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00_Master DEC 2018\Supp Appendixes 100_2019\"/>
    </mc:Choice>
  </mc:AlternateContent>
  <bookViews>
    <workbookView xWindow="0" yWindow="0" windowWidth="28800" windowHeight="14235"/>
  </bookViews>
  <sheets>
    <sheet name="OLV_TU" sheetId="11" r:id="rId1"/>
    <sheet name="Stats_STDs" sheetId="7" r:id="rId2"/>
    <sheet name="Standards_11-13 Sept 2017" sheetId="9" r:id="rId3"/>
    <sheet name="SEM Standards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1" i="11" l="1"/>
  <c r="AL61" i="11"/>
  <c r="AM61" i="11"/>
  <c r="AN61" i="11"/>
  <c r="AO61" i="11"/>
  <c r="AP61" i="11"/>
  <c r="AQ61" i="11"/>
  <c r="AR61" i="11"/>
  <c r="AS61" i="11"/>
  <c r="AT61" i="11"/>
  <c r="AK62" i="11"/>
  <c r="AL62" i="11"/>
  <c r="AM62" i="11"/>
  <c r="AN62" i="11"/>
  <c r="AO62" i="11"/>
  <c r="AP62" i="11"/>
  <c r="AQ62" i="11"/>
  <c r="AR62" i="11"/>
  <c r="AS62" i="11"/>
  <c r="AT62" i="11"/>
  <c r="AK63" i="11"/>
  <c r="AL63" i="11"/>
  <c r="AM63" i="11"/>
  <c r="AN63" i="11"/>
  <c r="AO63" i="11"/>
  <c r="AP63" i="11"/>
  <c r="AQ63" i="11"/>
  <c r="AR63" i="11"/>
  <c r="AS63" i="11"/>
  <c r="AT63" i="11"/>
  <c r="AK64" i="11"/>
  <c r="AL64" i="11"/>
  <c r="AW64" i="11" s="1"/>
  <c r="AM64" i="11"/>
  <c r="AN64" i="11"/>
  <c r="AO64" i="11"/>
  <c r="AP64" i="11"/>
  <c r="AQ64" i="11"/>
  <c r="AR64" i="11"/>
  <c r="AS64" i="11"/>
  <c r="AT64" i="11"/>
  <c r="AK18" i="11"/>
  <c r="AL18" i="11"/>
  <c r="AM18" i="11"/>
  <c r="AN18" i="11"/>
  <c r="AO18" i="11"/>
  <c r="AP18" i="11"/>
  <c r="AQ18" i="11"/>
  <c r="AR18" i="11"/>
  <c r="AS18" i="11"/>
  <c r="AT18" i="11"/>
  <c r="AK19" i="11"/>
  <c r="AL19" i="11"/>
  <c r="AW19" i="11" s="1"/>
  <c r="AM19" i="11"/>
  <c r="AN19" i="11"/>
  <c r="AO19" i="11"/>
  <c r="AP19" i="11"/>
  <c r="AQ19" i="11"/>
  <c r="AR19" i="11"/>
  <c r="AS19" i="11"/>
  <c r="AT19" i="11"/>
  <c r="AK20" i="11"/>
  <c r="AL20" i="11"/>
  <c r="AM20" i="11"/>
  <c r="AN20" i="11"/>
  <c r="AO20" i="11"/>
  <c r="AP20" i="11"/>
  <c r="AQ20" i="11"/>
  <c r="AR20" i="11"/>
  <c r="AS20" i="11"/>
  <c r="AT20" i="11"/>
  <c r="AK21" i="11"/>
  <c r="AL21" i="11"/>
  <c r="AW21" i="11" s="1"/>
  <c r="AM21" i="11"/>
  <c r="AN21" i="11"/>
  <c r="AO21" i="11"/>
  <c r="AP21" i="11"/>
  <c r="AQ21" i="11"/>
  <c r="AR21" i="11"/>
  <c r="AS21" i="11"/>
  <c r="AT21" i="11"/>
  <c r="AK22" i="11"/>
  <c r="AL22" i="11"/>
  <c r="AM22" i="11"/>
  <c r="AN22" i="11"/>
  <c r="AO22" i="11"/>
  <c r="AP22" i="11"/>
  <c r="AQ22" i="11"/>
  <c r="AR22" i="11"/>
  <c r="AS22" i="11"/>
  <c r="AT22" i="11"/>
  <c r="AK23" i="11"/>
  <c r="AL23" i="11"/>
  <c r="AW23" i="11" s="1"/>
  <c r="AM23" i="11"/>
  <c r="AN23" i="11"/>
  <c r="AO23" i="11"/>
  <c r="AP23" i="11"/>
  <c r="AQ23" i="11"/>
  <c r="AR23" i="11"/>
  <c r="AS23" i="11"/>
  <c r="AT23" i="11"/>
  <c r="AK24" i="11"/>
  <c r="AL24" i="11"/>
  <c r="AM24" i="11"/>
  <c r="AN24" i="11"/>
  <c r="AO24" i="11"/>
  <c r="AP24" i="11"/>
  <c r="AQ24" i="11"/>
  <c r="AR24" i="11"/>
  <c r="AS24" i="11"/>
  <c r="AT24" i="11"/>
  <c r="AK25" i="11"/>
  <c r="AL25" i="11"/>
  <c r="AW25" i="11" s="1"/>
  <c r="AM25" i="11"/>
  <c r="AN25" i="11"/>
  <c r="AO25" i="11"/>
  <c r="AP25" i="11"/>
  <c r="AQ25" i="11"/>
  <c r="AR25" i="11"/>
  <c r="AS25" i="11"/>
  <c r="AT25" i="11"/>
  <c r="AK26" i="11"/>
  <c r="AL26" i="11"/>
  <c r="AM26" i="11"/>
  <c r="AN26" i="11"/>
  <c r="AO26" i="11"/>
  <c r="AP26" i="11"/>
  <c r="AQ26" i="11"/>
  <c r="AR26" i="11"/>
  <c r="AS26" i="11"/>
  <c r="AT26" i="11"/>
  <c r="AK27" i="11"/>
  <c r="AL27" i="11"/>
  <c r="AW27" i="11" s="1"/>
  <c r="AM27" i="11"/>
  <c r="AN27" i="11"/>
  <c r="AO27" i="11"/>
  <c r="AP27" i="11"/>
  <c r="AQ27" i="11"/>
  <c r="AR27" i="11"/>
  <c r="AS27" i="11"/>
  <c r="AT27" i="11"/>
  <c r="AK28" i="11"/>
  <c r="AL28" i="11"/>
  <c r="AM28" i="11"/>
  <c r="AN28" i="11"/>
  <c r="AO28" i="11"/>
  <c r="AP28" i="11"/>
  <c r="AQ28" i="11"/>
  <c r="AR28" i="11"/>
  <c r="AS28" i="11"/>
  <c r="AT28" i="11"/>
  <c r="AK29" i="11"/>
  <c r="AL29" i="11"/>
  <c r="AW29" i="11" s="1"/>
  <c r="AM29" i="11"/>
  <c r="AN29" i="11"/>
  <c r="AO29" i="11"/>
  <c r="AP29" i="11"/>
  <c r="AQ29" i="11"/>
  <c r="AR29" i="11"/>
  <c r="AS29" i="11"/>
  <c r="AT29" i="11"/>
  <c r="AK30" i="11"/>
  <c r="AL30" i="11"/>
  <c r="AM30" i="11"/>
  <c r="AN30" i="11"/>
  <c r="AO30" i="11"/>
  <c r="AP30" i="11"/>
  <c r="AQ30" i="11"/>
  <c r="AR30" i="11"/>
  <c r="AS30" i="11"/>
  <c r="AT30" i="11"/>
  <c r="AK65" i="11"/>
  <c r="AL65" i="11"/>
  <c r="AW65" i="11" s="1"/>
  <c r="AM65" i="11"/>
  <c r="AN65" i="11"/>
  <c r="AO65" i="11"/>
  <c r="AP65" i="11"/>
  <c r="AQ65" i="11"/>
  <c r="AR65" i="11"/>
  <c r="AS65" i="11"/>
  <c r="AT65" i="11"/>
  <c r="AK66" i="11"/>
  <c r="AL66" i="11"/>
  <c r="AM66" i="11"/>
  <c r="AN66" i="11"/>
  <c r="AO66" i="11"/>
  <c r="AP66" i="11"/>
  <c r="AQ66" i="11"/>
  <c r="AR66" i="11"/>
  <c r="AS66" i="11"/>
  <c r="AT66" i="11"/>
  <c r="AK67" i="11"/>
  <c r="AL67" i="11"/>
  <c r="AW67" i="11" s="1"/>
  <c r="AM67" i="11"/>
  <c r="AN67" i="11"/>
  <c r="AO67" i="11"/>
  <c r="AP67" i="11"/>
  <c r="AQ67" i="11"/>
  <c r="AR67" i="11"/>
  <c r="AS67" i="11"/>
  <c r="AT67" i="11"/>
  <c r="AK68" i="11"/>
  <c r="AL68" i="11"/>
  <c r="AM68" i="11"/>
  <c r="AN68" i="11"/>
  <c r="AO68" i="11"/>
  <c r="AP68" i="11"/>
  <c r="AQ68" i="11"/>
  <c r="AR68" i="11"/>
  <c r="AS68" i="11"/>
  <c r="AT68" i="11"/>
  <c r="AK69" i="11"/>
  <c r="AL69" i="11"/>
  <c r="AW69" i="11" s="1"/>
  <c r="AM69" i="11"/>
  <c r="AN69" i="11"/>
  <c r="AO69" i="11"/>
  <c r="AP69" i="11"/>
  <c r="AQ69" i="11"/>
  <c r="AR69" i="11"/>
  <c r="AS69" i="11"/>
  <c r="AT69" i="11"/>
  <c r="AK85" i="11"/>
  <c r="AL85" i="11"/>
  <c r="AM85" i="11"/>
  <c r="AN85" i="11"/>
  <c r="AO85" i="11"/>
  <c r="AP85" i="11"/>
  <c r="AQ85" i="11"/>
  <c r="AR85" i="11"/>
  <c r="AS85" i="11"/>
  <c r="AT85" i="11"/>
  <c r="AK86" i="11"/>
  <c r="AL86" i="11"/>
  <c r="AW86" i="11" s="1"/>
  <c r="AM86" i="11"/>
  <c r="AN86" i="11"/>
  <c r="AO86" i="11"/>
  <c r="AP86" i="11"/>
  <c r="AQ86" i="11"/>
  <c r="AR86" i="11"/>
  <c r="AS86" i="11"/>
  <c r="AT86" i="11"/>
  <c r="AK87" i="11"/>
  <c r="AL87" i="11"/>
  <c r="AM87" i="11"/>
  <c r="AN87" i="11"/>
  <c r="AO87" i="11"/>
  <c r="AP87" i="11"/>
  <c r="AQ87" i="11"/>
  <c r="AR87" i="11"/>
  <c r="AS87" i="11"/>
  <c r="AT87" i="11"/>
  <c r="AK88" i="11"/>
  <c r="AL88" i="11"/>
  <c r="AW88" i="11" s="1"/>
  <c r="AM88" i="11"/>
  <c r="AN88" i="11"/>
  <c r="AO88" i="11"/>
  <c r="AP88" i="11"/>
  <c r="AQ88" i="11"/>
  <c r="AR88" i="11"/>
  <c r="AS88" i="11"/>
  <c r="AT88" i="11"/>
  <c r="AK89" i="11"/>
  <c r="AL89" i="11"/>
  <c r="AM89" i="11"/>
  <c r="AN89" i="11"/>
  <c r="AO89" i="11"/>
  <c r="AP89" i="11"/>
  <c r="AQ89" i="11"/>
  <c r="AR89" i="11"/>
  <c r="AS89" i="11"/>
  <c r="AT89" i="11"/>
  <c r="AK38" i="11"/>
  <c r="AL38" i="11"/>
  <c r="AW38" i="11" s="1"/>
  <c r="AM38" i="11"/>
  <c r="AN38" i="11"/>
  <c r="AO38" i="11"/>
  <c r="AP38" i="11"/>
  <c r="AQ38" i="11"/>
  <c r="AR38" i="11"/>
  <c r="AS38" i="11"/>
  <c r="AT38" i="11"/>
  <c r="AK39" i="11"/>
  <c r="AL39" i="11"/>
  <c r="AM39" i="11"/>
  <c r="AN39" i="11"/>
  <c r="AO39" i="11"/>
  <c r="AP39" i="11"/>
  <c r="AQ39" i="11"/>
  <c r="AR39" i="11"/>
  <c r="AS39" i="11"/>
  <c r="AT39" i="11"/>
  <c r="AK40" i="11"/>
  <c r="AL40" i="11"/>
  <c r="AW40" i="11" s="1"/>
  <c r="AM40" i="11"/>
  <c r="AN40" i="11"/>
  <c r="AO40" i="11"/>
  <c r="AP40" i="11"/>
  <c r="AQ40" i="11"/>
  <c r="AR40" i="11"/>
  <c r="AS40" i="11"/>
  <c r="AT40" i="11"/>
  <c r="AK31" i="11"/>
  <c r="AL31" i="11"/>
  <c r="AM31" i="11"/>
  <c r="AN31" i="11"/>
  <c r="AO31" i="11"/>
  <c r="AP31" i="11"/>
  <c r="AQ31" i="11"/>
  <c r="AR31" i="11"/>
  <c r="AS31" i="11"/>
  <c r="AT31" i="11"/>
  <c r="AK32" i="11"/>
  <c r="AL32" i="11"/>
  <c r="AW32" i="11" s="1"/>
  <c r="AM32" i="11"/>
  <c r="AN32" i="11"/>
  <c r="AO32" i="11"/>
  <c r="AP32" i="11"/>
  <c r="AQ32" i="11"/>
  <c r="AR32" i="11"/>
  <c r="AS32" i="11"/>
  <c r="AT32" i="11"/>
  <c r="AK33" i="11"/>
  <c r="AL33" i="11"/>
  <c r="AM33" i="11"/>
  <c r="AN33" i="11"/>
  <c r="AO33" i="11"/>
  <c r="AP33" i="11"/>
  <c r="AQ33" i="11"/>
  <c r="AR33" i="11"/>
  <c r="AS33" i="11"/>
  <c r="AT33" i="11"/>
  <c r="AK34" i="11"/>
  <c r="AL34" i="11"/>
  <c r="AW34" i="11" s="1"/>
  <c r="AM34" i="11"/>
  <c r="AN34" i="11"/>
  <c r="AO34" i="11"/>
  <c r="AP34" i="11"/>
  <c r="AQ34" i="11"/>
  <c r="AR34" i="11"/>
  <c r="AS34" i="11"/>
  <c r="AT34" i="11"/>
  <c r="AK35" i="11"/>
  <c r="AL35" i="11"/>
  <c r="AM35" i="11"/>
  <c r="AN35" i="11"/>
  <c r="AO35" i="11"/>
  <c r="AP35" i="11"/>
  <c r="AQ35" i="11"/>
  <c r="AR35" i="11"/>
  <c r="AS35" i="11"/>
  <c r="AT35" i="11"/>
  <c r="AK36" i="11"/>
  <c r="AL36" i="11"/>
  <c r="AW36" i="11" s="1"/>
  <c r="AM36" i="11"/>
  <c r="AN36" i="11"/>
  <c r="AO36" i="11"/>
  <c r="AP36" i="11"/>
  <c r="AQ36" i="11"/>
  <c r="AR36" i="11"/>
  <c r="AS36" i="11"/>
  <c r="AT36" i="11"/>
  <c r="AK37" i="11"/>
  <c r="AL37" i="11"/>
  <c r="AM37" i="11"/>
  <c r="AN37" i="11"/>
  <c r="AO37" i="11"/>
  <c r="AP37" i="11"/>
  <c r="AQ37" i="11"/>
  <c r="AR37" i="11"/>
  <c r="AS37" i="11"/>
  <c r="AT37" i="11"/>
  <c r="AK70" i="11"/>
  <c r="AL70" i="11"/>
  <c r="AW70" i="11" s="1"/>
  <c r="AM70" i="11"/>
  <c r="AN70" i="11"/>
  <c r="AO70" i="11"/>
  <c r="AP70" i="11"/>
  <c r="AQ70" i="11"/>
  <c r="AR70" i="11"/>
  <c r="AS70" i="11"/>
  <c r="AT70" i="11"/>
  <c r="AK71" i="11"/>
  <c r="AL71" i="11"/>
  <c r="AM71" i="11"/>
  <c r="AN71" i="11"/>
  <c r="AO71" i="11"/>
  <c r="AP71" i="11"/>
  <c r="AQ71" i="11"/>
  <c r="AR71" i="11"/>
  <c r="AS71" i="11"/>
  <c r="AT71" i="11"/>
  <c r="AK72" i="11"/>
  <c r="AL72" i="11"/>
  <c r="AW72" i="11" s="1"/>
  <c r="AM72" i="11"/>
  <c r="AN72" i="11"/>
  <c r="AO72" i="11"/>
  <c r="AP72" i="11"/>
  <c r="AQ72" i="11"/>
  <c r="AR72" i="11"/>
  <c r="AS72" i="11"/>
  <c r="AT72" i="11"/>
  <c r="AK73" i="11"/>
  <c r="AL73" i="11"/>
  <c r="AM73" i="11"/>
  <c r="AN73" i="11"/>
  <c r="AO73" i="11"/>
  <c r="AP73" i="11"/>
  <c r="AQ73" i="11"/>
  <c r="AR73" i="11"/>
  <c r="AS73" i="11"/>
  <c r="AT73" i="11"/>
  <c r="AK74" i="11"/>
  <c r="AL74" i="11"/>
  <c r="AW74" i="11" s="1"/>
  <c r="AM74" i="11"/>
  <c r="AN74" i="11"/>
  <c r="AO74" i="11"/>
  <c r="AP74" i="11"/>
  <c r="AQ74" i="11"/>
  <c r="AR74" i="11"/>
  <c r="AS74" i="11"/>
  <c r="AT74" i="11"/>
  <c r="AK45" i="11"/>
  <c r="AL45" i="11"/>
  <c r="AM45" i="11"/>
  <c r="AN45" i="11"/>
  <c r="AO45" i="11"/>
  <c r="AP45" i="11"/>
  <c r="AQ45" i="11"/>
  <c r="AR45" i="11"/>
  <c r="AS45" i="11"/>
  <c r="AT45" i="11"/>
  <c r="AK46" i="11"/>
  <c r="AL46" i="11"/>
  <c r="AW46" i="11" s="1"/>
  <c r="AM46" i="11"/>
  <c r="AN46" i="11"/>
  <c r="AO46" i="11"/>
  <c r="AP46" i="11"/>
  <c r="AQ46" i="11"/>
  <c r="AR46" i="11"/>
  <c r="AS46" i="11"/>
  <c r="AT46" i="11"/>
  <c r="AK47" i="11"/>
  <c r="AL47" i="11"/>
  <c r="AM47" i="11"/>
  <c r="AN47" i="11"/>
  <c r="AO47" i="11"/>
  <c r="AP47" i="11"/>
  <c r="AQ47" i="11"/>
  <c r="AR47" i="11"/>
  <c r="AS47" i="11"/>
  <c r="AT47" i="11"/>
  <c r="AK48" i="11"/>
  <c r="AL48" i="11"/>
  <c r="AW48" i="11" s="1"/>
  <c r="AM48" i="11"/>
  <c r="AN48" i="11"/>
  <c r="AO48" i="11"/>
  <c r="AP48" i="11"/>
  <c r="AQ48" i="11"/>
  <c r="AR48" i="11"/>
  <c r="AS48" i="11"/>
  <c r="AT48" i="11"/>
  <c r="AK56" i="11"/>
  <c r="AL56" i="11"/>
  <c r="AM56" i="11"/>
  <c r="AN56" i="11"/>
  <c r="AO56" i="11"/>
  <c r="AP56" i="11"/>
  <c r="AQ56" i="11"/>
  <c r="AR56" i="11"/>
  <c r="AS56" i="11"/>
  <c r="AT56" i="11"/>
  <c r="AK57" i="11"/>
  <c r="AL57" i="11"/>
  <c r="AW57" i="11" s="1"/>
  <c r="AM57" i="11"/>
  <c r="AN57" i="11"/>
  <c r="AO57" i="11"/>
  <c r="AP57" i="11"/>
  <c r="AQ57" i="11"/>
  <c r="AR57" i="11"/>
  <c r="AS57" i="11"/>
  <c r="AT57" i="11"/>
  <c r="AK58" i="11"/>
  <c r="AL58" i="11"/>
  <c r="AM58" i="11"/>
  <c r="AN58" i="11"/>
  <c r="AO58" i="11"/>
  <c r="AP58" i="11"/>
  <c r="AQ58" i="11"/>
  <c r="AR58" i="11"/>
  <c r="AS58" i="11"/>
  <c r="AT58" i="11"/>
  <c r="AK59" i="11"/>
  <c r="AL59" i="11"/>
  <c r="AW59" i="11" s="1"/>
  <c r="AM59" i="11"/>
  <c r="AN59" i="11"/>
  <c r="AO59" i="11"/>
  <c r="AP59" i="11"/>
  <c r="AQ59" i="11"/>
  <c r="AR59" i="11"/>
  <c r="AS59" i="11"/>
  <c r="AT59" i="11"/>
  <c r="AK60" i="11"/>
  <c r="AL60" i="11"/>
  <c r="AM60" i="11"/>
  <c r="AN60" i="11"/>
  <c r="AO60" i="11"/>
  <c r="AP60" i="11"/>
  <c r="AQ60" i="11"/>
  <c r="AR60" i="11"/>
  <c r="AS60" i="11"/>
  <c r="AT60" i="11"/>
  <c r="AK15" i="11"/>
  <c r="AL15" i="11"/>
  <c r="AW15" i="11" s="1"/>
  <c r="AM15" i="11"/>
  <c r="AN15" i="11"/>
  <c r="AO15" i="11"/>
  <c r="AP15" i="11"/>
  <c r="AQ15" i="11"/>
  <c r="AR15" i="11"/>
  <c r="AS15" i="11"/>
  <c r="AT15" i="11"/>
  <c r="AK16" i="11"/>
  <c r="AL16" i="11"/>
  <c r="AM16" i="11"/>
  <c r="AN16" i="11"/>
  <c r="AO16" i="11"/>
  <c r="AP16" i="11"/>
  <c r="AQ16" i="11"/>
  <c r="AR16" i="11"/>
  <c r="AS16" i="11"/>
  <c r="AT16" i="11"/>
  <c r="AK17" i="11"/>
  <c r="AL17" i="11"/>
  <c r="AW17" i="11" s="1"/>
  <c r="AM17" i="11"/>
  <c r="AN17" i="11"/>
  <c r="AO17" i="11"/>
  <c r="AP17" i="11"/>
  <c r="AQ17" i="11"/>
  <c r="AR17" i="11"/>
  <c r="AS17" i="11"/>
  <c r="AT17" i="11"/>
  <c r="AK41" i="11"/>
  <c r="AL41" i="11"/>
  <c r="AM41" i="11"/>
  <c r="AN41" i="11"/>
  <c r="AO41" i="11"/>
  <c r="AP41" i="11"/>
  <c r="AQ41" i="11"/>
  <c r="AR41" i="11"/>
  <c r="AS41" i="11"/>
  <c r="AT41" i="11"/>
  <c r="AK42" i="11"/>
  <c r="AL42" i="11"/>
  <c r="AW42" i="11" s="1"/>
  <c r="AM42" i="11"/>
  <c r="AN42" i="11"/>
  <c r="AO42" i="11"/>
  <c r="AP42" i="11"/>
  <c r="AQ42" i="11"/>
  <c r="AR42" i="11"/>
  <c r="AS42" i="11"/>
  <c r="AT42" i="11"/>
  <c r="AK43" i="11"/>
  <c r="AL43" i="11"/>
  <c r="AM43" i="11"/>
  <c r="AN43" i="11"/>
  <c r="AO43" i="11"/>
  <c r="AP43" i="11"/>
  <c r="AQ43" i="11"/>
  <c r="AR43" i="11"/>
  <c r="AS43" i="11"/>
  <c r="AT43" i="11"/>
  <c r="AK44" i="11"/>
  <c r="AL44" i="11"/>
  <c r="AW44" i="11" s="1"/>
  <c r="AM44" i="11"/>
  <c r="AN44" i="11"/>
  <c r="AO44" i="11"/>
  <c r="AP44" i="11"/>
  <c r="AQ44" i="11"/>
  <c r="AR44" i="11"/>
  <c r="AS44" i="11"/>
  <c r="AT44" i="11"/>
  <c r="AK80" i="11"/>
  <c r="AL80" i="11"/>
  <c r="AM80" i="11"/>
  <c r="AN80" i="11"/>
  <c r="AO80" i="11"/>
  <c r="AP80" i="11"/>
  <c r="AQ80" i="11"/>
  <c r="AR80" i="11"/>
  <c r="AS80" i="11"/>
  <c r="AT80" i="11"/>
  <c r="AK81" i="11"/>
  <c r="AL81" i="11"/>
  <c r="AW81" i="11" s="1"/>
  <c r="AM81" i="11"/>
  <c r="AN81" i="11"/>
  <c r="AO81" i="11"/>
  <c r="AP81" i="11"/>
  <c r="AQ81" i="11"/>
  <c r="AR81" i="11"/>
  <c r="AS81" i="11"/>
  <c r="AT81" i="11"/>
  <c r="AK82" i="11"/>
  <c r="AL82" i="11"/>
  <c r="AM82" i="11"/>
  <c r="AN82" i="11"/>
  <c r="AO82" i="11"/>
  <c r="AP82" i="11"/>
  <c r="AQ82" i="11"/>
  <c r="AR82" i="11"/>
  <c r="AS82" i="11"/>
  <c r="AT82" i="11"/>
  <c r="AK83" i="11"/>
  <c r="AL83" i="11"/>
  <c r="AW83" i="11" s="1"/>
  <c r="AM83" i="11"/>
  <c r="AN83" i="11"/>
  <c r="AO83" i="11"/>
  <c r="AP83" i="11"/>
  <c r="AQ83" i="11"/>
  <c r="AR83" i="11"/>
  <c r="AS83" i="11"/>
  <c r="AT83" i="11"/>
  <c r="AK84" i="11"/>
  <c r="AL84" i="11"/>
  <c r="AM84" i="11"/>
  <c r="AN84" i="11"/>
  <c r="AO84" i="11"/>
  <c r="AP84" i="11"/>
  <c r="AQ84" i="11"/>
  <c r="AR84" i="11"/>
  <c r="AS84" i="11"/>
  <c r="AT84" i="11"/>
  <c r="AK11" i="11"/>
  <c r="AL11" i="11"/>
  <c r="AW11" i="11" s="1"/>
  <c r="AM11" i="11"/>
  <c r="AN11" i="11"/>
  <c r="AO11" i="11"/>
  <c r="AP11" i="11"/>
  <c r="AQ11" i="11"/>
  <c r="AR11" i="11"/>
  <c r="AS11" i="11"/>
  <c r="AT11" i="11"/>
  <c r="AK12" i="11"/>
  <c r="AL12" i="11"/>
  <c r="AM12" i="11"/>
  <c r="AN12" i="11"/>
  <c r="AO12" i="11"/>
  <c r="AP12" i="11"/>
  <c r="AQ12" i="11"/>
  <c r="AR12" i="11"/>
  <c r="AS12" i="11"/>
  <c r="AT12" i="11"/>
  <c r="AK13" i="11"/>
  <c r="AL13" i="11"/>
  <c r="AW13" i="11" s="1"/>
  <c r="AM13" i="11"/>
  <c r="AN13" i="11"/>
  <c r="AO13" i="11"/>
  <c r="AP13" i="11"/>
  <c r="AQ13" i="11"/>
  <c r="AR13" i="11"/>
  <c r="AS13" i="11"/>
  <c r="AT13" i="11"/>
  <c r="AK14" i="11"/>
  <c r="AL14" i="11"/>
  <c r="AM14" i="11"/>
  <c r="AN14" i="11"/>
  <c r="AO14" i="11"/>
  <c r="AP14" i="11"/>
  <c r="AQ14" i="11"/>
  <c r="AR14" i="11"/>
  <c r="AS14" i="11"/>
  <c r="AT14" i="11"/>
  <c r="AK75" i="11"/>
  <c r="AL75" i="11"/>
  <c r="AW75" i="11" s="1"/>
  <c r="AM75" i="11"/>
  <c r="AN75" i="11"/>
  <c r="AO75" i="11"/>
  <c r="AP75" i="11"/>
  <c r="AQ75" i="11"/>
  <c r="AR75" i="11"/>
  <c r="AS75" i="11"/>
  <c r="AT75" i="11"/>
  <c r="AK76" i="11"/>
  <c r="AL76" i="11"/>
  <c r="AM76" i="11"/>
  <c r="AN76" i="11"/>
  <c r="AO76" i="11"/>
  <c r="AP76" i="11"/>
  <c r="AQ76" i="11"/>
  <c r="AR76" i="11"/>
  <c r="AS76" i="11"/>
  <c r="AT76" i="11"/>
  <c r="AK77" i="11"/>
  <c r="AL77" i="11"/>
  <c r="AW77" i="11" s="1"/>
  <c r="AM77" i="11"/>
  <c r="AN77" i="11"/>
  <c r="AO77" i="11"/>
  <c r="AP77" i="11"/>
  <c r="AQ77" i="11"/>
  <c r="AR77" i="11"/>
  <c r="AS77" i="11"/>
  <c r="AT77" i="11"/>
  <c r="AK78" i="11"/>
  <c r="AL78" i="11"/>
  <c r="AM78" i="11"/>
  <c r="AN78" i="11"/>
  <c r="AO78" i="11"/>
  <c r="AP78" i="11"/>
  <c r="AQ78" i="11"/>
  <c r="AR78" i="11"/>
  <c r="AS78" i="11"/>
  <c r="AT78" i="11"/>
  <c r="AK79" i="11"/>
  <c r="AL79" i="11"/>
  <c r="AW79" i="11" s="1"/>
  <c r="AM79" i="11"/>
  <c r="AN79" i="11"/>
  <c r="AO79" i="11"/>
  <c r="AP79" i="11"/>
  <c r="AQ79" i="11"/>
  <c r="AR79" i="11"/>
  <c r="AS79" i="11"/>
  <c r="AT79" i="11"/>
  <c r="AL49" i="11"/>
  <c r="AK49" i="11"/>
  <c r="AM49" i="11"/>
  <c r="AN49" i="11"/>
  <c r="AO49" i="11"/>
  <c r="AP49" i="11"/>
  <c r="AQ49" i="11"/>
  <c r="AR49" i="11"/>
  <c r="AS49" i="11"/>
  <c r="AT49" i="11"/>
  <c r="AK50" i="11"/>
  <c r="AL50" i="11"/>
  <c r="AW50" i="11" s="1"/>
  <c r="AM50" i="11"/>
  <c r="AN50" i="11"/>
  <c r="AO50" i="11"/>
  <c r="AP50" i="11"/>
  <c r="AQ50" i="11"/>
  <c r="AR50" i="11"/>
  <c r="AS50" i="11"/>
  <c r="AT50" i="11"/>
  <c r="AK51" i="11"/>
  <c r="AL51" i="11"/>
  <c r="AM51" i="11"/>
  <c r="AN51" i="11"/>
  <c r="AO51" i="11"/>
  <c r="AP51" i="11"/>
  <c r="AQ51" i="11"/>
  <c r="AR51" i="11"/>
  <c r="AS51" i="11"/>
  <c r="AT51" i="11"/>
  <c r="AK52" i="11"/>
  <c r="AL52" i="11"/>
  <c r="AW52" i="11" s="1"/>
  <c r="AM52" i="11"/>
  <c r="AN52" i="11"/>
  <c r="AO52" i="11"/>
  <c r="AP52" i="11"/>
  <c r="AQ52" i="11"/>
  <c r="AR52" i="11"/>
  <c r="AS52" i="11"/>
  <c r="AT52" i="11"/>
  <c r="AK53" i="11"/>
  <c r="AL53" i="11"/>
  <c r="AM53" i="11"/>
  <c r="AN53" i="11"/>
  <c r="AO53" i="11"/>
  <c r="AP53" i="11"/>
  <c r="AQ53" i="11"/>
  <c r="AR53" i="11"/>
  <c r="AS53" i="11"/>
  <c r="AT53" i="11"/>
  <c r="AK54" i="11"/>
  <c r="AL54" i="11"/>
  <c r="AW54" i="11" s="1"/>
  <c r="AM54" i="11"/>
  <c r="AN54" i="11"/>
  <c r="AO54" i="11"/>
  <c r="AP54" i="11"/>
  <c r="AQ54" i="11"/>
  <c r="AR54" i="11"/>
  <c r="AS54" i="11"/>
  <c r="AT54" i="11"/>
  <c r="AK55" i="11"/>
  <c r="AL55" i="11"/>
  <c r="AM55" i="11"/>
  <c r="AN55" i="11"/>
  <c r="AO55" i="11"/>
  <c r="AP55" i="11"/>
  <c r="AQ55" i="11"/>
  <c r="AR55" i="11"/>
  <c r="AS55" i="11"/>
  <c r="AT55" i="11"/>
  <c r="AK90" i="11"/>
  <c r="AL90" i="11"/>
  <c r="AW90" i="11" s="1"/>
  <c r="AM90" i="11"/>
  <c r="AN90" i="11"/>
  <c r="AO90" i="11"/>
  <c r="AP90" i="11"/>
  <c r="AQ90" i="11"/>
  <c r="AR90" i="11"/>
  <c r="AS90" i="11"/>
  <c r="AT90" i="11"/>
  <c r="AK91" i="11"/>
  <c r="AL91" i="11"/>
  <c r="AM91" i="11"/>
  <c r="AN91" i="11"/>
  <c r="AO91" i="11"/>
  <c r="AP91" i="11"/>
  <c r="AQ91" i="11"/>
  <c r="AR91" i="11"/>
  <c r="AS91" i="11"/>
  <c r="AT91" i="11"/>
  <c r="AK92" i="11"/>
  <c r="AL92" i="11"/>
  <c r="AW92" i="11" s="1"/>
  <c r="AM92" i="11"/>
  <c r="AN92" i="11"/>
  <c r="AO92" i="11"/>
  <c r="AP92" i="11"/>
  <c r="AQ92" i="11"/>
  <c r="AR92" i="11"/>
  <c r="AS92" i="11"/>
  <c r="AT92" i="11"/>
  <c r="AK93" i="11"/>
  <c r="AL93" i="11"/>
  <c r="AM93" i="11"/>
  <c r="AN93" i="11"/>
  <c r="AO93" i="11"/>
  <c r="AP93" i="11"/>
  <c r="AQ93" i="11"/>
  <c r="AR93" i="11"/>
  <c r="AS93" i="11"/>
  <c r="AT93" i="11"/>
  <c r="AK94" i="11"/>
  <c r="AL94" i="11"/>
  <c r="AW94" i="11" s="1"/>
  <c r="AM94" i="11"/>
  <c r="AN94" i="11"/>
  <c r="AO94" i="11"/>
  <c r="AP94" i="11"/>
  <c r="AQ94" i="11"/>
  <c r="AR94" i="11"/>
  <c r="AS94" i="11"/>
  <c r="AT94" i="11"/>
  <c r="AK6" i="11"/>
  <c r="AL6" i="11"/>
  <c r="AM6" i="11"/>
  <c r="AN6" i="11"/>
  <c r="AO6" i="11"/>
  <c r="AP6" i="11"/>
  <c r="AQ6" i="11"/>
  <c r="AR6" i="11"/>
  <c r="AS6" i="11"/>
  <c r="AT6" i="11"/>
  <c r="AK7" i="11"/>
  <c r="AL7" i="11"/>
  <c r="AW7" i="11" s="1"/>
  <c r="AM7" i="11"/>
  <c r="AN7" i="11"/>
  <c r="AO7" i="11"/>
  <c r="AP7" i="11"/>
  <c r="AQ7" i="11"/>
  <c r="AR7" i="11"/>
  <c r="AS7" i="11"/>
  <c r="AT7" i="11"/>
  <c r="AK8" i="11"/>
  <c r="AL8" i="11"/>
  <c r="AM8" i="11"/>
  <c r="AN8" i="11"/>
  <c r="AO8" i="11"/>
  <c r="AP8" i="11"/>
  <c r="AQ8" i="11"/>
  <c r="AR8" i="11"/>
  <c r="AS8" i="11"/>
  <c r="AT8" i="11"/>
  <c r="AK9" i="11"/>
  <c r="AL9" i="11"/>
  <c r="AW9" i="11" s="1"/>
  <c r="AM9" i="11"/>
  <c r="AN9" i="11"/>
  <c r="AO9" i="11"/>
  <c r="AP9" i="11"/>
  <c r="AQ9" i="11"/>
  <c r="AR9" i="11"/>
  <c r="AS9" i="11"/>
  <c r="AT9" i="11"/>
  <c r="AK10" i="11"/>
  <c r="AL10" i="11"/>
  <c r="AM10" i="11"/>
  <c r="AN10" i="11"/>
  <c r="AO10" i="11"/>
  <c r="AP10" i="11"/>
  <c r="AQ10" i="11"/>
  <c r="AR10" i="11"/>
  <c r="AS10" i="11"/>
  <c r="AT10" i="11"/>
  <c r="AW62" i="11" l="1"/>
  <c r="AW10" i="11"/>
  <c r="AW8" i="11"/>
  <c r="AW6" i="11"/>
  <c r="AW93" i="11"/>
  <c r="AW91" i="11"/>
  <c r="AW55" i="11"/>
  <c r="AW53" i="11"/>
  <c r="AW51" i="11"/>
  <c r="AW78" i="11"/>
  <c r="AW76" i="11"/>
  <c r="AW14" i="11"/>
  <c r="AW12" i="11"/>
  <c r="AW82" i="11"/>
  <c r="AW41" i="11"/>
  <c r="AW16" i="11"/>
  <c r="AW60" i="11"/>
  <c r="AW58" i="11"/>
  <c r="AW56" i="11"/>
  <c r="AW47" i="11"/>
  <c r="AW45" i="11"/>
  <c r="AW73" i="11"/>
  <c r="AW71" i="11"/>
  <c r="AW37" i="11"/>
  <c r="AW35" i="11"/>
  <c r="AW33" i="11"/>
  <c r="AW31" i="11"/>
  <c r="AW39" i="11"/>
  <c r="AW89" i="11"/>
  <c r="AW87" i="11"/>
  <c r="AW85" i="11"/>
  <c r="AW68" i="11"/>
  <c r="AW66" i="11"/>
  <c r="AW30" i="11"/>
  <c r="AW28" i="11"/>
  <c r="AW26" i="11"/>
  <c r="AW24" i="11"/>
  <c r="AW22" i="11"/>
  <c r="AW20" i="11"/>
  <c r="AW18" i="11"/>
  <c r="AW61" i="11"/>
  <c r="AV84" i="11"/>
  <c r="AX84" i="11" s="1"/>
  <c r="AW84" i="11"/>
  <c r="AV43" i="11"/>
  <c r="AY43" i="11" s="1"/>
  <c r="AW43" i="11"/>
  <c r="AV63" i="11"/>
  <c r="AY63" i="11" s="1"/>
  <c r="AW63" i="11"/>
  <c r="AW49" i="11"/>
  <c r="AV80" i="11"/>
  <c r="AX80" i="11" s="1"/>
  <c r="AW80" i="11"/>
  <c r="AV14" i="11"/>
  <c r="AX14" i="11" s="1"/>
  <c r="AV40" i="11"/>
  <c r="AX40" i="11" s="1"/>
  <c r="AV9" i="11"/>
  <c r="AY9" i="11" s="1"/>
  <c r="AV94" i="11"/>
  <c r="AY94" i="11" s="1"/>
  <c r="AV50" i="11"/>
  <c r="AY50" i="11" s="1"/>
  <c r="AV77" i="11"/>
  <c r="AY77" i="11" s="1"/>
  <c r="AV24" i="11"/>
  <c r="AY24" i="11" s="1"/>
  <c r="AU77" i="11"/>
  <c r="AU83" i="11"/>
  <c r="AV78" i="11"/>
  <c r="AX78" i="11" s="1"/>
  <c r="AV41" i="11"/>
  <c r="AX41" i="11" s="1"/>
  <c r="AU17" i="11"/>
  <c r="AU58" i="11"/>
  <c r="AV92" i="11"/>
  <c r="AY92" i="11" s="1"/>
  <c r="AV83" i="11"/>
  <c r="AY83" i="11" s="1"/>
  <c r="AV17" i="11"/>
  <c r="AY17" i="11" s="1"/>
  <c r="AV70" i="11"/>
  <c r="AY70" i="11" s="1"/>
  <c r="AV34" i="11"/>
  <c r="AX34" i="11" s="1"/>
  <c r="AU78" i="11"/>
  <c r="AU44" i="11"/>
  <c r="AU41" i="11"/>
  <c r="AU73" i="11"/>
  <c r="AV89" i="11"/>
  <c r="AY89" i="11" s="1"/>
  <c r="AV85" i="11"/>
  <c r="AY85" i="11" s="1"/>
  <c r="AV66" i="11"/>
  <c r="AY66" i="11" s="1"/>
  <c r="AV28" i="11"/>
  <c r="AY28" i="11" s="1"/>
  <c r="AV90" i="11"/>
  <c r="AY90" i="11" s="1"/>
  <c r="AV52" i="11"/>
  <c r="AY52" i="11" s="1"/>
  <c r="AU13" i="11"/>
  <c r="AU84" i="11"/>
  <c r="AU82" i="11"/>
  <c r="AU88" i="11"/>
  <c r="AV86" i="11"/>
  <c r="AX86" i="11" s="1"/>
  <c r="AV29" i="11"/>
  <c r="AX29" i="11" s="1"/>
  <c r="AV27" i="11"/>
  <c r="AY27" i="11" s="1"/>
  <c r="AV62" i="11"/>
  <c r="AY62" i="11" s="1"/>
  <c r="AU69" i="11"/>
  <c r="AU65" i="11"/>
  <c r="AV20" i="11"/>
  <c r="AY20" i="11" s="1"/>
  <c r="AV23" i="11"/>
  <c r="AY23" i="11" s="1"/>
  <c r="AV19" i="11"/>
  <c r="AY19" i="11" s="1"/>
  <c r="AU89" i="11"/>
  <c r="AX89" i="11"/>
  <c r="AZ89" i="11" s="1"/>
  <c r="AU66" i="11"/>
  <c r="AV30" i="11"/>
  <c r="AX30" i="11" s="1"/>
  <c r="AU27" i="11"/>
  <c r="AU19" i="11"/>
  <c r="AX63" i="11"/>
  <c r="AZ63" i="11" s="1"/>
  <c r="AY30" i="11"/>
  <c r="AV87" i="11"/>
  <c r="AX87" i="11" s="1"/>
  <c r="AU85" i="11"/>
  <c r="AU23" i="11"/>
  <c r="AU62" i="11"/>
  <c r="AU61" i="11"/>
  <c r="AU68" i="11"/>
  <c r="AU67" i="11"/>
  <c r="AV26" i="11"/>
  <c r="AY26" i="11" s="1"/>
  <c r="AV25" i="11"/>
  <c r="AX25" i="11" s="1"/>
  <c r="AU25" i="11"/>
  <c r="AU24" i="11"/>
  <c r="AV88" i="11"/>
  <c r="AY88" i="11" s="1"/>
  <c r="AV65" i="11"/>
  <c r="AY65" i="11" s="1"/>
  <c r="AU26" i="11"/>
  <c r="AV22" i="11"/>
  <c r="AY22" i="11" s="1"/>
  <c r="AV21" i="11"/>
  <c r="AX21" i="11" s="1"/>
  <c r="AU21" i="11"/>
  <c r="AU20" i="11"/>
  <c r="AU87" i="11"/>
  <c r="AU86" i="11"/>
  <c r="AV67" i="11"/>
  <c r="AX67" i="11" s="1"/>
  <c r="AU30" i="11"/>
  <c r="AU29" i="11"/>
  <c r="AU22" i="11"/>
  <c r="AV18" i="11"/>
  <c r="AY18" i="11" s="1"/>
  <c r="AV64" i="11"/>
  <c r="AX64" i="11" s="1"/>
  <c r="AU64" i="11"/>
  <c r="AU63" i="11"/>
  <c r="AV69" i="11"/>
  <c r="AY69" i="11" s="1"/>
  <c r="AV68" i="11"/>
  <c r="AX68" i="11" s="1"/>
  <c r="AU28" i="11"/>
  <c r="AU18" i="11"/>
  <c r="AV61" i="11"/>
  <c r="AY61" i="11" s="1"/>
  <c r="AV48" i="11"/>
  <c r="AY48" i="11" s="1"/>
  <c r="AU37" i="11"/>
  <c r="AV39" i="11"/>
  <c r="AY39" i="11" s="1"/>
  <c r="AU47" i="11"/>
  <c r="AV33" i="11"/>
  <c r="AY33" i="11" s="1"/>
  <c r="AU56" i="11"/>
  <c r="AU48" i="11"/>
  <c r="AU46" i="11"/>
  <c r="AU71" i="11"/>
  <c r="AU36" i="11"/>
  <c r="AV47" i="11"/>
  <c r="AY47" i="11" s="1"/>
  <c r="AU70" i="11"/>
  <c r="AV37" i="11"/>
  <c r="AY37" i="11" s="1"/>
  <c r="AU33" i="11"/>
  <c r="AU32" i="11"/>
  <c r="AU60" i="11"/>
  <c r="AU59" i="11"/>
  <c r="AU57" i="11"/>
  <c r="AU45" i="11"/>
  <c r="AU74" i="11"/>
  <c r="AU72" i="11"/>
  <c r="AU35" i="11"/>
  <c r="AU34" i="11"/>
  <c r="AV59" i="11"/>
  <c r="AY59" i="11" s="1"/>
  <c r="AV58" i="11"/>
  <c r="AY58" i="11" s="1"/>
  <c r="AV74" i="11"/>
  <c r="AY74" i="11" s="1"/>
  <c r="AV73" i="11"/>
  <c r="AY73" i="11" s="1"/>
  <c r="AV36" i="11"/>
  <c r="AY36" i="11" s="1"/>
  <c r="AU31" i="11"/>
  <c r="AU40" i="11"/>
  <c r="AU39" i="11"/>
  <c r="AU38" i="11"/>
  <c r="AV45" i="11"/>
  <c r="AX45" i="11" s="1"/>
  <c r="AV31" i="11"/>
  <c r="AX31" i="11" s="1"/>
  <c r="AV57" i="11"/>
  <c r="AY57" i="11" s="1"/>
  <c r="AV46" i="11"/>
  <c r="AY46" i="11" s="1"/>
  <c r="AV72" i="11"/>
  <c r="AY72" i="11" s="1"/>
  <c r="AV32" i="11"/>
  <c r="AY32" i="11" s="1"/>
  <c r="AV38" i="11"/>
  <c r="AY38" i="11" s="1"/>
  <c r="AV60" i="11"/>
  <c r="AX60" i="11" s="1"/>
  <c r="AV56" i="11"/>
  <c r="AX56" i="11" s="1"/>
  <c r="AV71" i="11"/>
  <c r="AX71" i="11" s="1"/>
  <c r="AV35" i="11"/>
  <c r="AX35" i="11" s="1"/>
  <c r="AV76" i="11"/>
  <c r="AY76" i="11" s="1"/>
  <c r="AV13" i="11"/>
  <c r="AY13" i="11" s="1"/>
  <c r="AV82" i="11"/>
  <c r="AY82" i="11" s="1"/>
  <c r="AV44" i="11"/>
  <c r="AY44" i="11" s="1"/>
  <c r="AU79" i="11"/>
  <c r="AU76" i="11"/>
  <c r="AU11" i="11"/>
  <c r="AU42" i="11"/>
  <c r="AU16" i="11"/>
  <c r="AU75" i="11"/>
  <c r="AU14" i="11"/>
  <c r="AU12" i="11"/>
  <c r="AU81" i="11"/>
  <c r="AU80" i="11"/>
  <c r="AU43" i="11"/>
  <c r="AU15" i="11"/>
  <c r="AV79" i="11"/>
  <c r="AX79" i="11" s="1"/>
  <c r="AV75" i="11"/>
  <c r="AX75" i="11" s="1"/>
  <c r="AV81" i="11"/>
  <c r="AX81" i="11" s="1"/>
  <c r="AV42" i="11"/>
  <c r="AX42" i="11" s="1"/>
  <c r="AV12" i="11"/>
  <c r="AY12" i="11" s="1"/>
  <c r="AV16" i="11"/>
  <c r="AY16" i="11" s="1"/>
  <c r="AV11" i="11"/>
  <c r="AX11" i="11" s="1"/>
  <c r="AV15" i="11"/>
  <c r="AX15" i="11" s="1"/>
  <c r="AU6" i="11"/>
  <c r="AU91" i="11"/>
  <c r="AV7" i="11"/>
  <c r="AY7" i="11" s="1"/>
  <c r="AU53" i="11"/>
  <c r="AU49" i="11"/>
  <c r="AV54" i="11"/>
  <c r="AY54" i="11" s="1"/>
  <c r="AU10" i="11"/>
  <c r="AU8" i="11"/>
  <c r="AU7" i="11"/>
  <c r="AU94" i="11"/>
  <c r="AU55" i="11"/>
  <c r="AU54" i="11"/>
  <c r="AU52" i="11"/>
  <c r="AU9" i="11"/>
  <c r="AU93" i="11"/>
  <c r="AU92" i="11"/>
  <c r="AU90" i="11"/>
  <c r="AU51" i="11"/>
  <c r="AU50" i="11"/>
  <c r="AV8" i="11"/>
  <c r="AX8" i="11" s="1"/>
  <c r="AV93" i="11"/>
  <c r="AX93" i="11" s="1"/>
  <c r="AV55" i="11"/>
  <c r="AX55" i="11" s="1"/>
  <c r="AV51" i="11"/>
  <c r="AX51" i="11" s="1"/>
  <c r="AV10" i="11"/>
  <c r="AY10" i="11" s="1"/>
  <c r="AV6" i="11"/>
  <c r="AY6" i="11" s="1"/>
  <c r="AV91" i="11"/>
  <c r="AY91" i="11" s="1"/>
  <c r="AV53" i="11"/>
  <c r="AY53" i="11" s="1"/>
  <c r="AV49" i="11"/>
  <c r="AY49" i="11" s="1"/>
  <c r="AY84" i="11" l="1"/>
  <c r="AZ84" i="11" s="1"/>
  <c r="AX43" i="11"/>
  <c r="AZ43" i="11" s="1"/>
  <c r="AY80" i="11"/>
  <c r="AZ80" i="11" s="1"/>
  <c r="AX77" i="11"/>
  <c r="AZ77" i="11" s="1"/>
  <c r="AY14" i="11"/>
  <c r="AZ14" i="11" s="1"/>
  <c r="AY40" i="11"/>
  <c r="AZ40" i="11" s="1"/>
  <c r="AX23" i="11"/>
  <c r="AZ23" i="11" s="1"/>
  <c r="AX50" i="11"/>
  <c r="AZ50" i="11" s="1"/>
  <c r="AX94" i="11"/>
  <c r="AZ94" i="11" s="1"/>
  <c r="AX20" i="11"/>
  <c r="AZ20" i="11" s="1"/>
  <c r="AX85" i="11"/>
  <c r="AZ85" i="11" s="1"/>
  <c r="AX24" i="11"/>
  <c r="AZ24" i="11" s="1"/>
  <c r="AX9" i="11"/>
  <c r="AZ9" i="11" s="1"/>
  <c r="AX70" i="11"/>
  <c r="AZ70" i="11" s="1"/>
  <c r="AX52" i="11"/>
  <c r="AZ52" i="11" s="1"/>
  <c r="AX17" i="11"/>
  <c r="AZ17" i="11" s="1"/>
  <c r="AX73" i="11"/>
  <c r="AZ73" i="11" s="1"/>
  <c r="AX62" i="11"/>
  <c r="AZ62" i="11" s="1"/>
  <c r="AY81" i="11"/>
  <c r="AZ81" i="11" s="1"/>
  <c r="AY34" i="11"/>
  <c r="AZ34" i="11" s="1"/>
  <c r="AX90" i="11"/>
  <c r="AZ90" i="11" s="1"/>
  <c r="AX44" i="11"/>
  <c r="AZ44" i="11" s="1"/>
  <c r="AX27" i="11"/>
  <c r="AZ27" i="11" s="1"/>
  <c r="AX83" i="11"/>
  <c r="AZ83" i="11" s="1"/>
  <c r="AY79" i="11"/>
  <c r="AZ79" i="11" s="1"/>
  <c r="AX39" i="11"/>
  <c r="AZ39" i="11" s="1"/>
  <c r="AX92" i="11"/>
  <c r="AZ92" i="11" s="1"/>
  <c r="AY78" i="11"/>
  <c r="AZ78" i="11" s="1"/>
  <c r="AY41" i="11"/>
  <c r="AZ41" i="11" s="1"/>
  <c r="AY31" i="11"/>
  <c r="AZ31" i="11" s="1"/>
  <c r="AX37" i="11"/>
  <c r="AZ37" i="11" s="1"/>
  <c r="AY29" i="11"/>
  <c r="AZ29" i="11" s="1"/>
  <c r="AX28" i="11"/>
  <c r="AZ28" i="11" s="1"/>
  <c r="AZ30" i="11"/>
  <c r="AX7" i="11"/>
  <c r="AZ7" i="11" s="1"/>
  <c r="AX48" i="11"/>
  <c r="AZ48" i="11" s="1"/>
  <c r="AY86" i="11"/>
  <c r="AZ86" i="11" s="1"/>
  <c r="AX66" i="11"/>
  <c r="AZ66" i="11" s="1"/>
  <c r="AX13" i="11"/>
  <c r="AZ13" i="11" s="1"/>
  <c r="AX33" i="11"/>
  <c r="AZ33" i="11" s="1"/>
  <c r="AX88" i="11"/>
  <c r="AZ88" i="11" s="1"/>
  <c r="AX19" i="11"/>
  <c r="AZ19" i="11" s="1"/>
  <c r="AX69" i="11"/>
  <c r="AZ69" i="11" s="1"/>
  <c r="AY87" i="11"/>
  <c r="AZ87" i="11" s="1"/>
  <c r="AY64" i="11"/>
  <c r="AZ64" i="11" s="1"/>
  <c r="AY21" i="11"/>
  <c r="AZ21" i="11" s="1"/>
  <c r="AY25" i="11"/>
  <c r="AZ25" i="11" s="1"/>
  <c r="AX61" i="11"/>
  <c r="AZ61" i="11" s="1"/>
  <c r="AX18" i="11"/>
  <c r="AZ18" i="11" s="1"/>
  <c r="AX22" i="11"/>
  <c r="AZ22" i="11" s="1"/>
  <c r="AX65" i="11"/>
  <c r="AZ65" i="11" s="1"/>
  <c r="AX26" i="11"/>
  <c r="AZ26" i="11" s="1"/>
  <c r="AY67" i="11"/>
  <c r="AZ67" i="11" s="1"/>
  <c r="AY68" i="11"/>
  <c r="AZ68" i="11" s="1"/>
  <c r="AX32" i="11"/>
  <c r="AZ32" i="11" s="1"/>
  <c r="AX58" i="11"/>
  <c r="AZ58" i="11" s="1"/>
  <c r="AX47" i="11"/>
  <c r="AZ47" i="11" s="1"/>
  <c r="AX36" i="11"/>
  <c r="AZ36" i="11" s="1"/>
  <c r="AY60" i="11"/>
  <c r="AZ60" i="11" s="1"/>
  <c r="AX46" i="11"/>
  <c r="AZ46" i="11" s="1"/>
  <c r="AX38" i="11"/>
  <c r="AZ38" i="11" s="1"/>
  <c r="AX74" i="11"/>
  <c r="AZ74" i="11" s="1"/>
  <c r="AX59" i="11"/>
  <c r="AZ59" i="11" s="1"/>
  <c r="AY56" i="11"/>
  <c r="AZ56" i="11" s="1"/>
  <c r="AX72" i="11"/>
  <c r="AZ72" i="11" s="1"/>
  <c r="AY71" i="11"/>
  <c r="AZ71" i="11" s="1"/>
  <c r="AY45" i="11"/>
  <c r="AZ45" i="11" s="1"/>
  <c r="AX57" i="11"/>
  <c r="AZ57" i="11" s="1"/>
  <c r="AY35" i="11"/>
  <c r="AZ35" i="11" s="1"/>
  <c r="AX82" i="11"/>
  <c r="AZ82" i="11" s="1"/>
  <c r="AY15" i="11"/>
  <c r="AZ15" i="11" s="1"/>
  <c r="AX76" i="11"/>
  <c r="AZ76" i="11" s="1"/>
  <c r="AX16" i="11"/>
  <c r="AZ16" i="11" s="1"/>
  <c r="AX12" i="11"/>
  <c r="AZ12" i="11" s="1"/>
  <c r="AY75" i="11"/>
  <c r="AZ75" i="11" s="1"/>
  <c r="AY11" i="11"/>
  <c r="AZ11" i="11" s="1"/>
  <c r="AY42" i="11"/>
  <c r="AZ42" i="11" s="1"/>
  <c r="AX54" i="11"/>
  <c r="AZ54" i="11" s="1"/>
  <c r="AX91" i="11"/>
  <c r="AZ91" i="11" s="1"/>
  <c r="AX10" i="11"/>
  <c r="AZ10" i="11" s="1"/>
  <c r="AY8" i="11"/>
  <c r="AZ8" i="11" s="1"/>
  <c r="AY51" i="11"/>
  <c r="AZ51" i="11" s="1"/>
  <c r="AX53" i="11"/>
  <c r="AZ53" i="11" s="1"/>
  <c r="AY93" i="11"/>
  <c r="AZ93" i="11" s="1"/>
  <c r="AY55" i="11"/>
  <c r="AZ55" i="11" s="1"/>
  <c r="AX49" i="11"/>
  <c r="AZ49" i="11" s="1"/>
  <c r="AX6" i="11"/>
  <c r="AZ6" i="11" s="1"/>
</calcChain>
</file>

<file path=xl/sharedStrings.xml><?xml version="1.0" encoding="utf-8"?>
<sst xmlns="http://schemas.openxmlformats.org/spreadsheetml/2006/main" count="1180" uniqueCount="311">
  <si>
    <t>O</t>
  </si>
  <si>
    <t>Si</t>
  </si>
  <si>
    <t>Mg</t>
  </si>
  <si>
    <t>Fe</t>
  </si>
  <si>
    <t>Ni</t>
  </si>
  <si>
    <t>Total</t>
  </si>
  <si>
    <t>Al</t>
  </si>
  <si>
    <t>Ca</t>
  </si>
  <si>
    <t>Ti</t>
  </si>
  <si>
    <t>Cr</t>
  </si>
  <si>
    <t>Mn</t>
  </si>
  <si>
    <t>Na</t>
  </si>
  <si>
    <t>SEM analyses: silicates</t>
  </si>
  <si>
    <t>Internal standards were used for sulphide and PGM semi-quant analyses</t>
  </si>
  <si>
    <t>See ASEM and ESEM data sheets / appendixes for certified values and errors (electronic Appendixes 1-40)</t>
  </si>
  <si>
    <t>Standard</t>
  </si>
  <si>
    <t>Rock type</t>
  </si>
  <si>
    <t>Type</t>
  </si>
  <si>
    <t>Origin/ source</t>
  </si>
  <si>
    <t>Deposit/ Reef</t>
  </si>
  <si>
    <t>Country</t>
  </si>
  <si>
    <t>Reference</t>
  </si>
  <si>
    <t>ASTIMEX</t>
  </si>
  <si>
    <t>Standard block</t>
  </si>
  <si>
    <t>mount</t>
  </si>
  <si>
    <t>Various, ASTIMEX Ltd.</t>
  </si>
  <si>
    <t>VARIOUS</t>
  </si>
  <si>
    <t>Catalogue: MINM25-53</t>
  </si>
  <si>
    <t>Std.start_11/09/2017</t>
  </si>
  <si>
    <t>Std.change1_11/09/2017</t>
  </si>
  <si>
    <t>Std.change2_11/09/2017</t>
  </si>
  <si>
    <t>Std.start_12/09/2017</t>
  </si>
  <si>
    <t>Std.change_12/09/2017</t>
  </si>
  <si>
    <t>Std.END_12/09/2017</t>
  </si>
  <si>
    <t>Std.start_13/09/2017</t>
  </si>
  <si>
    <t>Std.change_13/09/2017</t>
  </si>
  <si>
    <t>Std.END_13/09/2017</t>
  </si>
  <si>
    <t>STDEV_olv</t>
  </si>
  <si>
    <t>STDEV_pyrope</t>
  </si>
  <si>
    <t>Standard deviation_plagioclase and pyroxene quant_25-29 Sept 2017</t>
  </si>
  <si>
    <t>Average value, n=3</t>
  </si>
  <si>
    <t>MgO</t>
  </si>
  <si>
    <t>Al2O3</t>
  </si>
  <si>
    <t>SiO2</t>
  </si>
  <si>
    <t>CaO</t>
  </si>
  <si>
    <t>TiO2</t>
  </si>
  <si>
    <t>FeO</t>
  </si>
  <si>
    <t>Olv_11-13 Sept 2017</t>
  </si>
  <si>
    <t>Date</t>
  </si>
  <si>
    <t>11//09/2017_start</t>
  </si>
  <si>
    <t>11//09/2017_change1</t>
  </si>
  <si>
    <t>13/09/2017_change1</t>
  </si>
  <si>
    <t>13/09/2017_start</t>
  </si>
  <si>
    <t>12/09/2017_start</t>
  </si>
  <si>
    <t>12/09/2017_change</t>
  </si>
  <si>
    <t>Sample</t>
  </si>
  <si>
    <t>FT1069</t>
  </si>
  <si>
    <t>JD25</t>
  </si>
  <si>
    <t>FT1006</t>
  </si>
  <si>
    <t>FT1046</t>
  </si>
  <si>
    <t>FT1143</t>
  </si>
  <si>
    <t>FT1012</t>
  </si>
  <si>
    <t>FT1128</t>
  </si>
  <si>
    <t>FT1107</t>
  </si>
  <si>
    <t>JD05</t>
  </si>
  <si>
    <t>JD06</t>
  </si>
  <si>
    <t>FT1088</t>
  </si>
  <si>
    <t>FT1038</t>
  </si>
  <si>
    <t>FT4203D</t>
  </si>
  <si>
    <t>FT1093</t>
  </si>
  <si>
    <t>FT1146</t>
  </si>
  <si>
    <t>OLV</t>
  </si>
  <si>
    <t>FT4203E_N</t>
  </si>
  <si>
    <t>FT4203E_PEG</t>
  </si>
  <si>
    <t>JD03_UM</t>
  </si>
  <si>
    <t>Oxide%</t>
  </si>
  <si>
    <t xml:space="preserve">At% </t>
  </si>
  <si>
    <t xml:space="preserve">Depth </t>
  </si>
  <si>
    <t xml:space="preserve">Strat </t>
  </si>
  <si>
    <t>Lith</t>
  </si>
  <si>
    <t>Na2O</t>
  </si>
  <si>
    <t>Cr2O3</t>
  </si>
  <si>
    <t>MnO</t>
  </si>
  <si>
    <t>Fo</t>
  </si>
  <si>
    <t>#</t>
  </si>
  <si>
    <t>VSF2_M</t>
  </si>
  <si>
    <t>Subunit</t>
  </si>
  <si>
    <t>Min</t>
  </si>
  <si>
    <t>Area</t>
  </si>
  <si>
    <t>n</t>
  </si>
  <si>
    <t>wt.%</t>
  </si>
  <si>
    <t xml:space="preserve">at.% </t>
  </si>
  <si>
    <t>TU4</t>
  </si>
  <si>
    <t>TU3</t>
  </si>
  <si>
    <t>TU2</t>
  </si>
  <si>
    <t>TU1</t>
  </si>
  <si>
    <t>Ions from Atomic % on basis of 4 Oxygens</t>
  </si>
  <si>
    <t>Mg+Fe</t>
  </si>
  <si>
    <t>NiO</t>
  </si>
  <si>
    <t>Fa</t>
  </si>
  <si>
    <t>BV1_GC</t>
  </si>
  <si>
    <t>%</t>
  </si>
  <si>
    <t>Actinium</t>
  </si>
  <si>
    <t>L series</t>
  </si>
  <si>
    <t>Ac (v)</t>
  </si>
  <si>
    <t>Yes</t>
  </si>
  <si>
    <t>M series</t>
  </si>
  <si>
    <t>Aluminum</t>
  </si>
  <si>
    <t>K series</t>
  </si>
  <si>
    <t>Jadeite</t>
  </si>
  <si>
    <t>No</t>
  </si>
  <si>
    <t>Americium</t>
  </si>
  <si>
    <t>Am (v)</t>
  </si>
  <si>
    <t>Antimony</t>
  </si>
  <si>
    <t>Sb</t>
  </si>
  <si>
    <t>Argon</t>
  </si>
  <si>
    <t>Ar (v)</t>
  </si>
  <si>
    <t>Arsenic</t>
  </si>
  <si>
    <t>Arsenopyrite</t>
  </si>
  <si>
    <t>Astatine</t>
  </si>
  <si>
    <t>At (v)</t>
  </si>
  <si>
    <t>Barium</t>
  </si>
  <si>
    <t>Benitoite</t>
  </si>
  <si>
    <t>Berkelium</t>
  </si>
  <si>
    <t>Bk (v)</t>
  </si>
  <si>
    <t>Beryllium</t>
  </si>
  <si>
    <t>Tugtupite</t>
  </si>
  <si>
    <t>Bismuth</t>
  </si>
  <si>
    <t>Bi</t>
  </si>
  <si>
    <t>Boron</t>
  </si>
  <si>
    <t>BN</t>
  </si>
  <si>
    <t>Bromine</t>
  </si>
  <si>
    <t>KBr</t>
  </si>
  <si>
    <t>Cadmium</t>
  </si>
  <si>
    <t>Cd</t>
  </si>
  <si>
    <t>Calcium</t>
  </si>
  <si>
    <t>Diopside</t>
  </si>
  <si>
    <t>Californium</t>
  </si>
  <si>
    <t>Cf (v)</t>
  </si>
  <si>
    <t>Carbon</t>
  </si>
  <si>
    <t>C Vit</t>
  </si>
  <si>
    <t>Cerium</t>
  </si>
  <si>
    <t>CeO2</t>
  </si>
  <si>
    <t>Cesium</t>
  </si>
  <si>
    <t>Cs (v)</t>
  </si>
  <si>
    <t>Chlorine</t>
  </si>
  <si>
    <t>Chromium</t>
  </si>
  <si>
    <t>Chromite</t>
  </si>
  <si>
    <t>Cobalt</t>
  </si>
  <si>
    <t>Co</t>
  </si>
  <si>
    <t>Copper</t>
  </si>
  <si>
    <t>Cu</t>
  </si>
  <si>
    <t>Curium</t>
  </si>
  <si>
    <t>Cm (v)</t>
  </si>
  <si>
    <t>Dysprosium</t>
  </si>
  <si>
    <t>Dy (v)</t>
  </si>
  <si>
    <t>Erbium</t>
  </si>
  <si>
    <t>Er (v)</t>
  </si>
  <si>
    <t>ErF3</t>
  </si>
  <si>
    <t>Europium</t>
  </si>
  <si>
    <t>Eu (v)</t>
  </si>
  <si>
    <t>Fluorine</t>
  </si>
  <si>
    <t>SrF2</t>
  </si>
  <si>
    <t>Francium</t>
  </si>
  <si>
    <t>Fr (v)</t>
  </si>
  <si>
    <t>Gadolinium</t>
  </si>
  <si>
    <t>Gd (v)</t>
  </si>
  <si>
    <t>Gallium</t>
  </si>
  <si>
    <t>GaP</t>
  </si>
  <si>
    <t>Germanium</t>
  </si>
  <si>
    <t>Ge</t>
  </si>
  <si>
    <t>Gold</t>
  </si>
  <si>
    <t>Au</t>
  </si>
  <si>
    <t>Hafnium</t>
  </si>
  <si>
    <t>Hf</t>
  </si>
  <si>
    <t>Holmium</t>
  </si>
  <si>
    <t>Ho (v)</t>
  </si>
  <si>
    <t>HoF3</t>
  </si>
  <si>
    <t>Indium</t>
  </si>
  <si>
    <t>InAs</t>
  </si>
  <si>
    <t>Iodine</t>
  </si>
  <si>
    <t>I (v)</t>
  </si>
  <si>
    <t>Iridium</t>
  </si>
  <si>
    <t>Ir</t>
  </si>
  <si>
    <t>Iron</t>
  </si>
  <si>
    <t>Almandine</t>
  </si>
  <si>
    <t>Krypton</t>
  </si>
  <si>
    <t>Kr (v)</t>
  </si>
  <si>
    <t>Lanthanum</t>
  </si>
  <si>
    <t>LaB6</t>
  </si>
  <si>
    <t>Lead</t>
  </si>
  <si>
    <t>PbTe</t>
  </si>
  <si>
    <t>Lutetium</t>
  </si>
  <si>
    <t>Lu (v)</t>
  </si>
  <si>
    <t>LuF3</t>
  </si>
  <si>
    <t>Magnesium</t>
  </si>
  <si>
    <t>Manganese</t>
  </si>
  <si>
    <t>Rhodonite</t>
  </si>
  <si>
    <t>Mercury</t>
  </si>
  <si>
    <t>HgTe</t>
  </si>
  <si>
    <t>Molybdenum</t>
  </si>
  <si>
    <t>Mo</t>
  </si>
  <si>
    <t>Neodymium</t>
  </si>
  <si>
    <t>Nd (v)</t>
  </si>
  <si>
    <t>Neon</t>
  </si>
  <si>
    <t>Ne (v)</t>
  </si>
  <si>
    <t>Neptunium</t>
  </si>
  <si>
    <t>Np (v)</t>
  </si>
  <si>
    <t>Nickel</t>
  </si>
  <si>
    <t>Niobium</t>
  </si>
  <si>
    <t>Nb</t>
  </si>
  <si>
    <t>Nitrogen</t>
  </si>
  <si>
    <t>Osmium</t>
  </si>
  <si>
    <t>Os (v)</t>
  </si>
  <si>
    <t>Oxygen</t>
  </si>
  <si>
    <t>Magnetite</t>
  </si>
  <si>
    <t>Palladium</t>
  </si>
  <si>
    <t>Pd</t>
  </si>
  <si>
    <t>Phosphorus</t>
  </si>
  <si>
    <t>Platinum</t>
  </si>
  <si>
    <t>Pt</t>
  </si>
  <si>
    <t>Plutonium</t>
  </si>
  <si>
    <t>Pu (v)</t>
  </si>
  <si>
    <t>Polonium</t>
  </si>
  <si>
    <t>Po (v)</t>
  </si>
  <si>
    <t>Potassium</t>
  </si>
  <si>
    <t>Orthoclase</t>
  </si>
  <si>
    <t>Praseodymium</t>
  </si>
  <si>
    <t>Pr (v)</t>
  </si>
  <si>
    <t>Promethium</t>
  </si>
  <si>
    <t>Pm (v)</t>
  </si>
  <si>
    <t>Protactinium</t>
  </si>
  <si>
    <t>Pa (v)</t>
  </si>
  <si>
    <t>Radium</t>
  </si>
  <si>
    <t>Ra (v)</t>
  </si>
  <si>
    <t>Radon</t>
  </si>
  <si>
    <t>Rn (v)</t>
  </si>
  <si>
    <t>Rhenium</t>
  </si>
  <si>
    <t>Re</t>
  </si>
  <si>
    <t>Rhodium</t>
  </si>
  <si>
    <t>Rh</t>
  </si>
  <si>
    <t>Rubidium</t>
  </si>
  <si>
    <t>RTP</t>
  </si>
  <si>
    <t>Ruthenium</t>
  </si>
  <si>
    <t>Ru (v)</t>
  </si>
  <si>
    <t>Samarium</t>
  </si>
  <si>
    <t>Sm (v)</t>
  </si>
  <si>
    <t>Scandium</t>
  </si>
  <si>
    <t>Sc</t>
  </si>
  <si>
    <t>Selenium</t>
  </si>
  <si>
    <t>Se</t>
  </si>
  <si>
    <t>Silicon</t>
  </si>
  <si>
    <t>Albite</t>
  </si>
  <si>
    <t>Silver</t>
  </si>
  <si>
    <t>Ag</t>
  </si>
  <si>
    <t>Sodium</t>
  </si>
  <si>
    <t>Strontium</t>
  </si>
  <si>
    <t>Celestite</t>
  </si>
  <si>
    <t>Sulfur</t>
  </si>
  <si>
    <t>Pyrite</t>
  </si>
  <si>
    <t>Tantalum</t>
  </si>
  <si>
    <t>Ta</t>
  </si>
  <si>
    <t>Technetium</t>
  </si>
  <si>
    <t>Tc (v)</t>
  </si>
  <si>
    <t>Tellurium</t>
  </si>
  <si>
    <t>Terbium</t>
  </si>
  <si>
    <t>Tb (v)</t>
  </si>
  <si>
    <t>Thallium</t>
  </si>
  <si>
    <t>Tl (v)</t>
  </si>
  <si>
    <t>Thorium</t>
  </si>
  <si>
    <t>ThO2</t>
  </si>
  <si>
    <t>Thulium</t>
  </si>
  <si>
    <t>Tm (v)</t>
  </si>
  <si>
    <t>TmF3</t>
  </si>
  <si>
    <t>Tin</t>
  </si>
  <si>
    <t>Sn</t>
  </si>
  <si>
    <t>Titanium</t>
  </si>
  <si>
    <t>Rutile</t>
  </si>
  <si>
    <t>Tungsten</t>
  </si>
  <si>
    <t>W</t>
  </si>
  <si>
    <t>Uranium</t>
  </si>
  <si>
    <t>U</t>
  </si>
  <si>
    <t>Vanadium</t>
  </si>
  <si>
    <t>V</t>
  </si>
  <si>
    <t>Xenon</t>
  </si>
  <si>
    <t>Xe (v)</t>
  </si>
  <si>
    <t>Ytterbium</t>
  </si>
  <si>
    <t>YB (v)</t>
  </si>
  <si>
    <t>YbF3</t>
  </si>
  <si>
    <t>Yttrium</t>
  </si>
  <si>
    <t>Y</t>
  </si>
  <si>
    <t>Zinc</t>
  </si>
  <si>
    <t>Zn</t>
  </si>
  <si>
    <t>Zirconium</t>
  </si>
  <si>
    <t>Zr</t>
  </si>
  <si>
    <t>The same standardisation was used throughout as far as possible with minimum tweaks on certain elements</t>
  </si>
  <si>
    <t>Element</t>
  </si>
  <si>
    <t>Date standardised</t>
  </si>
  <si>
    <t>Std.</t>
  </si>
  <si>
    <t>Element Standardasation set-up used in olivine quant anlaysis</t>
  </si>
  <si>
    <t>Troctolite Unit</t>
  </si>
  <si>
    <t>N</t>
  </si>
  <si>
    <t>olGN</t>
  </si>
  <si>
    <t>olN</t>
  </si>
  <si>
    <t>troc</t>
  </si>
  <si>
    <t>UM</t>
  </si>
  <si>
    <t>olG</t>
  </si>
  <si>
    <t>Depth (m)</t>
  </si>
  <si>
    <t>BV1_C</t>
  </si>
  <si>
    <t>UZ-MZb</t>
  </si>
  <si>
    <t>CIPWn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</si>
</sst>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/>
    <xf numFmtId="2" fontId="2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4"/>
  <sheetViews>
    <sheetView tabSelected="1" zoomScale="90" zoomScaleNormal="90" workbookViewId="0">
      <selection activeCell="G29" sqref="G29"/>
    </sheetView>
  </sheetViews>
  <sheetFormatPr defaultRowHeight="12.95" customHeight="1" x14ac:dyDescent="0.2"/>
  <cols>
    <col min="1" max="1" width="6.42578125" style="8" customWidth="1"/>
    <col min="2" max="2" width="17.85546875" style="22" bestFit="1" customWidth="1"/>
    <col min="3" max="3" width="12.140625" style="8" customWidth="1"/>
    <col min="4" max="4" width="10.85546875" style="2" customWidth="1"/>
    <col min="5" max="5" width="10.85546875" style="6" customWidth="1"/>
    <col min="6" max="7" width="12.140625" style="6" customWidth="1"/>
    <col min="8" max="8" width="9.140625" style="9" customWidth="1"/>
    <col min="9" max="9" width="11" style="6" customWidth="1"/>
    <col min="10" max="10" width="9.140625" style="6"/>
    <col min="11" max="11" width="7.28515625" style="2" customWidth="1"/>
    <col min="12" max="12" width="7.42578125" style="2" customWidth="1"/>
    <col min="13" max="13" width="9.28515625" style="2" bestFit="1" customWidth="1"/>
    <col min="14" max="14" width="10.28515625" style="2" bestFit="1" customWidth="1"/>
    <col min="15" max="15" width="9.28515625" style="2" bestFit="1" customWidth="1"/>
    <col min="16" max="17" width="10.28515625" style="2" bestFit="1" customWidth="1"/>
    <col min="18" max="20" width="9.28515625" style="2" bestFit="1" customWidth="1"/>
    <col min="21" max="21" width="10.28515625" style="2" bestFit="1" customWidth="1"/>
    <col min="22" max="22" width="9.28515625" style="2" bestFit="1" customWidth="1"/>
    <col min="23" max="23" width="11.42578125" style="2" bestFit="1" customWidth="1"/>
    <col min="24" max="24" width="10.28515625" style="2" bestFit="1" customWidth="1"/>
    <col min="25" max="25" width="9.28515625" style="2" bestFit="1" customWidth="1"/>
    <col min="26" max="26" width="10.28515625" style="2" bestFit="1" customWidth="1"/>
    <col min="27" max="27" width="9.28515625" style="2" bestFit="1" customWidth="1"/>
    <col min="28" max="28" width="10.28515625" style="2" bestFit="1" customWidth="1"/>
    <col min="29" max="34" width="9.28515625" style="2" bestFit="1" customWidth="1"/>
    <col min="35" max="35" width="11.42578125" style="2" bestFit="1" customWidth="1"/>
    <col min="36" max="47" width="9.140625" style="6"/>
    <col min="48" max="48" width="12.85546875" style="2" customWidth="1"/>
    <col min="49" max="49" width="9.140625" style="2" customWidth="1"/>
    <col min="50" max="51" width="9.140625" style="2"/>
    <col min="52" max="16384" width="9.140625" style="1"/>
  </cols>
  <sheetData>
    <row r="1" spans="1:52" s="23" customFormat="1" ht="12.95" customHeight="1" x14ac:dyDescent="0.2">
      <c r="A1" s="37"/>
      <c r="M1" s="42" t="s">
        <v>75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 t="s">
        <v>76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 t="s">
        <v>96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24"/>
      <c r="AV1" s="24"/>
      <c r="AW1" s="24"/>
      <c r="AY1" s="35"/>
    </row>
    <row r="2" spans="1:52" s="23" customFormat="1" ht="12.95" customHeight="1" x14ac:dyDescent="0.2">
      <c r="A2" s="36"/>
      <c r="B2" s="25"/>
      <c r="C2" s="12"/>
      <c r="D2" s="26" t="s">
        <v>77</v>
      </c>
      <c r="E2" s="26" t="s">
        <v>307</v>
      </c>
      <c r="F2" s="26" t="s">
        <v>307</v>
      </c>
      <c r="G2" s="26" t="s">
        <v>307</v>
      </c>
      <c r="H2" s="26" t="s">
        <v>78</v>
      </c>
      <c r="I2" s="26" t="s">
        <v>79</v>
      </c>
      <c r="J2" s="24"/>
      <c r="K2" s="12"/>
      <c r="L2" s="12"/>
      <c r="M2" s="12" t="s">
        <v>80</v>
      </c>
      <c r="N2" s="12" t="s">
        <v>41</v>
      </c>
      <c r="O2" s="12" t="s">
        <v>42</v>
      </c>
      <c r="P2" s="12" t="s">
        <v>43</v>
      </c>
      <c r="Q2" s="12" t="s">
        <v>44</v>
      </c>
      <c r="R2" s="12" t="s">
        <v>45</v>
      </c>
      <c r="S2" s="12" t="s">
        <v>81</v>
      </c>
      <c r="T2" s="12" t="s">
        <v>82</v>
      </c>
      <c r="U2" s="12" t="s">
        <v>46</v>
      </c>
      <c r="V2" s="12" t="s">
        <v>98</v>
      </c>
      <c r="W2" s="12" t="s">
        <v>5</v>
      </c>
      <c r="X2" s="12" t="s">
        <v>0</v>
      </c>
      <c r="Y2" s="12" t="s">
        <v>11</v>
      </c>
      <c r="Z2" s="12" t="s">
        <v>2</v>
      </c>
      <c r="AA2" s="12" t="s">
        <v>6</v>
      </c>
      <c r="AB2" s="12" t="s">
        <v>1</v>
      </c>
      <c r="AC2" s="12" t="s">
        <v>7</v>
      </c>
      <c r="AD2" s="12" t="s">
        <v>8</v>
      </c>
      <c r="AE2" s="12" t="s">
        <v>9</v>
      </c>
      <c r="AF2" s="12" t="s">
        <v>10</v>
      </c>
      <c r="AG2" s="12" t="s">
        <v>3</v>
      </c>
      <c r="AH2" s="12" t="s">
        <v>4</v>
      </c>
      <c r="AI2" s="12" t="s">
        <v>5</v>
      </c>
      <c r="AJ2" s="12" t="s">
        <v>0</v>
      </c>
      <c r="AK2" s="12" t="s">
        <v>11</v>
      </c>
      <c r="AL2" s="12" t="s">
        <v>2</v>
      </c>
      <c r="AM2" s="12" t="s">
        <v>6</v>
      </c>
      <c r="AN2" s="12" t="s">
        <v>1</v>
      </c>
      <c r="AO2" s="12" t="s">
        <v>7</v>
      </c>
      <c r="AP2" s="12" t="s">
        <v>8</v>
      </c>
      <c r="AQ2" s="12" t="s">
        <v>9</v>
      </c>
      <c r="AR2" s="12" t="s">
        <v>10</v>
      </c>
      <c r="AS2" s="12" t="s">
        <v>3</v>
      </c>
      <c r="AT2" s="12" t="s">
        <v>4</v>
      </c>
      <c r="AU2" s="12" t="s">
        <v>5</v>
      </c>
      <c r="AV2" s="12" t="s">
        <v>97</v>
      </c>
      <c r="AW2" s="30" t="s">
        <v>83</v>
      </c>
      <c r="AX2" s="12" t="s">
        <v>83</v>
      </c>
      <c r="AY2" s="12" t="s">
        <v>99</v>
      </c>
      <c r="AZ2" s="12" t="s">
        <v>5</v>
      </c>
    </row>
    <row r="3" spans="1:52" s="23" customFormat="1" ht="12.95" customHeight="1" x14ac:dyDescent="0.2">
      <c r="A3" s="36" t="s">
        <v>84</v>
      </c>
      <c r="B3" s="25" t="s">
        <v>48</v>
      </c>
      <c r="C3" s="12" t="s">
        <v>55</v>
      </c>
      <c r="D3" s="26" t="s">
        <v>85</v>
      </c>
      <c r="E3" s="36" t="s">
        <v>308</v>
      </c>
      <c r="F3" s="36" t="s">
        <v>100</v>
      </c>
      <c r="G3" s="36" t="s">
        <v>309</v>
      </c>
      <c r="H3" s="26" t="s">
        <v>86</v>
      </c>
      <c r="I3" s="36" t="s">
        <v>310</v>
      </c>
      <c r="J3" s="12" t="s">
        <v>87</v>
      </c>
      <c r="K3" s="12" t="s">
        <v>88</v>
      </c>
      <c r="L3" s="12" t="s">
        <v>89</v>
      </c>
      <c r="M3" s="12" t="s">
        <v>90</v>
      </c>
      <c r="N3" s="12" t="s">
        <v>90</v>
      </c>
      <c r="O3" s="12" t="s">
        <v>90</v>
      </c>
      <c r="P3" s="12" t="s">
        <v>90</v>
      </c>
      <c r="Q3" s="12" t="s">
        <v>90</v>
      </c>
      <c r="R3" s="12" t="s">
        <v>90</v>
      </c>
      <c r="S3" s="12" t="s">
        <v>90</v>
      </c>
      <c r="T3" s="12" t="s">
        <v>90</v>
      </c>
      <c r="U3" s="12" t="s">
        <v>90</v>
      </c>
      <c r="V3" s="12" t="s">
        <v>90</v>
      </c>
      <c r="W3" s="12" t="s">
        <v>90</v>
      </c>
      <c r="X3" s="12" t="s">
        <v>91</v>
      </c>
      <c r="Y3" s="12" t="s">
        <v>91</v>
      </c>
      <c r="Z3" s="12" t="s">
        <v>91</v>
      </c>
      <c r="AA3" s="12" t="s">
        <v>91</v>
      </c>
      <c r="AB3" s="12" t="s">
        <v>91</v>
      </c>
      <c r="AC3" s="12" t="s">
        <v>91</v>
      </c>
      <c r="AD3" s="12" t="s">
        <v>91</v>
      </c>
      <c r="AE3" s="12" t="s">
        <v>91</v>
      </c>
      <c r="AF3" s="12" t="s">
        <v>91</v>
      </c>
      <c r="AG3" s="12" t="s">
        <v>91</v>
      </c>
      <c r="AH3" s="12" t="s">
        <v>91</v>
      </c>
      <c r="AI3" s="12" t="s">
        <v>91</v>
      </c>
      <c r="AJ3" s="1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0" t="s">
        <v>101</v>
      </c>
      <c r="AX3" s="12" t="s">
        <v>101</v>
      </c>
      <c r="AY3" s="29" t="s">
        <v>101</v>
      </c>
      <c r="AZ3" s="29" t="s">
        <v>101</v>
      </c>
    </row>
    <row r="4" spans="1:52" s="23" customFormat="1" ht="12.95" customHeight="1" x14ac:dyDescent="0.2">
      <c r="A4" s="36"/>
      <c r="B4" s="25"/>
      <c r="C4" s="36"/>
      <c r="D4" s="26"/>
      <c r="E4" s="24"/>
      <c r="F4" s="24"/>
      <c r="G4" s="24"/>
      <c r="H4" s="26"/>
      <c r="I4" s="24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</row>
    <row r="5" spans="1:52" s="23" customFormat="1" ht="12.95" customHeight="1" x14ac:dyDescent="0.2">
      <c r="A5" s="38" t="s">
        <v>300</v>
      </c>
      <c r="B5" s="25"/>
      <c r="C5" s="36"/>
      <c r="D5" s="26"/>
      <c r="E5" s="24"/>
      <c r="F5" s="24"/>
      <c r="G5" s="24"/>
      <c r="H5" s="26"/>
      <c r="I5" s="24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</row>
    <row r="6" spans="1:52" s="17" customFormat="1" ht="12.95" customHeight="1" x14ac:dyDescent="0.2">
      <c r="A6" s="8">
        <v>1</v>
      </c>
      <c r="B6" s="22" t="s">
        <v>49</v>
      </c>
      <c r="C6" s="8" t="s">
        <v>58</v>
      </c>
      <c r="D6" s="2">
        <v>36.840000000000003</v>
      </c>
      <c r="E6" s="24">
        <v>2758.54</v>
      </c>
      <c r="F6" s="24">
        <v>2756.5</v>
      </c>
      <c r="G6" s="24">
        <v>-1182.74</v>
      </c>
      <c r="H6" s="6" t="s">
        <v>92</v>
      </c>
      <c r="I6" s="6" t="s">
        <v>301</v>
      </c>
      <c r="J6" s="6" t="s">
        <v>71</v>
      </c>
      <c r="K6" s="2">
        <v>1</v>
      </c>
      <c r="L6" s="2">
        <v>3</v>
      </c>
      <c r="M6" s="3">
        <v>0</v>
      </c>
      <c r="N6" s="3">
        <v>37.279999999999994</v>
      </c>
      <c r="O6" s="3">
        <v>9.6666666666666679E-2</v>
      </c>
      <c r="P6" s="3">
        <v>37.853333333333332</v>
      </c>
      <c r="Q6" s="3">
        <v>4.6666666666666669E-2</v>
      </c>
      <c r="R6" s="3">
        <v>1.3333333333333334E-2</v>
      </c>
      <c r="S6" s="3">
        <v>0</v>
      </c>
      <c r="T6" s="3">
        <v>0.35666666666666669</v>
      </c>
      <c r="U6" s="3">
        <v>24.083333333333332</v>
      </c>
      <c r="V6" s="3">
        <v>0.33</v>
      </c>
      <c r="W6" s="3">
        <v>100.05666666666666</v>
      </c>
      <c r="X6" s="3">
        <v>57.113333333333323</v>
      </c>
      <c r="Y6" s="3">
        <v>0</v>
      </c>
      <c r="Z6" s="3">
        <v>20.846666666666668</v>
      </c>
      <c r="AA6" s="3">
        <v>0.04</v>
      </c>
      <c r="AB6" s="3">
        <v>14.203333333333333</v>
      </c>
      <c r="AC6" s="3">
        <v>0.02</v>
      </c>
      <c r="AD6" s="3">
        <v>3.3333333333333335E-3</v>
      </c>
      <c r="AE6" s="3">
        <v>0</v>
      </c>
      <c r="AF6" s="3">
        <v>0.11333333333333333</v>
      </c>
      <c r="AG6" s="3">
        <v>7.5566666666666675</v>
      </c>
      <c r="AH6" s="3">
        <v>0.10000000000000002</v>
      </c>
      <c r="AI6" s="3">
        <v>100</v>
      </c>
      <c r="AJ6" s="16">
        <v>4</v>
      </c>
      <c r="AK6" s="16">
        <f t="shared" ref="AK6:AK37" si="0">Y6*($AJ6/$X6)</f>
        <v>0</v>
      </c>
      <c r="AL6" s="16">
        <f t="shared" ref="AL6:AL37" si="1">Z6*($AJ6/$X6)</f>
        <v>1.4600210108556091</v>
      </c>
      <c r="AM6" s="16">
        <f t="shared" ref="AM6:AM37" si="2">AA6*($AJ6/$X6)</f>
        <v>2.8014474144974909E-3</v>
      </c>
      <c r="AN6" s="16">
        <f t="shared" ref="AN6:AN37" si="3">AB6*($AJ6/$X6)</f>
        <v>0.99474728609781737</v>
      </c>
      <c r="AO6" s="16">
        <f t="shared" ref="AO6:AO37" si="4">AC6*($AJ6/$X6)</f>
        <v>1.4007237072487454E-3</v>
      </c>
      <c r="AP6" s="16">
        <f t="shared" ref="AP6:AP37" si="5">AD6*($AJ6/$X6)</f>
        <v>2.3345395120812426E-4</v>
      </c>
      <c r="AQ6" s="16">
        <f t="shared" ref="AQ6:AQ37" si="6">AE6*($AJ6/$X6)</f>
        <v>0</v>
      </c>
      <c r="AR6" s="16">
        <f t="shared" ref="AR6:AR37" si="7">AF6*($AJ6/$X6)</f>
        <v>7.9374343410762247E-3</v>
      </c>
      <c r="AS6" s="16">
        <f t="shared" ref="AS6:AS37" si="8">AG6*($AJ6/$X6)</f>
        <v>0.52924010738881777</v>
      </c>
      <c r="AT6" s="16">
        <f t="shared" ref="AT6:AT37" si="9">AH6*($AJ6/$X6)</f>
        <v>7.0036185362437288E-3</v>
      </c>
      <c r="AU6" s="16">
        <f t="shared" ref="AU6:AU10" si="10">SUM(AK6:AT6)</f>
        <v>3.0033850822925183</v>
      </c>
      <c r="AV6" s="3">
        <f t="shared" ref="AV6:AV10" si="11">AL6+AS6</f>
        <v>1.9892611182444269</v>
      </c>
      <c r="AW6" s="3">
        <f>100*AL6/(AL6+AS6)</f>
        <v>73.395141415326847</v>
      </c>
      <c r="AX6" s="20">
        <f t="shared" ref="AX6:AX10" si="12">100*AL6/AV6</f>
        <v>73.395141415326847</v>
      </c>
      <c r="AY6" s="20">
        <f t="shared" ref="AY6:AY10" si="13">100*AS6/AV6</f>
        <v>26.604858584673163</v>
      </c>
      <c r="AZ6" s="20">
        <f t="shared" ref="AZ6:AZ10" si="14">AX6+AY6</f>
        <v>100.00000000000001</v>
      </c>
    </row>
    <row r="7" spans="1:52" s="17" customFormat="1" ht="12.95" customHeight="1" x14ac:dyDescent="0.2">
      <c r="A7" s="8"/>
      <c r="B7" s="22" t="s">
        <v>49</v>
      </c>
      <c r="C7" s="8" t="s">
        <v>58</v>
      </c>
      <c r="D7" s="2">
        <v>36.840000000000003</v>
      </c>
      <c r="E7" s="24">
        <v>2758.54</v>
      </c>
      <c r="F7" s="24">
        <v>2756.5</v>
      </c>
      <c r="G7" s="24">
        <v>-1182.74</v>
      </c>
      <c r="H7" s="6" t="s">
        <v>92</v>
      </c>
      <c r="I7" s="6" t="s">
        <v>301</v>
      </c>
      <c r="J7" s="6" t="s">
        <v>71</v>
      </c>
      <c r="K7" s="2">
        <v>2</v>
      </c>
      <c r="L7" s="2">
        <v>3</v>
      </c>
      <c r="M7" s="3">
        <v>0</v>
      </c>
      <c r="N7" s="3">
        <v>37.49</v>
      </c>
      <c r="O7" s="3">
        <v>5.000000000000001E-2</v>
      </c>
      <c r="P7" s="3">
        <v>37.903333333333336</v>
      </c>
      <c r="Q7" s="3">
        <v>5.3333333333333337E-2</v>
      </c>
      <c r="R7" s="3">
        <v>0</v>
      </c>
      <c r="S7" s="3">
        <v>0</v>
      </c>
      <c r="T7" s="3">
        <v>0.34666666666666668</v>
      </c>
      <c r="U7" s="3">
        <v>23.91</v>
      </c>
      <c r="V7" s="3">
        <v>0.34999999999999992</v>
      </c>
      <c r="W7" s="3">
        <v>100.10333333333334</v>
      </c>
      <c r="X7" s="3">
        <v>57.106666666666662</v>
      </c>
      <c r="Y7" s="3">
        <v>0</v>
      </c>
      <c r="Z7" s="3">
        <v>20.94</v>
      </c>
      <c r="AA7" s="3">
        <v>0.02</v>
      </c>
      <c r="AB7" s="3">
        <v>14.203333333333333</v>
      </c>
      <c r="AC7" s="3">
        <v>2.3333333333333334E-2</v>
      </c>
      <c r="AD7" s="3">
        <v>0</v>
      </c>
      <c r="AE7" s="3">
        <v>0</v>
      </c>
      <c r="AF7" s="3">
        <v>0.10999999999999999</v>
      </c>
      <c r="AG7" s="3">
        <v>7.4899999999999993</v>
      </c>
      <c r="AH7" s="3">
        <v>0.10666666666666667</v>
      </c>
      <c r="AI7" s="3">
        <v>100</v>
      </c>
      <c r="AJ7" s="16">
        <v>4</v>
      </c>
      <c r="AK7" s="16">
        <f t="shared" si="0"/>
        <v>0</v>
      </c>
      <c r="AL7" s="16">
        <f t="shared" si="1"/>
        <v>1.4667289283212703</v>
      </c>
      <c r="AM7" s="16">
        <f t="shared" si="2"/>
        <v>1.4008872285780996E-3</v>
      </c>
      <c r="AN7" s="16">
        <f t="shared" si="3"/>
        <v>0.99486341349521368</v>
      </c>
      <c r="AO7" s="16">
        <f t="shared" si="4"/>
        <v>1.6343684333411162E-3</v>
      </c>
      <c r="AP7" s="16">
        <f t="shared" si="5"/>
        <v>0</v>
      </c>
      <c r="AQ7" s="16">
        <f t="shared" si="6"/>
        <v>0</v>
      </c>
      <c r="AR7" s="16">
        <f t="shared" si="7"/>
        <v>7.7048797571795469E-3</v>
      </c>
      <c r="AS7" s="16">
        <f t="shared" si="8"/>
        <v>0.52463226710249822</v>
      </c>
      <c r="AT7" s="16">
        <f t="shared" si="9"/>
        <v>7.4713985524165315E-3</v>
      </c>
      <c r="AU7" s="16">
        <f t="shared" si="10"/>
        <v>3.0044361428904978</v>
      </c>
      <c r="AV7" s="3">
        <f t="shared" si="11"/>
        <v>1.9913611954237687</v>
      </c>
      <c r="AW7" s="3">
        <f t="shared" ref="AW7:AW70" si="15">100*AL7/(AL7+AS7)</f>
        <v>73.654590221596905</v>
      </c>
      <c r="AX7" s="20">
        <f t="shared" si="12"/>
        <v>73.654590221596905</v>
      </c>
      <c r="AY7" s="20">
        <f t="shared" si="13"/>
        <v>26.345409778403088</v>
      </c>
      <c r="AZ7" s="20">
        <f t="shared" si="14"/>
        <v>100</v>
      </c>
    </row>
    <row r="8" spans="1:52" s="17" customFormat="1" ht="12.95" customHeight="1" x14ac:dyDescent="0.2">
      <c r="A8" s="8"/>
      <c r="B8" s="22" t="s">
        <v>49</v>
      </c>
      <c r="C8" s="8" t="s">
        <v>58</v>
      </c>
      <c r="D8" s="2">
        <v>36.840000000000003</v>
      </c>
      <c r="E8" s="24">
        <v>2758.54</v>
      </c>
      <c r="F8" s="24">
        <v>2756.5</v>
      </c>
      <c r="G8" s="24">
        <v>-1182.74</v>
      </c>
      <c r="H8" s="6" t="s">
        <v>92</v>
      </c>
      <c r="I8" s="6" t="s">
        <v>301</v>
      </c>
      <c r="J8" s="6" t="s">
        <v>71</v>
      </c>
      <c r="K8" s="2">
        <v>3</v>
      </c>
      <c r="L8" s="2">
        <v>4</v>
      </c>
      <c r="M8" s="3">
        <v>3.0000000000000002E-2</v>
      </c>
      <c r="N8" s="3">
        <v>36.79</v>
      </c>
      <c r="O8" s="3">
        <v>0.19750000000000001</v>
      </c>
      <c r="P8" s="3">
        <v>37.900000000000006</v>
      </c>
      <c r="Q8" s="3">
        <v>5.7499999999999996E-2</v>
      </c>
      <c r="R8" s="3">
        <v>0</v>
      </c>
      <c r="S8" s="3">
        <v>0</v>
      </c>
      <c r="T8" s="3">
        <v>0.34250000000000003</v>
      </c>
      <c r="U8" s="3">
        <v>24.17</v>
      </c>
      <c r="V8" s="3">
        <v>0.33250000000000002</v>
      </c>
      <c r="W8" s="3">
        <v>99.83250000000001</v>
      </c>
      <c r="X8" s="3">
        <v>57.147499999999994</v>
      </c>
      <c r="Y8" s="3">
        <v>2.2499999999999999E-2</v>
      </c>
      <c r="Z8" s="3">
        <v>20.635000000000002</v>
      </c>
      <c r="AA8" s="3">
        <v>8.7500000000000008E-2</v>
      </c>
      <c r="AB8" s="3">
        <v>14.264999999999999</v>
      </c>
      <c r="AC8" s="3">
        <v>2.2500000000000003E-2</v>
      </c>
      <c r="AD8" s="3">
        <v>0</v>
      </c>
      <c r="AE8" s="3">
        <v>0</v>
      </c>
      <c r="AF8" s="3">
        <v>0.10749999999999998</v>
      </c>
      <c r="AG8" s="3">
        <v>7.6074999999999999</v>
      </c>
      <c r="AH8" s="3">
        <v>0.10250000000000001</v>
      </c>
      <c r="AI8" s="3">
        <v>100</v>
      </c>
      <c r="AJ8" s="16">
        <v>4</v>
      </c>
      <c r="AK8" s="16">
        <f t="shared" si="0"/>
        <v>1.5748720416466164E-3</v>
      </c>
      <c r="AL8" s="16">
        <f t="shared" si="1"/>
        <v>1.4443326479723526</v>
      </c>
      <c r="AM8" s="16">
        <f t="shared" si="2"/>
        <v>6.124502384181287E-3</v>
      </c>
      <c r="AN8" s="16">
        <f t="shared" si="3"/>
        <v>0.99846887440395471</v>
      </c>
      <c r="AO8" s="16">
        <f t="shared" si="4"/>
        <v>1.5748720416466167E-3</v>
      </c>
      <c r="AP8" s="16">
        <f t="shared" si="5"/>
        <v>0</v>
      </c>
      <c r="AQ8" s="16">
        <f t="shared" si="6"/>
        <v>0</v>
      </c>
      <c r="AR8" s="16">
        <f t="shared" si="7"/>
        <v>7.5243886434227221E-3</v>
      </c>
      <c r="AS8" s="16">
        <f t="shared" si="8"/>
        <v>0.53248173585896152</v>
      </c>
      <c r="AT8" s="16">
        <f t="shared" si="9"/>
        <v>7.1744170786123647E-3</v>
      </c>
      <c r="AU8" s="16">
        <f t="shared" si="10"/>
        <v>2.9992563104247791</v>
      </c>
      <c r="AV8" s="3">
        <f t="shared" si="11"/>
        <v>1.9768143838313141</v>
      </c>
      <c r="AW8" s="3">
        <f t="shared" si="15"/>
        <v>73.063645215543957</v>
      </c>
      <c r="AX8" s="20">
        <f t="shared" si="12"/>
        <v>73.063645215543957</v>
      </c>
      <c r="AY8" s="20">
        <f t="shared" si="13"/>
        <v>26.93635478445605</v>
      </c>
      <c r="AZ8" s="20">
        <f t="shared" si="14"/>
        <v>100</v>
      </c>
    </row>
    <row r="9" spans="1:52" s="17" customFormat="1" ht="12.95" customHeight="1" x14ac:dyDescent="0.2">
      <c r="A9" s="8"/>
      <c r="B9" s="22" t="s">
        <v>49</v>
      </c>
      <c r="C9" s="8" t="s">
        <v>58</v>
      </c>
      <c r="D9" s="2">
        <v>36.840000000000003</v>
      </c>
      <c r="E9" s="24">
        <v>2758.54</v>
      </c>
      <c r="F9" s="24">
        <v>2756.5</v>
      </c>
      <c r="G9" s="24">
        <v>-1182.74</v>
      </c>
      <c r="H9" s="6" t="s">
        <v>92</v>
      </c>
      <c r="I9" s="6" t="s">
        <v>301</v>
      </c>
      <c r="J9" s="6" t="s">
        <v>71</v>
      </c>
      <c r="K9" s="2">
        <v>4</v>
      </c>
      <c r="L9" s="2">
        <v>4</v>
      </c>
      <c r="M9" s="3">
        <v>1.2500000000000001E-2</v>
      </c>
      <c r="N9" s="3">
        <v>37.44</v>
      </c>
      <c r="O9" s="3">
        <v>7.7499999999999999E-2</v>
      </c>
      <c r="P9" s="3">
        <v>37.982500000000002</v>
      </c>
      <c r="Q9" s="3">
        <v>6.0000000000000005E-2</v>
      </c>
      <c r="R9" s="3">
        <v>0</v>
      </c>
      <c r="S9" s="3">
        <v>0</v>
      </c>
      <c r="T9" s="3">
        <v>0.34749999999999998</v>
      </c>
      <c r="U9" s="3">
        <v>23.782499999999999</v>
      </c>
      <c r="V9" s="3">
        <v>0.33499999999999996</v>
      </c>
      <c r="W9" s="3">
        <v>100.035</v>
      </c>
      <c r="X9" s="3">
        <v>57.122500000000002</v>
      </c>
      <c r="Y9" s="3">
        <v>0.01</v>
      </c>
      <c r="Z9" s="3">
        <v>20.912500000000001</v>
      </c>
      <c r="AA9" s="3">
        <v>3.5000000000000003E-2</v>
      </c>
      <c r="AB9" s="3">
        <v>14.234999999999999</v>
      </c>
      <c r="AC9" s="3">
        <v>2.75E-2</v>
      </c>
      <c r="AD9" s="3">
        <v>0</v>
      </c>
      <c r="AE9" s="3">
        <v>0</v>
      </c>
      <c r="AF9" s="3">
        <v>0.10750000000000001</v>
      </c>
      <c r="AG9" s="3">
        <v>7.4525000000000006</v>
      </c>
      <c r="AH9" s="3">
        <v>0.10249999999999999</v>
      </c>
      <c r="AI9" s="3">
        <v>100</v>
      </c>
      <c r="AJ9" s="16">
        <v>4</v>
      </c>
      <c r="AK9" s="16">
        <f t="shared" si="0"/>
        <v>7.0024946387150415E-4</v>
      </c>
      <c r="AL9" s="16">
        <f t="shared" si="1"/>
        <v>1.4643966913212831</v>
      </c>
      <c r="AM9" s="16">
        <f t="shared" si="2"/>
        <v>2.4508731235502648E-3</v>
      </c>
      <c r="AN9" s="16">
        <f t="shared" si="3"/>
        <v>0.99680511182108611</v>
      </c>
      <c r="AO9" s="16">
        <f t="shared" si="4"/>
        <v>1.9256860256466363E-3</v>
      </c>
      <c r="AP9" s="16">
        <f t="shared" si="5"/>
        <v>0</v>
      </c>
      <c r="AQ9" s="16">
        <f t="shared" si="6"/>
        <v>0</v>
      </c>
      <c r="AR9" s="16">
        <f t="shared" si="7"/>
        <v>7.5276817366186702E-3</v>
      </c>
      <c r="AS9" s="16">
        <f t="shared" si="8"/>
        <v>0.52186091295023851</v>
      </c>
      <c r="AT9" s="16">
        <f t="shared" si="9"/>
        <v>7.1775570046829166E-3</v>
      </c>
      <c r="AU9" s="16">
        <f t="shared" si="10"/>
        <v>3.0028447634469773</v>
      </c>
      <c r="AV9" s="3">
        <f t="shared" si="11"/>
        <v>1.9862576042715216</v>
      </c>
      <c r="AW9" s="3">
        <f t="shared" si="15"/>
        <v>73.726423409130959</v>
      </c>
      <c r="AX9" s="20">
        <f t="shared" si="12"/>
        <v>73.726423409130959</v>
      </c>
      <c r="AY9" s="20">
        <f t="shared" si="13"/>
        <v>26.27357659086903</v>
      </c>
      <c r="AZ9" s="20">
        <f t="shared" si="14"/>
        <v>99.999999999999986</v>
      </c>
    </row>
    <row r="10" spans="1:52" s="17" customFormat="1" ht="12.95" customHeight="1" x14ac:dyDescent="0.2">
      <c r="A10" s="8"/>
      <c r="B10" s="22" t="s">
        <v>49</v>
      </c>
      <c r="C10" s="8" t="s">
        <v>58</v>
      </c>
      <c r="D10" s="2">
        <v>36.840000000000003</v>
      </c>
      <c r="E10" s="24">
        <v>2758.54</v>
      </c>
      <c r="F10" s="24">
        <v>2756.5</v>
      </c>
      <c r="G10" s="24">
        <v>-1182.74</v>
      </c>
      <c r="H10" s="6" t="s">
        <v>92</v>
      </c>
      <c r="I10" s="6" t="s">
        <v>301</v>
      </c>
      <c r="J10" s="6" t="s">
        <v>71</v>
      </c>
      <c r="K10" s="2">
        <v>5</v>
      </c>
      <c r="L10" s="2">
        <v>3</v>
      </c>
      <c r="M10" s="3">
        <v>0</v>
      </c>
      <c r="N10" s="3">
        <v>37.483333333333334</v>
      </c>
      <c r="O10" s="3">
        <v>0.11333333333333333</v>
      </c>
      <c r="P10" s="3">
        <v>38</v>
      </c>
      <c r="Q10" s="3">
        <v>3.3333333333333333E-2</v>
      </c>
      <c r="R10" s="3">
        <v>0</v>
      </c>
      <c r="S10" s="3">
        <v>0</v>
      </c>
      <c r="T10" s="3">
        <v>0.35333333333333333</v>
      </c>
      <c r="U10" s="3">
        <v>23.816666666666666</v>
      </c>
      <c r="V10" s="3">
        <v>0.32666666666666666</v>
      </c>
      <c r="W10" s="3">
        <v>100.13333333333333</v>
      </c>
      <c r="X10" s="3">
        <v>57.123333333333335</v>
      </c>
      <c r="Y10" s="3">
        <v>0</v>
      </c>
      <c r="Z10" s="3">
        <v>20.913333333333334</v>
      </c>
      <c r="AA10" s="3">
        <v>5.000000000000001E-2</v>
      </c>
      <c r="AB10" s="3">
        <v>14.226666666666667</v>
      </c>
      <c r="AC10" s="3">
        <v>1.3333333333333334E-2</v>
      </c>
      <c r="AD10" s="3">
        <v>0</v>
      </c>
      <c r="AE10" s="3">
        <v>0</v>
      </c>
      <c r="AF10" s="3">
        <v>0.11</v>
      </c>
      <c r="AG10" s="3">
        <v>7.4533333333333331</v>
      </c>
      <c r="AH10" s="3">
        <v>9.6666666666666679E-2</v>
      </c>
      <c r="AI10" s="3">
        <v>100</v>
      </c>
      <c r="AJ10" s="16">
        <v>4</v>
      </c>
      <c r="AK10" s="16">
        <f t="shared" si="0"/>
        <v>0</v>
      </c>
      <c r="AL10" s="16">
        <f t="shared" si="1"/>
        <v>1.4644336815078485</v>
      </c>
      <c r="AM10" s="16">
        <f t="shared" si="2"/>
        <v>3.5011962420493674E-3</v>
      </c>
      <c r="AN10" s="16">
        <f t="shared" si="3"/>
        <v>0.99620703740444649</v>
      </c>
      <c r="AO10" s="16">
        <f t="shared" si="4"/>
        <v>9.3365233121316452E-4</v>
      </c>
      <c r="AP10" s="16">
        <f t="shared" si="5"/>
        <v>0</v>
      </c>
      <c r="AQ10" s="16">
        <f t="shared" si="6"/>
        <v>0</v>
      </c>
      <c r="AR10" s="16">
        <f t="shared" si="7"/>
        <v>7.7026317325086073E-3</v>
      </c>
      <c r="AS10" s="16">
        <f t="shared" si="8"/>
        <v>0.5219116531481589</v>
      </c>
      <c r="AT10" s="16">
        <f t="shared" si="9"/>
        <v>6.7689794012954435E-3</v>
      </c>
      <c r="AU10" s="16">
        <f t="shared" si="10"/>
        <v>3.0014588317675206</v>
      </c>
      <c r="AV10" s="3">
        <f t="shared" si="11"/>
        <v>1.9863453346560074</v>
      </c>
      <c r="AW10" s="3">
        <f t="shared" si="15"/>
        <v>73.725029377203285</v>
      </c>
      <c r="AX10" s="20">
        <f t="shared" si="12"/>
        <v>73.725029377203285</v>
      </c>
      <c r="AY10" s="20">
        <f t="shared" si="13"/>
        <v>26.274970622796708</v>
      </c>
      <c r="AZ10" s="20">
        <f t="shared" si="14"/>
        <v>100</v>
      </c>
    </row>
    <row r="11" spans="1:52" s="17" customFormat="1" ht="12.95" customHeight="1" x14ac:dyDescent="0.2">
      <c r="A11" s="8">
        <v>2</v>
      </c>
      <c r="B11" s="22" t="s">
        <v>53</v>
      </c>
      <c r="C11" s="8" t="s">
        <v>61</v>
      </c>
      <c r="D11" s="2">
        <v>55</v>
      </c>
      <c r="E11" s="24">
        <v>2776.7</v>
      </c>
      <c r="F11" s="24">
        <v>2774.66</v>
      </c>
      <c r="G11" s="24">
        <v>-1200.8999999999999</v>
      </c>
      <c r="H11" s="6" t="s">
        <v>92</v>
      </c>
      <c r="I11" s="6" t="s">
        <v>302</v>
      </c>
      <c r="J11" s="6" t="s">
        <v>71</v>
      </c>
      <c r="K11" s="2">
        <v>1</v>
      </c>
      <c r="L11" s="2">
        <v>3</v>
      </c>
      <c r="M11" s="3">
        <v>1.6666666666666666E-2</v>
      </c>
      <c r="N11" s="3">
        <v>36.626666666666665</v>
      </c>
      <c r="O11" s="3">
        <v>0.10999999999999999</v>
      </c>
      <c r="P11" s="3">
        <v>37.69</v>
      </c>
      <c r="Q11" s="3">
        <v>0.06</v>
      </c>
      <c r="R11" s="3">
        <v>0</v>
      </c>
      <c r="S11" s="3">
        <v>0</v>
      </c>
      <c r="T11" s="3">
        <v>0.35666666666666663</v>
      </c>
      <c r="U11" s="3">
        <v>24.496666666666666</v>
      </c>
      <c r="V11" s="3">
        <v>0.32666666666666666</v>
      </c>
      <c r="W11" s="3">
        <v>99.686666666666667</v>
      </c>
      <c r="X11" s="3">
        <v>57.123333333333335</v>
      </c>
      <c r="Y11" s="3">
        <v>1.3333333333333334E-2</v>
      </c>
      <c r="Z11" s="3">
        <v>20.61</v>
      </c>
      <c r="AA11" s="3">
        <v>4.6666666666666669E-2</v>
      </c>
      <c r="AB11" s="3">
        <v>14.233333333333334</v>
      </c>
      <c r="AC11" s="3">
        <v>2.3333333333333334E-2</v>
      </c>
      <c r="AD11" s="3">
        <v>0</v>
      </c>
      <c r="AE11" s="3">
        <v>0</v>
      </c>
      <c r="AF11" s="3">
        <v>0.11333333333333333</v>
      </c>
      <c r="AG11" s="3">
        <v>7.7333333333333343</v>
      </c>
      <c r="AH11" s="3">
        <v>0.10000000000000002</v>
      </c>
      <c r="AI11" s="3">
        <v>100</v>
      </c>
      <c r="AJ11" s="16">
        <v>4</v>
      </c>
      <c r="AK11" s="16">
        <f t="shared" si="0"/>
        <v>9.3365233121316452E-4</v>
      </c>
      <c r="AL11" s="16">
        <f t="shared" si="1"/>
        <v>1.4431930909727491</v>
      </c>
      <c r="AM11" s="16">
        <f t="shared" si="2"/>
        <v>3.2677831592460758E-3</v>
      </c>
      <c r="AN11" s="16">
        <f t="shared" si="3"/>
        <v>0.99667386357005316</v>
      </c>
      <c r="AO11" s="16">
        <f t="shared" si="4"/>
        <v>1.6338915796230379E-3</v>
      </c>
      <c r="AP11" s="16">
        <f t="shared" si="5"/>
        <v>0</v>
      </c>
      <c r="AQ11" s="16">
        <f t="shared" si="6"/>
        <v>0</v>
      </c>
      <c r="AR11" s="16">
        <f t="shared" si="7"/>
        <v>7.9360448153118976E-3</v>
      </c>
      <c r="AS11" s="16">
        <f t="shared" si="8"/>
        <v>0.54151835210363541</v>
      </c>
      <c r="AT11" s="16">
        <f t="shared" si="9"/>
        <v>7.0023924840987347E-3</v>
      </c>
      <c r="AU11" s="16">
        <f t="shared" ref="AU11:AU14" si="16">SUM(AK11:AT11)</f>
        <v>3.0021590710159307</v>
      </c>
      <c r="AV11" s="3">
        <f t="shared" ref="AV11:AV14" si="17">AL11+AS11</f>
        <v>1.9847114430763844</v>
      </c>
      <c r="AW11" s="3">
        <f t="shared" si="15"/>
        <v>72.715512172174527</v>
      </c>
      <c r="AX11" s="20">
        <f t="shared" ref="AX11:AX14" si="18">100*AL11/AV11</f>
        <v>72.715512172174527</v>
      </c>
      <c r="AY11" s="20">
        <f t="shared" ref="AY11:AY14" si="19">100*AS11/AV11</f>
        <v>27.284487827825476</v>
      </c>
      <c r="AZ11" s="20">
        <f t="shared" ref="AZ11:AZ14" si="20">AX11+AY11</f>
        <v>100</v>
      </c>
    </row>
    <row r="12" spans="1:52" s="2" customFormat="1" ht="12.95" customHeight="1" x14ac:dyDescent="0.2">
      <c r="A12" s="8"/>
      <c r="B12" s="22" t="s">
        <v>53</v>
      </c>
      <c r="C12" s="8" t="s">
        <v>61</v>
      </c>
      <c r="D12" s="2">
        <v>55</v>
      </c>
      <c r="E12" s="24">
        <v>2776.7</v>
      </c>
      <c r="F12" s="24">
        <v>2774.66</v>
      </c>
      <c r="G12" s="24">
        <v>-1200.8999999999999</v>
      </c>
      <c r="H12" s="6" t="s">
        <v>92</v>
      </c>
      <c r="I12" s="6" t="s">
        <v>302</v>
      </c>
      <c r="J12" s="6" t="s">
        <v>71</v>
      </c>
      <c r="K12" s="2">
        <v>2</v>
      </c>
      <c r="L12" s="2">
        <v>3</v>
      </c>
      <c r="M12" s="3">
        <v>0</v>
      </c>
      <c r="N12" s="3">
        <v>36.733333333333334</v>
      </c>
      <c r="O12" s="3">
        <v>9.9999999999999992E-2</v>
      </c>
      <c r="P12" s="3">
        <v>37.813333333333333</v>
      </c>
      <c r="Q12" s="3">
        <v>6.6666666666666666E-2</v>
      </c>
      <c r="R12" s="3">
        <v>0</v>
      </c>
      <c r="S12" s="3">
        <v>0</v>
      </c>
      <c r="T12" s="3">
        <v>0.38666666666666671</v>
      </c>
      <c r="U12" s="3">
        <v>24.58</v>
      </c>
      <c r="V12" s="3">
        <v>0.32333333333333331</v>
      </c>
      <c r="W12" s="3">
        <v>100</v>
      </c>
      <c r="X12" s="3">
        <v>57.13</v>
      </c>
      <c r="Y12" s="3">
        <v>0</v>
      </c>
      <c r="Z12" s="3">
        <v>20.610000000000003</v>
      </c>
      <c r="AA12" s="3">
        <v>4.6666666666666669E-2</v>
      </c>
      <c r="AB12" s="3">
        <v>14.233333333333334</v>
      </c>
      <c r="AC12" s="3">
        <v>2.6666666666666668E-2</v>
      </c>
      <c r="AD12" s="3">
        <v>0</v>
      </c>
      <c r="AE12" s="3">
        <v>0</v>
      </c>
      <c r="AF12" s="3">
        <v>0.12333333333333334</v>
      </c>
      <c r="AG12" s="3">
        <v>7.7366666666666672</v>
      </c>
      <c r="AH12" s="3">
        <v>0.10000000000000002</v>
      </c>
      <c r="AI12" s="3">
        <v>100</v>
      </c>
      <c r="AJ12" s="16">
        <v>4</v>
      </c>
      <c r="AK12" s="16">
        <f t="shared" si="0"/>
        <v>0</v>
      </c>
      <c r="AL12" s="16">
        <f t="shared" si="1"/>
        <v>1.4430246805531246</v>
      </c>
      <c r="AM12" s="16">
        <f t="shared" si="2"/>
        <v>3.2674018320788842E-3</v>
      </c>
      <c r="AN12" s="16">
        <f t="shared" si="3"/>
        <v>0.99655755878405972</v>
      </c>
      <c r="AO12" s="16">
        <f t="shared" si="4"/>
        <v>1.8670867611879339E-3</v>
      </c>
      <c r="AP12" s="16">
        <f t="shared" si="5"/>
        <v>0</v>
      </c>
      <c r="AQ12" s="16">
        <f t="shared" si="6"/>
        <v>0</v>
      </c>
      <c r="AR12" s="16">
        <f t="shared" si="7"/>
        <v>8.6352762704941938E-3</v>
      </c>
      <c r="AS12" s="16">
        <f t="shared" si="8"/>
        <v>0.54168854658964938</v>
      </c>
      <c r="AT12" s="16">
        <f t="shared" si="9"/>
        <v>7.0015753544547532E-3</v>
      </c>
      <c r="AU12" s="16">
        <f t="shared" si="16"/>
        <v>3.002042126145049</v>
      </c>
      <c r="AV12" s="3">
        <f t="shared" si="17"/>
        <v>1.9847132271427741</v>
      </c>
      <c r="AW12" s="3">
        <f t="shared" si="15"/>
        <v>72.706961429915324</v>
      </c>
      <c r="AX12" s="20">
        <f t="shared" si="18"/>
        <v>72.706961429915324</v>
      </c>
      <c r="AY12" s="20">
        <f t="shared" si="19"/>
        <v>27.293038570084665</v>
      </c>
      <c r="AZ12" s="20">
        <f t="shared" si="20"/>
        <v>99.999999999999986</v>
      </c>
    </row>
    <row r="13" spans="1:52" s="2" customFormat="1" ht="12.95" customHeight="1" x14ac:dyDescent="0.2">
      <c r="A13" s="8"/>
      <c r="B13" s="22" t="s">
        <v>53</v>
      </c>
      <c r="C13" s="8" t="s">
        <v>61</v>
      </c>
      <c r="D13" s="2">
        <v>55</v>
      </c>
      <c r="E13" s="24">
        <v>2776.7</v>
      </c>
      <c r="F13" s="24">
        <v>2774.66</v>
      </c>
      <c r="G13" s="24">
        <v>-1200.8999999999999</v>
      </c>
      <c r="H13" s="6" t="s">
        <v>92</v>
      </c>
      <c r="I13" s="6" t="s">
        <v>302</v>
      </c>
      <c r="J13" s="6" t="s">
        <v>71</v>
      </c>
      <c r="K13" s="2">
        <v>3</v>
      </c>
      <c r="L13" s="2">
        <v>4</v>
      </c>
      <c r="M13" s="3">
        <v>1.7500000000000002E-2</v>
      </c>
      <c r="N13" s="3">
        <v>37.017499999999998</v>
      </c>
      <c r="O13" s="3">
        <v>8.2500000000000004E-2</v>
      </c>
      <c r="P13" s="3">
        <v>37.92</v>
      </c>
      <c r="Q13" s="3">
        <v>0.06</v>
      </c>
      <c r="R13" s="3">
        <v>0</v>
      </c>
      <c r="S13" s="3">
        <v>0</v>
      </c>
      <c r="T13" s="3">
        <v>0.35499999999999998</v>
      </c>
      <c r="U13" s="3">
        <v>24.619999999999997</v>
      </c>
      <c r="V13" s="3">
        <v>0.33750000000000002</v>
      </c>
      <c r="W13" s="3">
        <v>100.41750000000002</v>
      </c>
      <c r="X13" s="3">
        <v>57.11</v>
      </c>
      <c r="Y13" s="3">
        <v>1.2500000000000001E-2</v>
      </c>
      <c r="Z13" s="3">
        <v>20.675000000000001</v>
      </c>
      <c r="AA13" s="3">
        <v>0.04</v>
      </c>
      <c r="AB13" s="3">
        <v>14.21</v>
      </c>
      <c r="AC13" s="3">
        <v>2.5000000000000001E-2</v>
      </c>
      <c r="AD13" s="3">
        <v>0</v>
      </c>
      <c r="AE13" s="3">
        <v>0</v>
      </c>
      <c r="AF13" s="3">
        <v>0.115</v>
      </c>
      <c r="AG13" s="3">
        <v>7.7149999999999999</v>
      </c>
      <c r="AH13" s="3">
        <v>0.10250000000000001</v>
      </c>
      <c r="AI13" s="3">
        <v>100</v>
      </c>
      <c r="AJ13" s="16">
        <v>4</v>
      </c>
      <c r="AK13" s="16">
        <f t="shared" si="0"/>
        <v>8.7550341446331656E-4</v>
      </c>
      <c r="AL13" s="16">
        <f t="shared" si="1"/>
        <v>1.4480826475223256</v>
      </c>
      <c r="AM13" s="16">
        <f t="shared" si="2"/>
        <v>2.8016109262826126E-3</v>
      </c>
      <c r="AN13" s="16">
        <f t="shared" si="3"/>
        <v>0.99527228156189829</v>
      </c>
      <c r="AO13" s="16">
        <f t="shared" si="4"/>
        <v>1.7510068289266331E-3</v>
      </c>
      <c r="AP13" s="16">
        <f t="shared" si="5"/>
        <v>0</v>
      </c>
      <c r="AQ13" s="16">
        <f t="shared" si="6"/>
        <v>0</v>
      </c>
      <c r="AR13" s="16">
        <f t="shared" si="7"/>
        <v>8.0546314130625126E-3</v>
      </c>
      <c r="AS13" s="16">
        <f t="shared" si="8"/>
        <v>0.5403607074067589</v>
      </c>
      <c r="AT13" s="16">
        <f t="shared" si="9"/>
        <v>7.1791279985991959E-3</v>
      </c>
      <c r="AU13" s="16">
        <f t="shared" si="16"/>
        <v>3.0043775170723173</v>
      </c>
      <c r="AV13" s="3">
        <f t="shared" si="17"/>
        <v>1.9884433549290845</v>
      </c>
      <c r="AW13" s="3">
        <f t="shared" si="15"/>
        <v>72.824938358576972</v>
      </c>
      <c r="AX13" s="20">
        <f t="shared" si="18"/>
        <v>72.824938358576972</v>
      </c>
      <c r="AY13" s="20">
        <f t="shared" si="19"/>
        <v>27.175061641423031</v>
      </c>
      <c r="AZ13" s="20">
        <f t="shared" si="20"/>
        <v>100</v>
      </c>
    </row>
    <row r="14" spans="1:52" s="2" customFormat="1" ht="12.95" customHeight="1" x14ac:dyDescent="0.2">
      <c r="A14" s="8"/>
      <c r="B14" s="22" t="s">
        <v>53</v>
      </c>
      <c r="C14" s="8" t="s">
        <v>61</v>
      </c>
      <c r="D14" s="2">
        <v>55</v>
      </c>
      <c r="E14" s="24">
        <v>2776.7</v>
      </c>
      <c r="F14" s="24">
        <v>2774.66</v>
      </c>
      <c r="G14" s="24">
        <v>-1200.8999999999999</v>
      </c>
      <c r="H14" s="6" t="s">
        <v>92</v>
      </c>
      <c r="I14" s="6" t="s">
        <v>302</v>
      </c>
      <c r="J14" s="6" t="s">
        <v>71</v>
      </c>
      <c r="K14" s="2">
        <v>4</v>
      </c>
      <c r="L14" s="2">
        <v>3</v>
      </c>
      <c r="M14" s="3">
        <v>0</v>
      </c>
      <c r="N14" s="3">
        <v>36.663333333333334</v>
      </c>
      <c r="O14" s="3">
        <v>0.1566666666666667</v>
      </c>
      <c r="P14" s="3">
        <v>37.786666666666669</v>
      </c>
      <c r="Q14" s="3">
        <v>0.06</v>
      </c>
      <c r="R14" s="3">
        <v>0</v>
      </c>
      <c r="S14" s="3">
        <v>0</v>
      </c>
      <c r="T14" s="3">
        <v>0.36000000000000004</v>
      </c>
      <c r="U14" s="3">
        <v>24.653333333333336</v>
      </c>
      <c r="V14" s="3">
        <v>0.34</v>
      </c>
      <c r="W14" s="3">
        <v>100.02666666666666</v>
      </c>
      <c r="X14" s="3">
        <v>57.13</v>
      </c>
      <c r="Y14" s="3">
        <v>0</v>
      </c>
      <c r="Z14" s="3">
        <v>20.569999999999997</v>
      </c>
      <c r="AA14" s="3">
        <v>7.3333333333333348E-2</v>
      </c>
      <c r="AB14" s="3">
        <v>14.223333333333334</v>
      </c>
      <c r="AC14" s="3">
        <v>2.3333333333333334E-2</v>
      </c>
      <c r="AD14" s="3">
        <v>0</v>
      </c>
      <c r="AE14" s="3">
        <v>0</v>
      </c>
      <c r="AF14" s="3">
        <v>0.11</v>
      </c>
      <c r="AG14" s="3">
        <v>7.7600000000000007</v>
      </c>
      <c r="AH14" s="3">
        <v>0.10666666666666667</v>
      </c>
      <c r="AI14" s="3">
        <v>100</v>
      </c>
      <c r="AJ14" s="16">
        <v>4</v>
      </c>
      <c r="AK14" s="16">
        <f t="shared" si="0"/>
        <v>0</v>
      </c>
      <c r="AL14" s="16">
        <f t="shared" si="1"/>
        <v>1.4402240504113422</v>
      </c>
      <c r="AM14" s="16">
        <f t="shared" si="2"/>
        <v>5.1344885932668189E-3</v>
      </c>
      <c r="AN14" s="16">
        <f t="shared" si="3"/>
        <v>0.99585740124861433</v>
      </c>
      <c r="AO14" s="16">
        <f t="shared" si="4"/>
        <v>1.6337009160394421E-3</v>
      </c>
      <c r="AP14" s="16">
        <f t="shared" si="5"/>
        <v>0</v>
      </c>
      <c r="AQ14" s="16">
        <f t="shared" si="6"/>
        <v>0</v>
      </c>
      <c r="AR14" s="16">
        <f t="shared" si="7"/>
        <v>7.7017328899002266E-3</v>
      </c>
      <c r="AS14" s="16">
        <f t="shared" si="8"/>
        <v>0.5433222475056888</v>
      </c>
      <c r="AT14" s="16">
        <f t="shared" si="9"/>
        <v>7.4683470447517355E-3</v>
      </c>
      <c r="AU14" s="16">
        <f t="shared" si="16"/>
        <v>3.0013419686096037</v>
      </c>
      <c r="AV14" s="3">
        <f t="shared" si="17"/>
        <v>1.9835462979170311</v>
      </c>
      <c r="AW14" s="3">
        <f t="shared" si="15"/>
        <v>72.608542181433108</v>
      </c>
      <c r="AX14" s="20">
        <f t="shared" si="18"/>
        <v>72.608542181433108</v>
      </c>
      <c r="AY14" s="20">
        <f t="shared" si="19"/>
        <v>27.391457818566895</v>
      </c>
      <c r="AZ14" s="20">
        <f t="shared" si="20"/>
        <v>100</v>
      </c>
    </row>
    <row r="15" spans="1:52" s="17" customFormat="1" ht="12.95" customHeight="1" x14ac:dyDescent="0.2">
      <c r="A15" s="8">
        <v>3</v>
      </c>
      <c r="B15" s="22" t="s">
        <v>50</v>
      </c>
      <c r="C15" s="8" t="s">
        <v>74</v>
      </c>
      <c r="D15" s="2">
        <v>88.19</v>
      </c>
      <c r="E15" s="6">
        <v>2809.89</v>
      </c>
      <c r="F15" s="6">
        <v>2809.1</v>
      </c>
      <c r="G15" s="6">
        <v>-1234.0899999999999</v>
      </c>
      <c r="H15" s="6" t="s">
        <v>92</v>
      </c>
      <c r="I15" s="6" t="s">
        <v>303</v>
      </c>
      <c r="J15" s="6" t="s">
        <v>71</v>
      </c>
      <c r="K15" s="2">
        <v>1</v>
      </c>
      <c r="L15" s="2">
        <v>3</v>
      </c>
      <c r="M15" s="3">
        <v>1.6666666666666666E-2</v>
      </c>
      <c r="N15" s="3">
        <v>38.536666666666669</v>
      </c>
      <c r="O15" s="3">
        <v>6.9999999999999993E-2</v>
      </c>
      <c r="P15" s="3">
        <v>38.28</v>
      </c>
      <c r="Q15" s="3">
        <v>5.3333333333333337E-2</v>
      </c>
      <c r="R15" s="3">
        <v>0</v>
      </c>
      <c r="S15" s="3">
        <v>0</v>
      </c>
      <c r="T15" s="3">
        <v>0.34333333333333332</v>
      </c>
      <c r="U15" s="3">
        <v>22.573333333333334</v>
      </c>
      <c r="V15" s="3">
        <v>0.36333333333333329</v>
      </c>
      <c r="W15" s="3">
        <v>100.24</v>
      </c>
      <c r="X15" s="3">
        <v>57.12</v>
      </c>
      <c r="Y15" s="3">
        <v>1.3333333333333334E-2</v>
      </c>
      <c r="Z15" s="3">
        <v>21.349999999999998</v>
      </c>
      <c r="AA15" s="3">
        <v>0.03</v>
      </c>
      <c r="AB15" s="3">
        <v>14.233333333333334</v>
      </c>
      <c r="AC15" s="3">
        <v>2.3333333333333334E-2</v>
      </c>
      <c r="AD15" s="3">
        <v>0</v>
      </c>
      <c r="AE15" s="3">
        <v>0</v>
      </c>
      <c r="AF15" s="3">
        <v>0.11</v>
      </c>
      <c r="AG15" s="3">
        <v>7.0166666666666666</v>
      </c>
      <c r="AH15" s="3">
        <v>0.10666666666666667</v>
      </c>
      <c r="AI15" s="3">
        <v>100</v>
      </c>
      <c r="AJ15" s="16">
        <v>4</v>
      </c>
      <c r="AK15" s="16">
        <f t="shared" si="0"/>
        <v>9.3370681605975728E-4</v>
      </c>
      <c r="AL15" s="16">
        <f t="shared" si="1"/>
        <v>1.4950980392156861</v>
      </c>
      <c r="AM15" s="16">
        <f t="shared" si="2"/>
        <v>2.1008403361344537E-3</v>
      </c>
      <c r="AN15" s="16">
        <f t="shared" si="3"/>
        <v>0.99673202614379097</v>
      </c>
      <c r="AO15" s="16">
        <f t="shared" si="4"/>
        <v>1.6339869281045752E-3</v>
      </c>
      <c r="AP15" s="16">
        <f t="shared" si="5"/>
        <v>0</v>
      </c>
      <c r="AQ15" s="16">
        <f t="shared" si="6"/>
        <v>0</v>
      </c>
      <c r="AR15" s="16">
        <f t="shared" si="7"/>
        <v>7.7030812324929976E-3</v>
      </c>
      <c r="AS15" s="16">
        <f t="shared" si="8"/>
        <v>0.49136321195144728</v>
      </c>
      <c r="AT15" s="16">
        <f t="shared" si="9"/>
        <v>7.4696545284780582E-3</v>
      </c>
      <c r="AU15" s="16">
        <f t="shared" ref="AU15:AU55" si="21">SUM(AK15:AT15)</f>
        <v>3.0030345471521942</v>
      </c>
      <c r="AV15" s="3">
        <f t="shared" ref="AV15:AV55" si="22">AL15+AS15</f>
        <v>1.9864612511671333</v>
      </c>
      <c r="AW15" s="3">
        <f t="shared" si="15"/>
        <v>75.264394829612229</v>
      </c>
      <c r="AX15" s="20">
        <f t="shared" ref="AX15:AX55" si="23">100*AL15/AV15</f>
        <v>75.264394829612229</v>
      </c>
      <c r="AY15" s="20">
        <f t="shared" ref="AY15:AY55" si="24">100*AS15/AV15</f>
        <v>24.735605170387785</v>
      </c>
      <c r="AZ15" s="20">
        <f t="shared" ref="AZ15:AZ55" si="25">AX15+AY15</f>
        <v>100.00000000000001</v>
      </c>
    </row>
    <row r="16" spans="1:52" s="17" customFormat="1" ht="12.95" customHeight="1" x14ac:dyDescent="0.2">
      <c r="A16" s="8"/>
      <c r="B16" s="22" t="s">
        <v>50</v>
      </c>
      <c r="C16" s="8" t="s">
        <v>74</v>
      </c>
      <c r="D16" s="2">
        <v>88.19</v>
      </c>
      <c r="E16" s="6">
        <v>2809.89</v>
      </c>
      <c r="F16" s="6">
        <v>2809.1</v>
      </c>
      <c r="G16" s="6">
        <v>-1234.0899999999999</v>
      </c>
      <c r="H16" s="6" t="s">
        <v>92</v>
      </c>
      <c r="I16" s="6" t="s">
        <v>303</v>
      </c>
      <c r="J16" s="6" t="s">
        <v>71</v>
      </c>
      <c r="K16" s="2">
        <v>2</v>
      </c>
      <c r="L16" s="2">
        <v>3</v>
      </c>
      <c r="M16" s="3">
        <v>3.6666666666666667E-2</v>
      </c>
      <c r="N16" s="3">
        <v>38.47</v>
      </c>
      <c r="O16" s="3">
        <v>0.11666666666666665</v>
      </c>
      <c r="P16" s="3">
        <v>38.283333333333331</v>
      </c>
      <c r="Q16" s="3">
        <v>5.6666666666666664E-2</v>
      </c>
      <c r="R16" s="3">
        <v>0</v>
      </c>
      <c r="S16" s="3">
        <v>0</v>
      </c>
      <c r="T16" s="3">
        <v>0.34</v>
      </c>
      <c r="U16" s="3">
        <v>22.66333333333333</v>
      </c>
      <c r="V16" s="3">
        <v>0.36333333333333329</v>
      </c>
      <c r="W16" s="3">
        <v>100.35333333333334</v>
      </c>
      <c r="X16" s="3">
        <v>57.123333333333335</v>
      </c>
      <c r="Y16" s="3">
        <v>0.03</v>
      </c>
      <c r="Z16" s="3">
        <v>21.3</v>
      </c>
      <c r="AA16" s="3">
        <v>5.000000000000001E-2</v>
      </c>
      <c r="AB16" s="3">
        <v>14.22</v>
      </c>
      <c r="AC16" s="3">
        <v>2.3333333333333334E-2</v>
      </c>
      <c r="AD16" s="3">
        <v>0</v>
      </c>
      <c r="AE16" s="3">
        <v>0</v>
      </c>
      <c r="AF16" s="3">
        <v>0.10333333333333333</v>
      </c>
      <c r="AG16" s="3">
        <v>7.0366666666666662</v>
      </c>
      <c r="AH16" s="3">
        <v>0.11</v>
      </c>
      <c r="AI16" s="3">
        <v>100</v>
      </c>
      <c r="AJ16" s="16">
        <v>4</v>
      </c>
      <c r="AK16" s="16">
        <f t="shared" si="0"/>
        <v>2.10071774522962E-3</v>
      </c>
      <c r="AL16" s="16">
        <f t="shared" si="1"/>
        <v>1.4915095991130303</v>
      </c>
      <c r="AM16" s="16">
        <f t="shared" si="2"/>
        <v>3.5011962420493674E-3</v>
      </c>
      <c r="AN16" s="16">
        <f t="shared" si="3"/>
        <v>0.99574021123883993</v>
      </c>
      <c r="AO16" s="16">
        <f t="shared" si="4"/>
        <v>1.6338915796230379E-3</v>
      </c>
      <c r="AP16" s="16">
        <f t="shared" si="5"/>
        <v>0</v>
      </c>
      <c r="AQ16" s="16">
        <f t="shared" si="6"/>
        <v>0</v>
      </c>
      <c r="AR16" s="16">
        <f t="shared" si="7"/>
        <v>7.235805566902025E-3</v>
      </c>
      <c r="AS16" s="16">
        <f t="shared" si="8"/>
        <v>0.49273501779774753</v>
      </c>
      <c r="AT16" s="16">
        <f t="shared" si="9"/>
        <v>7.7026317325086073E-3</v>
      </c>
      <c r="AU16" s="16">
        <f t="shared" si="21"/>
        <v>3.0021590710159307</v>
      </c>
      <c r="AV16" s="3">
        <f t="shared" si="22"/>
        <v>1.9842446169107779</v>
      </c>
      <c r="AW16" s="3">
        <f t="shared" si="15"/>
        <v>75.167627337960241</v>
      </c>
      <c r="AX16" s="20">
        <f t="shared" si="23"/>
        <v>75.167627337960241</v>
      </c>
      <c r="AY16" s="20">
        <f t="shared" si="24"/>
        <v>24.832372662039759</v>
      </c>
      <c r="AZ16" s="20">
        <f t="shared" si="25"/>
        <v>100</v>
      </c>
    </row>
    <row r="17" spans="1:52" s="17" customFormat="1" ht="12.95" customHeight="1" x14ac:dyDescent="0.2">
      <c r="A17" s="8"/>
      <c r="B17" s="22" t="s">
        <v>50</v>
      </c>
      <c r="C17" s="8" t="s">
        <v>74</v>
      </c>
      <c r="D17" s="2">
        <v>88.19</v>
      </c>
      <c r="E17" s="6">
        <v>2809.89</v>
      </c>
      <c r="F17" s="6">
        <v>2809.1</v>
      </c>
      <c r="G17" s="6">
        <v>-1234.0899999999999</v>
      </c>
      <c r="H17" s="6" t="s">
        <v>92</v>
      </c>
      <c r="I17" s="6" t="s">
        <v>303</v>
      </c>
      <c r="J17" s="6" t="s">
        <v>71</v>
      </c>
      <c r="K17" s="2">
        <v>3</v>
      </c>
      <c r="L17" s="2">
        <v>3</v>
      </c>
      <c r="M17" s="3">
        <v>0</v>
      </c>
      <c r="N17" s="3">
        <v>38.56</v>
      </c>
      <c r="O17" s="3">
        <v>9.3333333333333338E-2</v>
      </c>
      <c r="P17" s="3">
        <v>38.196666666666665</v>
      </c>
      <c r="Q17" s="3">
        <v>5.000000000000001E-2</v>
      </c>
      <c r="R17" s="3">
        <v>0.01</v>
      </c>
      <c r="S17" s="3">
        <v>0</v>
      </c>
      <c r="T17" s="3">
        <v>0.33666666666666667</v>
      </c>
      <c r="U17" s="3">
        <v>22.733333333333334</v>
      </c>
      <c r="V17" s="3">
        <v>0.36333333333333329</v>
      </c>
      <c r="W17" s="3">
        <v>100.34333333333335</v>
      </c>
      <c r="X17" s="3">
        <v>57.106666666666662</v>
      </c>
      <c r="Y17" s="3">
        <v>0</v>
      </c>
      <c r="Z17" s="3">
        <v>21.353333333333335</v>
      </c>
      <c r="AA17" s="3">
        <v>0.04</v>
      </c>
      <c r="AB17" s="3">
        <v>14.193333333333333</v>
      </c>
      <c r="AC17" s="3">
        <v>2.3333333333333334E-2</v>
      </c>
      <c r="AD17" s="3">
        <v>3.3333333333333335E-3</v>
      </c>
      <c r="AE17" s="3">
        <v>0</v>
      </c>
      <c r="AF17" s="3">
        <v>0.10666666666666667</v>
      </c>
      <c r="AG17" s="3">
        <v>7.0666666666666664</v>
      </c>
      <c r="AH17" s="3">
        <v>0.10666666666666667</v>
      </c>
      <c r="AI17" s="3">
        <v>100</v>
      </c>
      <c r="AJ17" s="16">
        <v>4</v>
      </c>
      <c r="AK17" s="16">
        <f t="shared" si="0"/>
        <v>0</v>
      </c>
      <c r="AL17" s="16">
        <f t="shared" si="1"/>
        <v>1.4956805977118846</v>
      </c>
      <c r="AM17" s="16">
        <f t="shared" si="2"/>
        <v>2.8017744571561991E-3</v>
      </c>
      <c r="AN17" s="16">
        <f t="shared" si="3"/>
        <v>0.99416296988092467</v>
      </c>
      <c r="AO17" s="16">
        <f t="shared" si="4"/>
        <v>1.6343684333411162E-3</v>
      </c>
      <c r="AP17" s="16">
        <f t="shared" si="5"/>
        <v>2.3348120476301661E-4</v>
      </c>
      <c r="AQ17" s="16">
        <f t="shared" si="6"/>
        <v>0</v>
      </c>
      <c r="AR17" s="16">
        <f t="shared" si="7"/>
        <v>7.4713985524165315E-3</v>
      </c>
      <c r="AS17" s="16">
        <f t="shared" si="8"/>
        <v>0.49498015409759516</v>
      </c>
      <c r="AT17" s="16">
        <f t="shared" si="9"/>
        <v>7.4713985524165315E-3</v>
      </c>
      <c r="AU17" s="16">
        <f t="shared" si="21"/>
        <v>3.0044361428904982</v>
      </c>
      <c r="AV17" s="3">
        <f t="shared" si="22"/>
        <v>1.9906607518094797</v>
      </c>
      <c r="AW17" s="3">
        <f t="shared" si="15"/>
        <v>75.134881538822427</v>
      </c>
      <c r="AX17" s="20">
        <f t="shared" si="23"/>
        <v>75.134881538822427</v>
      </c>
      <c r="AY17" s="20">
        <f t="shared" si="24"/>
        <v>24.865118461177573</v>
      </c>
      <c r="AZ17" s="20">
        <f t="shared" si="25"/>
        <v>100</v>
      </c>
    </row>
    <row r="18" spans="1:52" s="18" customFormat="1" ht="12.95" customHeight="1" x14ac:dyDescent="0.2">
      <c r="A18" s="9">
        <v>4</v>
      </c>
      <c r="B18" s="27" t="s">
        <v>52</v>
      </c>
      <c r="C18" s="9" t="s">
        <v>67</v>
      </c>
      <c r="D18" s="6">
        <v>89.05</v>
      </c>
      <c r="E18" s="40">
        <v>2810.75</v>
      </c>
      <c r="F18" s="40">
        <v>2810.75</v>
      </c>
      <c r="G18" s="40">
        <v>-1234.95</v>
      </c>
      <c r="H18" s="6" t="s">
        <v>93</v>
      </c>
      <c r="I18" s="6" t="s">
        <v>303</v>
      </c>
      <c r="J18" s="6" t="s">
        <v>71</v>
      </c>
      <c r="K18" s="6">
        <v>1</v>
      </c>
      <c r="L18" s="6">
        <v>5</v>
      </c>
      <c r="M18" s="16">
        <v>0</v>
      </c>
      <c r="N18" s="16">
        <v>38.731999999999999</v>
      </c>
      <c r="O18" s="16">
        <v>0.10999999999999999</v>
      </c>
      <c r="P18" s="16">
        <v>38.101999999999997</v>
      </c>
      <c r="Q18" s="16">
        <v>4.1999999999999996E-2</v>
      </c>
      <c r="R18" s="16">
        <v>0</v>
      </c>
      <c r="S18" s="16">
        <v>0</v>
      </c>
      <c r="T18" s="16">
        <v>0.34599999999999997</v>
      </c>
      <c r="U18" s="16">
        <v>22.190000000000005</v>
      </c>
      <c r="V18" s="16">
        <v>0.36199999999999999</v>
      </c>
      <c r="W18" s="16">
        <v>99.882000000000005</v>
      </c>
      <c r="X18" s="16">
        <v>57.108000000000004</v>
      </c>
      <c r="Y18" s="16">
        <v>0</v>
      </c>
      <c r="Z18" s="16">
        <v>21.506</v>
      </c>
      <c r="AA18" s="16">
        <v>4.5999999999999999E-2</v>
      </c>
      <c r="AB18" s="16">
        <v>14.191999999999998</v>
      </c>
      <c r="AC18" s="16">
        <v>1.7999999999999999E-2</v>
      </c>
      <c r="AD18" s="16">
        <v>0</v>
      </c>
      <c r="AE18" s="16">
        <v>0</v>
      </c>
      <c r="AF18" s="16">
        <v>0.11000000000000001</v>
      </c>
      <c r="AG18" s="16">
        <v>6.9120000000000008</v>
      </c>
      <c r="AH18" s="16">
        <v>0.10800000000000001</v>
      </c>
      <c r="AI18" s="16">
        <v>100</v>
      </c>
      <c r="AJ18" s="16">
        <v>4</v>
      </c>
      <c r="AK18" s="16">
        <f t="shared" si="0"/>
        <v>0</v>
      </c>
      <c r="AL18" s="16">
        <f t="shared" si="1"/>
        <v>1.5063388667086923</v>
      </c>
      <c r="AM18" s="16">
        <f t="shared" si="2"/>
        <v>3.2219653988933249E-3</v>
      </c>
      <c r="AN18" s="16">
        <f t="shared" si="3"/>
        <v>0.99404636828465354</v>
      </c>
      <c r="AO18" s="16">
        <f t="shared" si="4"/>
        <v>1.2607690691321706E-3</v>
      </c>
      <c r="AP18" s="16">
        <f t="shared" si="5"/>
        <v>0</v>
      </c>
      <c r="AQ18" s="16">
        <f t="shared" si="6"/>
        <v>0</v>
      </c>
      <c r="AR18" s="16">
        <f t="shared" si="7"/>
        <v>7.7046998669188212E-3</v>
      </c>
      <c r="AS18" s="16">
        <f t="shared" si="8"/>
        <v>0.48413532254675357</v>
      </c>
      <c r="AT18" s="16">
        <f t="shared" si="9"/>
        <v>7.5646144147930245E-3</v>
      </c>
      <c r="AU18" s="16">
        <f t="shared" si="21"/>
        <v>3.0042726062898373</v>
      </c>
      <c r="AV18" s="3">
        <f t="shared" si="22"/>
        <v>1.9904741892554458</v>
      </c>
      <c r="AW18" s="3">
        <f t="shared" si="15"/>
        <v>75.677387571257654</v>
      </c>
      <c r="AX18" s="20">
        <f t="shared" si="23"/>
        <v>75.677387571257654</v>
      </c>
      <c r="AY18" s="20">
        <f t="shared" si="24"/>
        <v>24.32261242874235</v>
      </c>
      <c r="AZ18" s="20">
        <f t="shared" si="25"/>
        <v>100</v>
      </c>
    </row>
    <row r="19" spans="1:52" s="18" customFormat="1" ht="12.95" customHeight="1" x14ac:dyDescent="0.2">
      <c r="A19" s="9"/>
      <c r="B19" s="27" t="s">
        <v>52</v>
      </c>
      <c r="C19" s="9" t="s">
        <v>67</v>
      </c>
      <c r="D19" s="6">
        <v>89.05</v>
      </c>
      <c r="E19" s="40">
        <v>2810.75</v>
      </c>
      <c r="F19" s="40">
        <v>2810.75</v>
      </c>
      <c r="G19" s="40">
        <v>-1234.95</v>
      </c>
      <c r="H19" s="6" t="s">
        <v>93</v>
      </c>
      <c r="I19" s="6" t="s">
        <v>303</v>
      </c>
      <c r="J19" s="6" t="s">
        <v>71</v>
      </c>
      <c r="K19" s="6">
        <v>2</v>
      </c>
      <c r="L19" s="6">
        <v>4</v>
      </c>
      <c r="M19" s="16">
        <v>0</v>
      </c>
      <c r="N19" s="16">
        <v>38.577500000000001</v>
      </c>
      <c r="O19" s="16">
        <v>0.13</v>
      </c>
      <c r="P19" s="16">
        <v>38.082500000000003</v>
      </c>
      <c r="Q19" s="16">
        <v>5.7500000000000002E-2</v>
      </c>
      <c r="R19" s="16">
        <v>0.01</v>
      </c>
      <c r="S19" s="16">
        <v>0</v>
      </c>
      <c r="T19" s="16">
        <v>0.35</v>
      </c>
      <c r="U19" s="16">
        <v>22.244999999999997</v>
      </c>
      <c r="V19" s="16">
        <v>0.36499999999999999</v>
      </c>
      <c r="W19" s="16">
        <v>99.822500000000005</v>
      </c>
      <c r="X19" s="16">
        <v>57.114999999999995</v>
      </c>
      <c r="Y19" s="16">
        <v>0</v>
      </c>
      <c r="Z19" s="16">
        <v>21.439999999999998</v>
      </c>
      <c r="AA19" s="16">
        <v>5.7499999999999996E-2</v>
      </c>
      <c r="AB19" s="16">
        <v>14.1975</v>
      </c>
      <c r="AC19" s="16">
        <v>2.2500000000000003E-2</v>
      </c>
      <c r="AD19" s="16">
        <v>2.5000000000000001E-3</v>
      </c>
      <c r="AE19" s="16">
        <v>0</v>
      </c>
      <c r="AF19" s="16">
        <v>0.1125</v>
      </c>
      <c r="AG19" s="16">
        <v>6.9375</v>
      </c>
      <c r="AH19" s="16">
        <v>0.11</v>
      </c>
      <c r="AI19" s="16">
        <v>100</v>
      </c>
      <c r="AJ19" s="16">
        <v>4</v>
      </c>
      <c r="AK19" s="16">
        <f t="shared" si="0"/>
        <v>0</v>
      </c>
      <c r="AL19" s="16">
        <f t="shared" si="1"/>
        <v>1.5015319968484637</v>
      </c>
      <c r="AM19" s="16">
        <f t="shared" si="2"/>
        <v>4.02696314453296E-3</v>
      </c>
      <c r="AN19" s="16">
        <f t="shared" si="3"/>
        <v>0.99430972599142098</v>
      </c>
      <c r="AO19" s="16">
        <f t="shared" si="4"/>
        <v>1.5757681869911586E-3</v>
      </c>
      <c r="AP19" s="16">
        <f t="shared" si="5"/>
        <v>1.7508535411012873E-4</v>
      </c>
      <c r="AQ19" s="16">
        <f t="shared" si="6"/>
        <v>0</v>
      </c>
      <c r="AR19" s="16">
        <f t="shared" si="7"/>
        <v>7.8788409349557931E-3</v>
      </c>
      <c r="AS19" s="16">
        <f t="shared" si="8"/>
        <v>0.48586185765560719</v>
      </c>
      <c r="AT19" s="16">
        <f t="shared" si="9"/>
        <v>7.7037555808456637E-3</v>
      </c>
      <c r="AU19" s="16">
        <f t="shared" si="21"/>
        <v>3.0030639936969274</v>
      </c>
      <c r="AV19" s="3">
        <f t="shared" si="22"/>
        <v>1.987393854504071</v>
      </c>
      <c r="AW19" s="3">
        <f t="shared" si="15"/>
        <v>75.552814729979744</v>
      </c>
      <c r="AX19" s="20">
        <f t="shared" si="23"/>
        <v>75.552814729979744</v>
      </c>
      <c r="AY19" s="20">
        <f t="shared" si="24"/>
        <v>24.447185270020263</v>
      </c>
      <c r="AZ19" s="20">
        <f t="shared" si="25"/>
        <v>100</v>
      </c>
    </row>
    <row r="20" spans="1:52" s="6" customFormat="1" ht="12.95" customHeight="1" x14ac:dyDescent="0.2">
      <c r="A20" s="9"/>
      <c r="B20" s="27" t="s">
        <v>52</v>
      </c>
      <c r="C20" s="9" t="s">
        <v>67</v>
      </c>
      <c r="D20" s="6">
        <v>89.05</v>
      </c>
      <c r="E20" s="40">
        <v>2810.75</v>
      </c>
      <c r="F20" s="40">
        <v>2810.75</v>
      </c>
      <c r="G20" s="40">
        <v>-1234.95</v>
      </c>
      <c r="H20" s="6" t="s">
        <v>93</v>
      </c>
      <c r="I20" s="6" t="s">
        <v>303</v>
      </c>
      <c r="J20" s="6" t="s">
        <v>71</v>
      </c>
      <c r="K20" s="6">
        <v>3</v>
      </c>
      <c r="L20" s="6">
        <v>4</v>
      </c>
      <c r="M20" s="16">
        <v>1.2500000000000001E-2</v>
      </c>
      <c r="N20" s="16">
        <v>38.674999999999997</v>
      </c>
      <c r="O20" s="16">
        <v>7.5000000000000011E-2</v>
      </c>
      <c r="P20" s="16">
        <v>38.142499999999998</v>
      </c>
      <c r="Q20" s="16">
        <v>0.05</v>
      </c>
      <c r="R20" s="16">
        <v>0</v>
      </c>
      <c r="S20" s="16">
        <v>0</v>
      </c>
      <c r="T20" s="16">
        <v>0.32500000000000001</v>
      </c>
      <c r="U20" s="16">
        <v>22.164999999999999</v>
      </c>
      <c r="V20" s="16">
        <v>0.34499999999999997</v>
      </c>
      <c r="W20" s="16">
        <v>99.787499999999994</v>
      </c>
      <c r="X20" s="16">
        <v>57.114999999999995</v>
      </c>
      <c r="Y20" s="16">
        <v>0.01</v>
      </c>
      <c r="Z20" s="16">
        <v>21.487499999999997</v>
      </c>
      <c r="AA20" s="16">
        <v>3.2500000000000001E-2</v>
      </c>
      <c r="AB20" s="16">
        <v>14.220000000000002</v>
      </c>
      <c r="AC20" s="16">
        <v>0.02</v>
      </c>
      <c r="AD20" s="16">
        <v>0</v>
      </c>
      <c r="AE20" s="16">
        <v>0</v>
      </c>
      <c r="AF20" s="16">
        <v>0.10250000000000001</v>
      </c>
      <c r="AG20" s="16">
        <v>6.91</v>
      </c>
      <c r="AH20" s="16">
        <v>0.105</v>
      </c>
      <c r="AI20" s="16">
        <v>100</v>
      </c>
      <c r="AJ20" s="16">
        <v>4</v>
      </c>
      <c r="AK20" s="16">
        <f t="shared" si="0"/>
        <v>7.0034141644051493E-4</v>
      </c>
      <c r="AL20" s="16">
        <f t="shared" si="1"/>
        <v>1.5048586185765562</v>
      </c>
      <c r="AM20" s="16">
        <f t="shared" si="2"/>
        <v>2.2761096034316732E-3</v>
      </c>
      <c r="AN20" s="16">
        <f t="shared" si="3"/>
        <v>0.99588549417841232</v>
      </c>
      <c r="AO20" s="16">
        <f t="shared" si="4"/>
        <v>1.4006828328810299E-3</v>
      </c>
      <c r="AP20" s="16">
        <f t="shared" si="5"/>
        <v>0</v>
      </c>
      <c r="AQ20" s="16">
        <f t="shared" si="6"/>
        <v>0</v>
      </c>
      <c r="AR20" s="16">
        <f t="shared" si="7"/>
        <v>7.1784995185152781E-3</v>
      </c>
      <c r="AS20" s="16">
        <f t="shared" si="8"/>
        <v>0.48393591876039577</v>
      </c>
      <c r="AT20" s="16">
        <f t="shared" si="9"/>
        <v>7.3535848726254058E-3</v>
      </c>
      <c r="AU20" s="16">
        <f t="shared" si="21"/>
        <v>3.003589249759258</v>
      </c>
      <c r="AV20" s="3">
        <f t="shared" si="22"/>
        <v>1.988794537336952</v>
      </c>
      <c r="AW20" s="3">
        <f t="shared" si="15"/>
        <v>75.666872083810205</v>
      </c>
      <c r="AX20" s="20">
        <f t="shared" si="23"/>
        <v>75.666872083810205</v>
      </c>
      <c r="AY20" s="20">
        <f t="shared" si="24"/>
        <v>24.333127916189806</v>
      </c>
      <c r="AZ20" s="20">
        <f t="shared" si="25"/>
        <v>100.00000000000001</v>
      </c>
    </row>
    <row r="21" spans="1:52" s="6" customFormat="1" ht="12.95" customHeight="1" x14ac:dyDescent="0.2">
      <c r="A21" s="9"/>
      <c r="B21" s="27" t="s">
        <v>52</v>
      </c>
      <c r="C21" s="9" t="s">
        <v>67</v>
      </c>
      <c r="D21" s="6">
        <v>89.05</v>
      </c>
      <c r="E21" s="40">
        <v>2810.75</v>
      </c>
      <c r="F21" s="40">
        <v>2810.75</v>
      </c>
      <c r="G21" s="40">
        <v>-1234.95</v>
      </c>
      <c r="H21" s="6" t="s">
        <v>93</v>
      </c>
      <c r="I21" s="6" t="s">
        <v>303</v>
      </c>
      <c r="J21" s="6" t="s">
        <v>71</v>
      </c>
      <c r="K21" s="6">
        <v>4</v>
      </c>
      <c r="L21" s="6">
        <v>4</v>
      </c>
      <c r="M21" s="16">
        <v>0</v>
      </c>
      <c r="N21" s="16">
        <v>38.67</v>
      </c>
      <c r="O21" s="16">
        <v>0.2175</v>
      </c>
      <c r="P21" s="16">
        <v>38.164999999999999</v>
      </c>
      <c r="Q21" s="16">
        <v>4.7500000000000001E-2</v>
      </c>
      <c r="R21" s="16">
        <v>0</v>
      </c>
      <c r="S21" s="16">
        <v>0</v>
      </c>
      <c r="T21" s="16">
        <v>0.33</v>
      </c>
      <c r="U21" s="16">
        <v>22.189999999999998</v>
      </c>
      <c r="V21" s="16">
        <v>0.34750000000000003</v>
      </c>
      <c r="W21" s="16">
        <v>99.967500000000001</v>
      </c>
      <c r="X21" s="16">
        <v>57.125</v>
      </c>
      <c r="Y21" s="16">
        <v>0</v>
      </c>
      <c r="Z21" s="16">
        <v>21.45</v>
      </c>
      <c r="AA21" s="16">
        <v>9.7500000000000003E-2</v>
      </c>
      <c r="AB21" s="16">
        <v>14.2</v>
      </c>
      <c r="AC21" s="16">
        <v>0.02</v>
      </c>
      <c r="AD21" s="16">
        <v>0</v>
      </c>
      <c r="AE21" s="16">
        <v>0</v>
      </c>
      <c r="AF21" s="16">
        <v>0.10250000000000001</v>
      </c>
      <c r="AG21" s="16">
        <v>6.9050000000000002</v>
      </c>
      <c r="AH21" s="16">
        <v>0.10250000000000001</v>
      </c>
      <c r="AI21" s="16">
        <v>100</v>
      </c>
      <c r="AJ21" s="16">
        <v>4</v>
      </c>
      <c r="AK21" s="16">
        <f t="shared" si="0"/>
        <v>0</v>
      </c>
      <c r="AL21" s="16">
        <f t="shared" si="1"/>
        <v>1.5019693654266957</v>
      </c>
      <c r="AM21" s="16">
        <f t="shared" si="2"/>
        <v>6.8271334792122541E-3</v>
      </c>
      <c r="AN21" s="16">
        <f t="shared" si="3"/>
        <v>0.99431072210065641</v>
      </c>
      <c r="AO21" s="16">
        <f t="shared" si="4"/>
        <v>1.400437636761488E-3</v>
      </c>
      <c r="AP21" s="16">
        <f t="shared" si="5"/>
        <v>0</v>
      </c>
      <c r="AQ21" s="16">
        <f t="shared" si="6"/>
        <v>0</v>
      </c>
      <c r="AR21" s="16">
        <f t="shared" si="7"/>
        <v>7.1772428884026261E-3</v>
      </c>
      <c r="AS21" s="16">
        <f t="shared" si="8"/>
        <v>0.48350109409190373</v>
      </c>
      <c r="AT21" s="16">
        <f t="shared" si="9"/>
        <v>7.1772428884026261E-3</v>
      </c>
      <c r="AU21" s="16">
        <f t="shared" si="21"/>
        <v>3.0023632385120345</v>
      </c>
      <c r="AV21" s="3">
        <f t="shared" si="22"/>
        <v>1.9854704595185995</v>
      </c>
      <c r="AW21" s="3">
        <f t="shared" si="15"/>
        <v>75.648033856462703</v>
      </c>
      <c r="AX21" s="20">
        <f t="shared" si="23"/>
        <v>75.648033856462703</v>
      </c>
      <c r="AY21" s="20">
        <f t="shared" si="24"/>
        <v>24.351966143537297</v>
      </c>
      <c r="AZ21" s="20">
        <f t="shared" si="25"/>
        <v>100</v>
      </c>
    </row>
    <row r="22" spans="1:52" s="6" customFormat="1" ht="12.95" customHeight="1" x14ac:dyDescent="0.2">
      <c r="A22" s="9"/>
      <c r="B22" s="27" t="s">
        <v>52</v>
      </c>
      <c r="C22" s="9" t="s">
        <v>67</v>
      </c>
      <c r="D22" s="6">
        <v>89.05</v>
      </c>
      <c r="E22" s="40">
        <v>2810.75</v>
      </c>
      <c r="F22" s="40">
        <v>2810.75</v>
      </c>
      <c r="G22" s="40">
        <v>-1234.95</v>
      </c>
      <c r="H22" s="6" t="s">
        <v>93</v>
      </c>
      <c r="I22" s="6" t="s">
        <v>303</v>
      </c>
      <c r="J22" s="6" t="s">
        <v>71</v>
      </c>
      <c r="K22" s="6">
        <v>5</v>
      </c>
      <c r="L22" s="6">
        <v>3</v>
      </c>
      <c r="M22" s="16">
        <v>0</v>
      </c>
      <c r="N22" s="16">
        <v>38.556666666666672</v>
      </c>
      <c r="O22" s="16">
        <v>0.12666666666666668</v>
      </c>
      <c r="P22" s="16">
        <v>38.026666666666664</v>
      </c>
      <c r="Q22" s="16">
        <v>5.000000000000001E-2</v>
      </c>
      <c r="R22" s="16">
        <v>0</v>
      </c>
      <c r="S22" s="16">
        <v>0</v>
      </c>
      <c r="T22" s="16">
        <v>0.3666666666666667</v>
      </c>
      <c r="U22" s="16">
        <v>22.310000000000002</v>
      </c>
      <c r="V22" s="16">
        <v>0.34666666666666668</v>
      </c>
      <c r="W22" s="16">
        <v>99.786666666666676</v>
      </c>
      <c r="X22" s="16">
        <v>57.106666666666662</v>
      </c>
      <c r="Y22" s="16">
        <v>0</v>
      </c>
      <c r="Z22" s="16">
        <v>21.443333333333332</v>
      </c>
      <c r="AA22" s="16">
        <v>5.3333333333333337E-2</v>
      </c>
      <c r="AB22" s="16">
        <v>14.189999999999998</v>
      </c>
      <c r="AC22" s="16">
        <v>0.02</v>
      </c>
      <c r="AD22" s="16">
        <v>0</v>
      </c>
      <c r="AE22" s="16">
        <v>0</v>
      </c>
      <c r="AF22" s="16">
        <v>0.11333333333333333</v>
      </c>
      <c r="AG22" s="16">
        <v>6.96</v>
      </c>
      <c r="AH22" s="16">
        <v>0.10333333333333335</v>
      </c>
      <c r="AI22" s="16">
        <v>100</v>
      </c>
      <c r="AJ22" s="16">
        <v>4</v>
      </c>
      <c r="AK22" s="16">
        <f t="shared" si="0"/>
        <v>0</v>
      </c>
      <c r="AL22" s="16">
        <f t="shared" si="1"/>
        <v>1.5019845902404856</v>
      </c>
      <c r="AM22" s="16">
        <f t="shared" si="2"/>
        <v>3.7356992762082658E-3</v>
      </c>
      <c r="AN22" s="16">
        <f t="shared" si="3"/>
        <v>0.99392948867616149</v>
      </c>
      <c r="AO22" s="16">
        <f t="shared" si="4"/>
        <v>1.4008872285780996E-3</v>
      </c>
      <c r="AP22" s="16">
        <f t="shared" si="5"/>
        <v>0</v>
      </c>
      <c r="AQ22" s="16">
        <f t="shared" si="6"/>
        <v>0</v>
      </c>
      <c r="AR22" s="16">
        <f t="shared" si="7"/>
        <v>7.938360961942564E-3</v>
      </c>
      <c r="AS22" s="16">
        <f t="shared" si="8"/>
        <v>0.48750875554517864</v>
      </c>
      <c r="AT22" s="16">
        <f t="shared" si="9"/>
        <v>7.2379173476535153E-3</v>
      </c>
      <c r="AU22" s="16">
        <f t="shared" si="21"/>
        <v>3.0037356992762079</v>
      </c>
      <c r="AV22" s="3">
        <f t="shared" si="22"/>
        <v>1.9894933457856643</v>
      </c>
      <c r="AW22" s="3">
        <f t="shared" si="15"/>
        <v>75.495833822321316</v>
      </c>
      <c r="AX22" s="20">
        <f t="shared" si="23"/>
        <v>75.495833822321316</v>
      </c>
      <c r="AY22" s="20">
        <f t="shared" si="24"/>
        <v>24.504166177678677</v>
      </c>
      <c r="AZ22" s="20">
        <f t="shared" si="25"/>
        <v>100</v>
      </c>
    </row>
    <row r="23" spans="1:52" s="18" customFormat="1" ht="12.95" customHeight="1" x14ac:dyDescent="0.2">
      <c r="A23" s="9"/>
      <c r="B23" s="27" t="s">
        <v>52</v>
      </c>
      <c r="C23" s="9" t="s">
        <v>67</v>
      </c>
      <c r="D23" s="6">
        <v>89.05</v>
      </c>
      <c r="E23" s="40">
        <v>2810.75</v>
      </c>
      <c r="F23" s="40">
        <v>2810.75</v>
      </c>
      <c r="G23" s="40">
        <v>-1234.95</v>
      </c>
      <c r="H23" s="6" t="s">
        <v>93</v>
      </c>
      <c r="I23" s="6" t="s">
        <v>303</v>
      </c>
      <c r="J23" s="6" t="s">
        <v>71</v>
      </c>
      <c r="K23" s="6">
        <v>6</v>
      </c>
      <c r="L23" s="6">
        <v>3</v>
      </c>
      <c r="M23" s="16">
        <v>0.02</v>
      </c>
      <c r="N23" s="16">
        <v>38.650000000000006</v>
      </c>
      <c r="O23" s="16">
        <v>7.3333333333333334E-2</v>
      </c>
      <c r="P23" s="16">
        <v>38.146666666666668</v>
      </c>
      <c r="Q23" s="16">
        <v>5.6666666666666664E-2</v>
      </c>
      <c r="R23" s="16">
        <v>0</v>
      </c>
      <c r="S23" s="16">
        <v>0</v>
      </c>
      <c r="T23" s="16">
        <v>0.34333333333333332</v>
      </c>
      <c r="U23" s="16">
        <v>22.346666666666668</v>
      </c>
      <c r="V23" s="16">
        <v>0.37000000000000005</v>
      </c>
      <c r="W23" s="16">
        <v>100.00666666666666</v>
      </c>
      <c r="X23" s="16">
        <v>57.103333333333332</v>
      </c>
      <c r="Y23" s="16">
        <v>1.3333333333333334E-2</v>
      </c>
      <c r="Z23" s="16">
        <v>21.45</v>
      </c>
      <c r="AA23" s="16">
        <v>3.3333333333333333E-2</v>
      </c>
      <c r="AB23" s="16">
        <v>14.203333333333333</v>
      </c>
      <c r="AC23" s="16">
        <v>0.02</v>
      </c>
      <c r="AD23" s="16">
        <v>0</v>
      </c>
      <c r="AE23" s="16">
        <v>0</v>
      </c>
      <c r="AF23" s="16">
        <v>0.10666666666666667</v>
      </c>
      <c r="AG23" s="16">
        <v>6.9600000000000009</v>
      </c>
      <c r="AH23" s="16">
        <v>0.10999999999999999</v>
      </c>
      <c r="AI23" s="16">
        <v>100</v>
      </c>
      <c r="AJ23" s="16">
        <v>4</v>
      </c>
      <c r="AK23" s="16">
        <f t="shared" si="0"/>
        <v>9.3397933570719765E-4</v>
      </c>
      <c r="AL23" s="16">
        <f t="shared" si="1"/>
        <v>1.5025392563189541</v>
      </c>
      <c r="AM23" s="16">
        <f t="shared" si="2"/>
        <v>2.3349483392679938E-3</v>
      </c>
      <c r="AN23" s="16">
        <f t="shared" si="3"/>
        <v>0.99492148736209218</v>
      </c>
      <c r="AO23" s="16">
        <f t="shared" si="4"/>
        <v>1.4009690035607964E-3</v>
      </c>
      <c r="AP23" s="16">
        <f t="shared" si="5"/>
        <v>0</v>
      </c>
      <c r="AQ23" s="16">
        <f t="shared" si="6"/>
        <v>0</v>
      </c>
      <c r="AR23" s="16">
        <f t="shared" si="7"/>
        <v>7.4718346856575812E-3</v>
      </c>
      <c r="AS23" s="16">
        <f t="shared" si="8"/>
        <v>0.48753721323915716</v>
      </c>
      <c r="AT23" s="16">
        <f t="shared" si="9"/>
        <v>7.7053295195843793E-3</v>
      </c>
      <c r="AU23" s="16">
        <f t="shared" si="21"/>
        <v>3.0048450178039818</v>
      </c>
      <c r="AV23" s="3">
        <f t="shared" si="22"/>
        <v>1.9900764695581112</v>
      </c>
      <c r="AW23" s="3">
        <f t="shared" si="15"/>
        <v>75.501583949313627</v>
      </c>
      <c r="AX23" s="20">
        <f t="shared" si="23"/>
        <v>75.501583949313627</v>
      </c>
      <c r="AY23" s="20">
        <f t="shared" si="24"/>
        <v>24.49841605068638</v>
      </c>
      <c r="AZ23" s="20">
        <f t="shared" si="25"/>
        <v>100</v>
      </c>
    </row>
    <row r="24" spans="1:52" s="6" customFormat="1" ht="12.95" customHeight="1" x14ac:dyDescent="0.2">
      <c r="A24" s="9">
        <v>5</v>
      </c>
      <c r="B24" s="27" t="s">
        <v>51</v>
      </c>
      <c r="C24" s="9" t="s">
        <v>68</v>
      </c>
      <c r="D24" s="6">
        <v>90.73</v>
      </c>
      <c r="E24" s="6">
        <v>2812.43</v>
      </c>
      <c r="F24" s="6">
        <v>2812.43</v>
      </c>
      <c r="G24" s="6">
        <v>-1236.6299999999999</v>
      </c>
      <c r="H24" s="6" t="s">
        <v>93</v>
      </c>
      <c r="I24" s="6" t="s">
        <v>304</v>
      </c>
      <c r="J24" s="6" t="s">
        <v>71</v>
      </c>
      <c r="K24" s="6">
        <v>1</v>
      </c>
      <c r="L24" s="6">
        <v>3</v>
      </c>
      <c r="M24" s="16">
        <v>1.6666666666666666E-2</v>
      </c>
      <c r="N24" s="16">
        <v>39.296666666666667</v>
      </c>
      <c r="O24" s="16">
        <v>1.6666666666666666E-2</v>
      </c>
      <c r="P24" s="16">
        <v>38.343333333333334</v>
      </c>
      <c r="Q24" s="16">
        <v>4.9999999999999996E-2</v>
      </c>
      <c r="R24" s="16">
        <v>0</v>
      </c>
      <c r="S24" s="16">
        <v>0</v>
      </c>
      <c r="T24" s="16">
        <v>0.34</v>
      </c>
      <c r="U24" s="16">
        <v>21.7</v>
      </c>
      <c r="V24" s="16">
        <v>0.34666666666666668</v>
      </c>
      <c r="W24" s="16">
        <v>100.11000000000001</v>
      </c>
      <c r="X24" s="16">
        <v>57.106666666666662</v>
      </c>
      <c r="Y24" s="16">
        <v>1.3333333333333334E-2</v>
      </c>
      <c r="Z24" s="16">
        <v>21.709999999999997</v>
      </c>
      <c r="AA24" s="16">
        <v>6.6666666666666671E-3</v>
      </c>
      <c r="AB24" s="16">
        <v>14.209999999999999</v>
      </c>
      <c r="AC24" s="16">
        <v>0.02</v>
      </c>
      <c r="AD24" s="16">
        <v>0</v>
      </c>
      <c r="AE24" s="16">
        <v>0</v>
      </c>
      <c r="AF24" s="16">
        <v>0.11</v>
      </c>
      <c r="AG24" s="16">
        <v>6.7266666666666666</v>
      </c>
      <c r="AH24" s="16">
        <v>0.10333333333333333</v>
      </c>
      <c r="AI24" s="16">
        <v>100</v>
      </c>
      <c r="AJ24" s="16">
        <v>4</v>
      </c>
      <c r="AK24" s="16">
        <f t="shared" si="0"/>
        <v>9.3392481905206644E-4</v>
      </c>
      <c r="AL24" s="16">
        <f t="shared" si="1"/>
        <v>1.5206630866215269</v>
      </c>
      <c r="AM24" s="16">
        <f t="shared" si="2"/>
        <v>4.6696240952603322E-4</v>
      </c>
      <c r="AN24" s="16">
        <f t="shared" si="3"/>
        <v>0.99533037590473972</v>
      </c>
      <c r="AO24" s="16">
        <f t="shared" si="4"/>
        <v>1.4008872285780996E-3</v>
      </c>
      <c r="AP24" s="16">
        <f t="shared" si="5"/>
        <v>0</v>
      </c>
      <c r="AQ24" s="16">
        <f t="shared" si="6"/>
        <v>0</v>
      </c>
      <c r="AR24" s="16">
        <f t="shared" si="7"/>
        <v>7.7048797571795478E-3</v>
      </c>
      <c r="AS24" s="16">
        <f t="shared" si="8"/>
        <v>0.47116507121176748</v>
      </c>
      <c r="AT24" s="16">
        <f t="shared" si="9"/>
        <v>7.2379173476535144E-3</v>
      </c>
      <c r="AU24" s="16">
        <f t="shared" si="21"/>
        <v>3.004903105300023</v>
      </c>
      <c r="AV24" s="3">
        <f t="shared" si="22"/>
        <v>1.9918281578332944</v>
      </c>
      <c r="AW24" s="3">
        <f t="shared" si="15"/>
        <v>76.345094361739541</v>
      </c>
      <c r="AX24" s="20">
        <f t="shared" si="23"/>
        <v>76.345094361739541</v>
      </c>
      <c r="AY24" s="20">
        <f t="shared" si="24"/>
        <v>23.654905638260463</v>
      </c>
      <c r="AZ24" s="20">
        <f t="shared" si="25"/>
        <v>100</v>
      </c>
    </row>
    <row r="25" spans="1:52" s="5" customFormat="1" ht="12.95" customHeight="1" x14ac:dyDescent="0.2">
      <c r="A25" s="9"/>
      <c r="B25" s="27" t="s">
        <v>51</v>
      </c>
      <c r="C25" s="9" t="s">
        <v>68</v>
      </c>
      <c r="D25" s="6">
        <v>90.73</v>
      </c>
      <c r="E25" s="6">
        <v>2812.43</v>
      </c>
      <c r="F25" s="6">
        <v>2812.43</v>
      </c>
      <c r="G25" s="6">
        <v>-1236.6299999999999</v>
      </c>
      <c r="H25" s="6" t="s">
        <v>93</v>
      </c>
      <c r="I25" s="6" t="s">
        <v>304</v>
      </c>
      <c r="J25" s="6" t="s">
        <v>71</v>
      </c>
      <c r="K25" s="6">
        <v>2</v>
      </c>
      <c r="L25" s="6">
        <v>3</v>
      </c>
      <c r="M25" s="16">
        <v>0</v>
      </c>
      <c r="N25" s="16">
        <v>38.956000000000003</v>
      </c>
      <c r="O25" s="16">
        <v>0</v>
      </c>
      <c r="P25" s="16">
        <v>38.124000000000002</v>
      </c>
      <c r="Q25" s="16">
        <v>4.2000000000000003E-2</v>
      </c>
      <c r="R25" s="16">
        <v>0.14199999999999999</v>
      </c>
      <c r="S25" s="16">
        <v>0</v>
      </c>
      <c r="T25" s="16">
        <v>0.33400000000000002</v>
      </c>
      <c r="U25" s="16">
        <v>22.21</v>
      </c>
      <c r="V25" s="16">
        <v>0.35200000000000004</v>
      </c>
      <c r="W25" s="16">
        <v>100.16000000000001</v>
      </c>
      <c r="X25" s="16">
        <v>57.1</v>
      </c>
      <c r="Y25" s="16">
        <v>0</v>
      </c>
      <c r="Z25" s="16">
        <v>21.57</v>
      </c>
      <c r="AA25" s="16">
        <v>0</v>
      </c>
      <c r="AB25" s="16">
        <v>14.16</v>
      </c>
      <c r="AC25" s="16">
        <v>1.8000000000000002E-2</v>
      </c>
      <c r="AD25" s="16">
        <v>0.04</v>
      </c>
      <c r="AE25" s="16">
        <v>0</v>
      </c>
      <c r="AF25" s="16">
        <v>0.10600000000000001</v>
      </c>
      <c r="AG25" s="16">
        <v>6.8980000000000006</v>
      </c>
      <c r="AH25" s="16">
        <v>0.10399999999999998</v>
      </c>
      <c r="AI25" s="16">
        <v>100</v>
      </c>
      <c r="AJ25" s="16">
        <v>4</v>
      </c>
      <c r="AK25" s="16">
        <f t="shared" si="0"/>
        <v>0</v>
      </c>
      <c r="AL25" s="16">
        <f t="shared" si="1"/>
        <v>1.5110332749562172</v>
      </c>
      <c r="AM25" s="16">
        <f t="shared" si="2"/>
        <v>0</v>
      </c>
      <c r="AN25" s="16">
        <f t="shared" si="3"/>
        <v>0.99194395796847634</v>
      </c>
      <c r="AO25" s="16">
        <f t="shared" si="4"/>
        <v>1.2609457092819616E-3</v>
      </c>
      <c r="AP25" s="16">
        <f t="shared" si="5"/>
        <v>2.8021015761821367E-3</v>
      </c>
      <c r="AQ25" s="16">
        <f t="shared" si="6"/>
        <v>0</v>
      </c>
      <c r="AR25" s="16">
        <f t="shared" si="7"/>
        <v>7.425569176882663E-3</v>
      </c>
      <c r="AS25" s="16">
        <f t="shared" si="8"/>
        <v>0.48322241681260952</v>
      </c>
      <c r="AT25" s="16">
        <f t="shared" si="9"/>
        <v>7.2854640980735538E-3</v>
      </c>
      <c r="AU25" s="16">
        <f t="shared" si="21"/>
        <v>3.0049737302977229</v>
      </c>
      <c r="AV25" s="3">
        <f t="shared" si="22"/>
        <v>1.9942556917688268</v>
      </c>
      <c r="AW25" s="3">
        <f t="shared" si="15"/>
        <v>75.769284811015879</v>
      </c>
      <c r="AX25" s="20">
        <f t="shared" si="23"/>
        <v>75.769284811015879</v>
      </c>
      <c r="AY25" s="20">
        <f t="shared" si="24"/>
        <v>24.230715188984124</v>
      </c>
      <c r="AZ25" s="20">
        <f t="shared" si="25"/>
        <v>100</v>
      </c>
    </row>
    <row r="26" spans="1:52" s="5" customFormat="1" ht="12.95" customHeight="1" x14ac:dyDescent="0.2">
      <c r="A26" s="9"/>
      <c r="B26" s="27" t="s">
        <v>51</v>
      </c>
      <c r="C26" s="9" t="s">
        <v>68</v>
      </c>
      <c r="D26" s="6">
        <v>90.73</v>
      </c>
      <c r="E26" s="6">
        <v>2812.43</v>
      </c>
      <c r="F26" s="6">
        <v>2812.43</v>
      </c>
      <c r="G26" s="6">
        <v>-1236.6299999999999</v>
      </c>
      <c r="H26" s="6" t="s">
        <v>93</v>
      </c>
      <c r="I26" s="6" t="s">
        <v>304</v>
      </c>
      <c r="J26" s="6" t="s">
        <v>71</v>
      </c>
      <c r="K26" s="6">
        <v>3</v>
      </c>
      <c r="L26" s="6">
        <v>3</v>
      </c>
      <c r="M26" s="16">
        <v>0</v>
      </c>
      <c r="N26" s="16">
        <v>38.696666666666665</v>
      </c>
      <c r="O26" s="16">
        <v>0</v>
      </c>
      <c r="P26" s="16">
        <v>38.18</v>
      </c>
      <c r="Q26" s="16">
        <v>0.06</v>
      </c>
      <c r="R26" s="16">
        <v>0</v>
      </c>
      <c r="S26" s="16">
        <v>0</v>
      </c>
      <c r="T26" s="16">
        <v>0.33666666666666667</v>
      </c>
      <c r="U26" s="16">
        <v>22.203333333333333</v>
      </c>
      <c r="V26" s="16">
        <v>0.3666666666666667</v>
      </c>
      <c r="W26" s="16">
        <v>99.839999999999989</v>
      </c>
      <c r="X26" s="16">
        <v>57.116666666666667</v>
      </c>
      <c r="Y26" s="16">
        <v>0</v>
      </c>
      <c r="Z26" s="16">
        <v>21.49666666666667</v>
      </c>
      <c r="AA26" s="16">
        <v>0</v>
      </c>
      <c r="AB26" s="16">
        <v>14.226666666666668</v>
      </c>
      <c r="AC26" s="16">
        <v>2.3333333333333334E-2</v>
      </c>
      <c r="AD26" s="16">
        <v>0</v>
      </c>
      <c r="AE26" s="16">
        <v>0</v>
      </c>
      <c r="AF26" s="16">
        <v>0.10666666666666667</v>
      </c>
      <c r="AG26" s="16">
        <v>6.919999999999999</v>
      </c>
      <c r="AH26" s="16">
        <v>0.11333333333333333</v>
      </c>
      <c r="AI26" s="16">
        <v>100</v>
      </c>
      <c r="AJ26" s="16">
        <v>4</v>
      </c>
      <c r="AK26" s="16">
        <f t="shared" si="0"/>
        <v>0</v>
      </c>
      <c r="AL26" s="16">
        <f t="shared" si="1"/>
        <v>1.5054566676393348</v>
      </c>
      <c r="AM26" s="16">
        <f t="shared" si="2"/>
        <v>0</v>
      </c>
      <c r="AN26" s="16">
        <f t="shared" si="3"/>
        <v>0.99632331485264092</v>
      </c>
      <c r="AO26" s="16">
        <f t="shared" si="4"/>
        <v>1.6340822877152028E-3</v>
      </c>
      <c r="AP26" s="16">
        <f t="shared" si="5"/>
        <v>0</v>
      </c>
      <c r="AQ26" s="16">
        <f t="shared" si="6"/>
        <v>0</v>
      </c>
      <c r="AR26" s="16">
        <f t="shared" si="7"/>
        <v>7.4700904581266421E-3</v>
      </c>
      <c r="AS26" s="16">
        <f t="shared" si="8"/>
        <v>0.48462211847096581</v>
      </c>
      <c r="AT26" s="16">
        <f t="shared" si="9"/>
        <v>7.9369711117595557E-3</v>
      </c>
      <c r="AU26" s="16">
        <f t="shared" si="21"/>
        <v>3.0034432448205428</v>
      </c>
      <c r="AV26" s="3">
        <f t="shared" si="22"/>
        <v>1.9900787861103006</v>
      </c>
      <c r="AW26" s="3">
        <f t="shared" si="15"/>
        <v>75.648093841642236</v>
      </c>
      <c r="AX26" s="20">
        <f t="shared" si="23"/>
        <v>75.648093841642236</v>
      </c>
      <c r="AY26" s="20">
        <f t="shared" si="24"/>
        <v>24.351906158357767</v>
      </c>
      <c r="AZ26" s="20">
        <f t="shared" si="25"/>
        <v>100</v>
      </c>
    </row>
    <row r="27" spans="1:52" ht="12.95" customHeight="1" x14ac:dyDescent="0.2">
      <c r="B27" s="22" t="s">
        <v>51</v>
      </c>
      <c r="C27" s="8" t="s">
        <v>68</v>
      </c>
      <c r="D27" s="6">
        <v>90.73</v>
      </c>
      <c r="E27" s="6">
        <v>2812.43</v>
      </c>
      <c r="F27" s="6">
        <v>2812.43</v>
      </c>
      <c r="G27" s="6">
        <v>-1236.6299999999999</v>
      </c>
      <c r="H27" s="6" t="s">
        <v>93</v>
      </c>
      <c r="I27" s="6" t="s">
        <v>304</v>
      </c>
      <c r="J27" s="6" t="s">
        <v>71</v>
      </c>
      <c r="K27" s="2">
        <v>4</v>
      </c>
      <c r="L27" s="2">
        <v>3</v>
      </c>
      <c r="M27" s="3">
        <v>0</v>
      </c>
      <c r="N27" s="3">
        <v>38.256666666666668</v>
      </c>
      <c r="O27" s="3">
        <v>2.3333333333333334E-2</v>
      </c>
      <c r="P27" s="3">
        <v>37.956666666666671</v>
      </c>
      <c r="Q27" s="3">
        <v>9.3333333333333338E-2</v>
      </c>
      <c r="R27" s="3">
        <v>0</v>
      </c>
      <c r="S27" s="3">
        <v>0</v>
      </c>
      <c r="T27" s="3">
        <v>0.34666666666666668</v>
      </c>
      <c r="U27" s="3">
        <v>22.02</v>
      </c>
      <c r="V27" s="3">
        <v>0.34</v>
      </c>
      <c r="W27" s="3">
        <v>99.043333333333337</v>
      </c>
      <c r="X27" s="3">
        <v>57.133333333333333</v>
      </c>
      <c r="Y27" s="3">
        <v>0</v>
      </c>
      <c r="Z27" s="3">
        <v>21.426666666666666</v>
      </c>
      <c r="AA27" s="3">
        <v>0.01</v>
      </c>
      <c r="AB27" s="3">
        <v>14.26</v>
      </c>
      <c r="AC27" s="3">
        <v>0.04</v>
      </c>
      <c r="AD27" s="3">
        <v>0</v>
      </c>
      <c r="AE27" s="3">
        <v>0</v>
      </c>
      <c r="AF27" s="3">
        <v>0.11</v>
      </c>
      <c r="AG27" s="3">
        <v>6.919999999999999</v>
      </c>
      <c r="AH27" s="3">
        <v>0.10333333333333335</v>
      </c>
      <c r="AI27" s="3">
        <v>100</v>
      </c>
      <c r="AJ27" s="16">
        <v>4</v>
      </c>
      <c r="AK27" s="16">
        <f t="shared" si="0"/>
        <v>0</v>
      </c>
      <c r="AL27" s="16">
        <f t="shared" si="1"/>
        <v>1.5001166861143522</v>
      </c>
      <c r="AM27" s="16">
        <f t="shared" si="2"/>
        <v>7.0011668611435238E-4</v>
      </c>
      <c r="AN27" s="16">
        <f t="shared" si="3"/>
        <v>0.99836639439906638</v>
      </c>
      <c r="AO27" s="16">
        <f t="shared" si="4"/>
        <v>2.8004667444574095E-3</v>
      </c>
      <c r="AP27" s="16">
        <f t="shared" si="5"/>
        <v>0</v>
      </c>
      <c r="AQ27" s="16">
        <f t="shared" si="6"/>
        <v>0</v>
      </c>
      <c r="AR27" s="16">
        <f t="shared" si="7"/>
        <v>7.7012835472578759E-3</v>
      </c>
      <c r="AS27" s="16">
        <f t="shared" si="8"/>
        <v>0.48448074679113173</v>
      </c>
      <c r="AT27" s="16">
        <f t="shared" si="9"/>
        <v>7.2345390898483084E-3</v>
      </c>
      <c r="AU27" s="16">
        <f t="shared" si="21"/>
        <v>3.0014002333722281</v>
      </c>
      <c r="AV27" s="3">
        <f t="shared" si="22"/>
        <v>1.9845974329054838</v>
      </c>
      <c r="AW27" s="3">
        <f t="shared" si="15"/>
        <v>75.587958607714029</v>
      </c>
      <c r="AX27" s="20">
        <f t="shared" si="23"/>
        <v>75.587958607714029</v>
      </c>
      <c r="AY27" s="20">
        <f t="shared" si="24"/>
        <v>24.412041392285982</v>
      </c>
      <c r="AZ27" s="20">
        <f t="shared" si="25"/>
        <v>100.00000000000001</v>
      </c>
    </row>
    <row r="28" spans="1:52" ht="12.95" customHeight="1" x14ac:dyDescent="0.2">
      <c r="B28" s="22" t="s">
        <v>51</v>
      </c>
      <c r="C28" s="8" t="s">
        <v>68</v>
      </c>
      <c r="D28" s="6">
        <v>90.73</v>
      </c>
      <c r="E28" s="6">
        <v>2812.43</v>
      </c>
      <c r="F28" s="6">
        <v>2812.43</v>
      </c>
      <c r="G28" s="6">
        <v>-1236.6299999999999</v>
      </c>
      <c r="H28" s="6" t="s">
        <v>93</v>
      </c>
      <c r="I28" s="6" t="s">
        <v>304</v>
      </c>
      <c r="J28" s="6" t="s">
        <v>71</v>
      </c>
      <c r="K28" s="2">
        <v>5</v>
      </c>
      <c r="L28" s="2">
        <v>3</v>
      </c>
      <c r="M28" s="3">
        <v>0</v>
      </c>
      <c r="N28" s="3">
        <v>38.653333333333329</v>
      </c>
      <c r="O28" s="3">
        <v>0</v>
      </c>
      <c r="P28" s="3">
        <v>38.136666666666663</v>
      </c>
      <c r="Q28" s="3">
        <v>7.3333333333333348E-2</v>
      </c>
      <c r="R28" s="3">
        <v>0</v>
      </c>
      <c r="S28" s="3">
        <v>0</v>
      </c>
      <c r="T28" s="3">
        <v>0.34666666666666668</v>
      </c>
      <c r="U28" s="3">
        <v>21.853333333333335</v>
      </c>
      <c r="V28" s="3">
        <v>0.34666666666666668</v>
      </c>
      <c r="W28" s="3">
        <v>99.410000000000011</v>
      </c>
      <c r="X28" s="3">
        <v>57.126666666666665</v>
      </c>
      <c r="Y28" s="3">
        <v>0</v>
      </c>
      <c r="Z28" s="3">
        <v>21.540000000000003</v>
      </c>
      <c r="AA28" s="3">
        <v>0</v>
      </c>
      <c r="AB28" s="3">
        <v>14.26</v>
      </c>
      <c r="AC28" s="3">
        <v>0.03</v>
      </c>
      <c r="AD28" s="3">
        <v>0</v>
      </c>
      <c r="AE28" s="3">
        <v>0</v>
      </c>
      <c r="AF28" s="3">
        <v>0.11</v>
      </c>
      <c r="AG28" s="3">
        <v>6.833333333333333</v>
      </c>
      <c r="AH28" s="3">
        <v>0.10333333333333335</v>
      </c>
      <c r="AI28" s="3">
        <v>100</v>
      </c>
      <c r="AJ28" s="16">
        <v>4</v>
      </c>
      <c r="AK28" s="16">
        <f t="shared" si="0"/>
        <v>0</v>
      </c>
      <c r="AL28" s="16">
        <f t="shared" si="1"/>
        <v>1.5082273310771386</v>
      </c>
      <c r="AM28" s="16">
        <f t="shared" si="2"/>
        <v>0</v>
      </c>
      <c r="AN28" s="16">
        <f t="shared" si="3"/>
        <v>0.99848290348932189</v>
      </c>
      <c r="AO28" s="16">
        <f t="shared" si="4"/>
        <v>2.1005951686311119E-3</v>
      </c>
      <c r="AP28" s="16">
        <f t="shared" si="5"/>
        <v>0</v>
      </c>
      <c r="AQ28" s="16">
        <f t="shared" si="6"/>
        <v>0</v>
      </c>
      <c r="AR28" s="16">
        <f t="shared" si="7"/>
        <v>7.702182284980744E-3</v>
      </c>
      <c r="AS28" s="16">
        <f t="shared" si="8"/>
        <v>0.47846889952153104</v>
      </c>
      <c r="AT28" s="16">
        <f t="shared" si="9"/>
        <v>7.2353833586182763E-3</v>
      </c>
      <c r="AU28" s="16">
        <f t="shared" si="21"/>
        <v>3.0022172949002215</v>
      </c>
      <c r="AV28" s="3">
        <f t="shared" si="22"/>
        <v>1.9866962305986697</v>
      </c>
      <c r="AW28" s="3">
        <f t="shared" si="15"/>
        <v>75.916353383458642</v>
      </c>
      <c r="AX28" s="20">
        <f t="shared" si="23"/>
        <v>75.916353383458642</v>
      </c>
      <c r="AY28" s="20">
        <f t="shared" si="24"/>
        <v>24.083646616541351</v>
      </c>
      <c r="AZ28" s="20">
        <f t="shared" si="25"/>
        <v>100</v>
      </c>
    </row>
    <row r="29" spans="1:52" ht="12.95" customHeight="1" x14ac:dyDescent="0.2">
      <c r="B29" s="22" t="s">
        <v>51</v>
      </c>
      <c r="C29" s="8" t="s">
        <v>68</v>
      </c>
      <c r="D29" s="6">
        <v>90.73</v>
      </c>
      <c r="E29" s="6">
        <v>2812.43</v>
      </c>
      <c r="F29" s="6">
        <v>2812.43</v>
      </c>
      <c r="G29" s="6">
        <v>-1236.6299999999999</v>
      </c>
      <c r="H29" s="6" t="s">
        <v>93</v>
      </c>
      <c r="I29" s="6" t="s">
        <v>304</v>
      </c>
      <c r="J29" s="6" t="s">
        <v>71</v>
      </c>
      <c r="K29" s="2">
        <v>6</v>
      </c>
      <c r="L29" s="2">
        <v>3</v>
      </c>
      <c r="M29" s="3">
        <v>1.6666666666666666E-2</v>
      </c>
      <c r="N29" s="3">
        <v>39.206666666666671</v>
      </c>
      <c r="O29" s="3">
        <v>0</v>
      </c>
      <c r="P29" s="3">
        <v>38.31666666666667</v>
      </c>
      <c r="Q29" s="3">
        <v>6.3333333333333339E-2</v>
      </c>
      <c r="R29" s="3">
        <v>0</v>
      </c>
      <c r="S29" s="3">
        <v>0</v>
      </c>
      <c r="T29" s="3">
        <v>0.33</v>
      </c>
      <c r="U29" s="3">
        <v>21.456666666666667</v>
      </c>
      <c r="V29" s="3">
        <v>0.35666666666666663</v>
      </c>
      <c r="W29" s="3">
        <v>99.75</v>
      </c>
      <c r="X29" s="3">
        <v>57.120000000000005</v>
      </c>
      <c r="Y29" s="3">
        <v>1.3333333333333334E-2</v>
      </c>
      <c r="Z29" s="3">
        <v>21.72</v>
      </c>
      <c r="AA29" s="3">
        <v>0</v>
      </c>
      <c r="AB29" s="3">
        <v>14.243333333333334</v>
      </c>
      <c r="AC29" s="3">
        <v>2.3333333333333334E-2</v>
      </c>
      <c r="AD29" s="3">
        <v>0</v>
      </c>
      <c r="AE29" s="3">
        <v>0</v>
      </c>
      <c r="AF29" s="3">
        <v>0.10333333333333333</v>
      </c>
      <c r="AG29" s="3">
        <v>6.6733333333333329</v>
      </c>
      <c r="AH29" s="3">
        <v>0.10666666666666667</v>
      </c>
      <c r="AI29" s="3">
        <v>100</v>
      </c>
      <c r="AJ29" s="16">
        <v>4</v>
      </c>
      <c r="AK29" s="16">
        <f t="shared" si="0"/>
        <v>9.3370681605975728E-4</v>
      </c>
      <c r="AL29" s="16">
        <f t="shared" si="1"/>
        <v>1.5210084033613445</v>
      </c>
      <c r="AM29" s="16">
        <f t="shared" si="2"/>
        <v>0</v>
      </c>
      <c r="AN29" s="16">
        <f t="shared" si="3"/>
        <v>0.99743230625583579</v>
      </c>
      <c r="AO29" s="16">
        <f t="shared" si="4"/>
        <v>1.6339869281045752E-3</v>
      </c>
      <c r="AP29" s="16">
        <f t="shared" si="5"/>
        <v>0</v>
      </c>
      <c r="AQ29" s="16">
        <f t="shared" si="6"/>
        <v>0</v>
      </c>
      <c r="AR29" s="16">
        <f t="shared" si="7"/>
        <v>7.2362278244631189E-3</v>
      </c>
      <c r="AS29" s="16">
        <f t="shared" si="8"/>
        <v>0.46732026143790845</v>
      </c>
      <c r="AT29" s="16">
        <f t="shared" si="9"/>
        <v>7.4696545284780582E-3</v>
      </c>
      <c r="AU29" s="16">
        <f t="shared" si="21"/>
        <v>3.0030345471521942</v>
      </c>
      <c r="AV29" s="3">
        <f t="shared" si="22"/>
        <v>1.9883286647992529</v>
      </c>
      <c r="AW29" s="3">
        <f t="shared" si="15"/>
        <v>76.496830241840811</v>
      </c>
      <c r="AX29" s="20">
        <f t="shared" si="23"/>
        <v>76.496830241840811</v>
      </c>
      <c r="AY29" s="20">
        <f t="shared" si="24"/>
        <v>23.503169758159192</v>
      </c>
      <c r="AZ29" s="20">
        <f t="shared" si="25"/>
        <v>100</v>
      </c>
    </row>
    <row r="30" spans="1:52" s="5" customFormat="1" ht="12.95" customHeight="1" x14ac:dyDescent="0.2">
      <c r="A30" s="9"/>
      <c r="B30" s="27" t="s">
        <v>51</v>
      </c>
      <c r="C30" s="9" t="s">
        <v>68</v>
      </c>
      <c r="D30" s="6">
        <v>90.73</v>
      </c>
      <c r="E30" s="6">
        <v>2812.43</v>
      </c>
      <c r="F30" s="6">
        <v>2812.43</v>
      </c>
      <c r="G30" s="6">
        <v>-1236.6299999999999</v>
      </c>
      <c r="H30" s="6" t="s">
        <v>93</v>
      </c>
      <c r="I30" s="6" t="s">
        <v>304</v>
      </c>
      <c r="J30" s="6" t="s">
        <v>71</v>
      </c>
      <c r="K30" s="6">
        <v>7</v>
      </c>
      <c r="L30" s="6">
        <v>3</v>
      </c>
      <c r="M30" s="16">
        <v>3.6666666666666667E-2</v>
      </c>
      <c r="N30" s="16">
        <v>28.416666666666668</v>
      </c>
      <c r="O30" s="16">
        <v>1.2</v>
      </c>
      <c r="P30" s="16">
        <v>54.5</v>
      </c>
      <c r="Q30" s="16">
        <v>0.86333333333333329</v>
      </c>
      <c r="R30" s="16">
        <v>0.23666666666666666</v>
      </c>
      <c r="S30" s="16">
        <v>0.08</v>
      </c>
      <c r="T30" s="16">
        <v>0.35000000000000003</v>
      </c>
      <c r="U30" s="16">
        <v>13.933333333333332</v>
      </c>
      <c r="V30" s="16">
        <v>0.12333333333333334</v>
      </c>
      <c r="W30" s="16">
        <v>99.75333333333333</v>
      </c>
      <c r="X30" s="16">
        <v>59.943333333333328</v>
      </c>
      <c r="Y30" s="16">
        <v>2.3333333333333334E-2</v>
      </c>
      <c r="Z30" s="16">
        <v>15.203333333333333</v>
      </c>
      <c r="AA30" s="16">
        <v>0.50666666666666671</v>
      </c>
      <c r="AB30" s="16">
        <v>19.566666666666666</v>
      </c>
      <c r="AC30" s="16">
        <v>0.33333333333333331</v>
      </c>
      <c r="AD30" s="16">
        <v>6.3333333333333339E-2</v>
      </c>
      <c r="AE30" s="16">
        <v>2.3333333333333334E-2</v>
      </c>
      <c r="AF30" s="16">
        <v>0.10333333333333335</v>
      </c>
      <c r="AG30" s="16">
        <v>4.1866666666666665</v>
      </c>
      <c r="AH30" s="16">
        <v>3.6666666666666674E-2</v>
      </c>
      <c r="AI30" s="16">
        <v>100</v>
      </c>
      <c r="AJ30" s="16">
        <v>4</v>
      </c>
      <c r="AK30" s="16">
        <f t="shared" si="0"/>
        <v>1.5570260801868435E-3</v>
      </c>
      <c r="AL30" s="16">
        <f t="shared" si="1"/>
        <v>1.0145137073903132</v>
      </c>
      <c r="AM30" s="16">
        <f t="shared" si="2"/>
        <v>3.3809709169771461E-2</v>
      </c>
      <c r="AN30" s="16">
        <f t="shared" si="3"/>
        <v>1.3056775843852531</v>
      </c>
      <c r="AO30" s="16">
        <f t="shared" si="4"/>
        <v>2.2243229716954905E-2</v>
      </c>
      <c r="AP30" s="16">
        <f t="shared" si="5"/>
        <v>4.2262136462214326E-3</v>
      </c>
      <c r="AQ30" s="16">
        <f t="shared" si="6"/>
        <v>1.5570260801868435E-3</v>
      </c>
      <c r="AR30" s="16">
        <f t="shared" si="7"/>
        <v>6.8954012122560216E-3</v>
      </c>
      <c r="AS30" s="16">
        <f t="shared" si="8"/>
        <v>0.27937496524495359</v>
      </c>
      <c r="AT30" s="16">
        <f t="shared" si="9"/>
        <v>2.4467552688650402E-3</v>
      </c>
      <c r="AU30" s="16">
        <f t="shared" si="21"/>
        <v>2.6723016181949624</v>
      </c>
      <c r="AV30" s="16">
        <f t="shared" si="22"/>
        <v>1.2938886726352667</v>
      </c>
      <c r="AW30" s="16">
        <f t="shared" si="15"/>
        <v>78.408114148186357</v>
      </c>
      <c r="AX30" s="39">
        <f t="shared" si="23"/>
        <v>78.408114148186357</v>
      </c>
      <c r="AY30" s="39">
        <f t="shared" si="24"/>
        <v>21.59188585181365</v>
      </c>
      <c r="AZ30" s="39">
        <f t="shared" si="25"/>
        <v>100</v>
      </c>
    </row>
    <row r="31" spans="1:52" s="2" customFormat="1" ht="12.95" customHeight="1" x14ac:dyDescent="0.2">
      <c r="A31" s="8">
        <v>6</v>
      </c>
      <c r="B31" s="22" t="s">
        <v>53</v>
      </c>
      <c r="C31" s="8" t="s">
        <v>73</v>
      </c>
      <c r="D31" s="2">
        <v>90.77</v>
      </c>
      <c r="E31" s="6">
        <v>2812.4749999999999</v>
      </c>
      <c r="F31" s="6">
        <v>2812.4749999999999</v>
      </c>
      <c r="G31" s="6">
        <v>-1236.675</v>
      </c>
      <c r="H31" s="6" t="s">
        <v>93</v>
      </c>
      <c r="I31" s="6" t="s">
        <v>304</v>
      </c>
      <c r="J31" s="6" t="s">
        <v>71</v>
      </c>
      <c r="K31" s="2">
        <v>1</v>
      </c>
      <c r="L31" s="2">
        <v>3</v>
      </c>
      <c r="M31" s="3">
        <v>0</v>
      </c>
      <c r="N31" s="3">
        <v>39.31666666666667</v>
      </c>
      <c r="O31" s="3">
        <v>8.3333333333333329E-2</v>
      </c>
      <c r="P31" s="3">
        <v>38.406666666666666</v>
      </c>
      <c r="Q31" s="3">
        <v>5.6666666666666671E-2</v>
      </c>
      <c r="R31" s="3">
        <v>0</v>
      </c>
      <c r="S31" s="3">
        <v>0</v>
      </c>
      <c r="T31" s="3">
        <v>0.32666666666666666</v>
      </c>
      <c r="U31" s="3">
        <v>21.556666666666668</v>
      </c>
      <c r="V31" s="3">
        <v>0.36000000000000004</v>
      </c>
      <c r="W31" s="3">
        <v>100.11</v>
      </c>
      <c r="X31" s="3">
        <v>57.123333333333335</v>
      </c>
      <c r="Y31" s="3">
        <v>0</v>
      </c>
      <c r="Z31" s="3">
        <v>21.703333333333333</v>
      </c>
      <c r="AA31" s="3">
        <v>3.6666666666666667E-2</v>
      </c>
      <c r="AB31" s="3">
        <v>14.226666666666667</v>
      </c>
      <c r="AC31" s="3">
        <v>2.3333333333333334E-2</v>
      </c>
      <c r="AD31" s="3">
        <v>0</v>
      </c>
      <c r="AE31" s="3">
        <v>0</v>
      </c>
      <c r="AF31" s="3">
        <v>0.10000000000000002</v>
      </c>
      <c r="AG31" s="3">
        <v>6.6766666666666667</v>
      </c>
      <c r="AH31" s="3">
        <v>0.10666666666666667</v>
      </c>
      <c r="AI31" s="3">
        <v>100</v>
      </c>
      <c r="AJ31" s="16">
        <v>4</v>
      </c>
      <c r="AK31" s="16">
        <f t="shared" si="0"/>
        <v>0</v>
      </c>
      <c r="AL31" s="16">
        <f t="shared" si="1"/>
        <v>1.5197525821322284</v>
      </c>
      <c r="AM31" s="16">
        <f t="shared" si="2"/>
        <v>2.5675439108362023E-3</v>
      </c>
      <c r="AN31" s="16">
        <f t="shared" si="3"/>
        <v>0.99620703740444649</v>
      </c>
      <c r="AO31" s="16">
        <f t="shared" si="4"/>
        <v>1.6338915796230379E-3</v>
      </c>
      <c r="AP31" s="16">
        <f t="shared" si="5"/>
        <v>0</v>
      </c>
      <c r="AQ31" s="16">
        <f t="shared" si="6"/>
        <v>0</v>
      </c>
      <c r="AR31" s="16">
        <f t="shared" si="7"/>
        <v>7.0023924840987347E-3</v>
      </c>
      <c r="AS31" s="16">
        <f t="shared" si="8"/>
        <v>0.46752640485499214</v>
      </c>
      <c r="AT31" s="16">
        <f t="shared" si="9"/>
        <v>7.4692186497053161E-3</v>
      </c>
      <c r="AU31" s="16">
        <f t="shared" si="21"/>
        <v>3.0021590710159307</v>
      </c>
      <c r="AV31" s="3">
        <f t="shared" si="22"/>
        <v>1.9872789869872205</v>
      </c>
      <c r="AW31" s="3">
        <f t="shared" si="15"/>
        <v>76.474042753112528</v>
      </c>
      <c r="AX31" s="20">
        <f t="shared" si="23"/>
        <v>76.474042753112528</v>
      </c>
      <c r="AY31" s="20">
        <f t="shared" si="24"/>
        <v>23.525957246887483</v>
      </c>
      <c r="AZ31" s="20">
        <f t="shared" si="25"/>
        <v>100.00000000000001</v>
      </c>
    </row>
    <row r="32" spans="1:52" s="2" customFormat="1" ht="12.95" customHeight="1" x14ac:dyDescent="0.2">
      <c r="A32" s="8"/>
      <c r="B32" s="22" t="s">
        <v>53</v>
      </c>
      <c r="C32" s="8" t="s">
        <v>73</v>
      </c>
      <c r="D32" s="2">
        <v>90.77</v>
      </c>
      <c r="E32" s="6">
        <v>2812.4749999999999</v>
      </c>
      <c r="F32" s="6">
        <v>2812.4749999999999</v>
      </c>
      <c r="G32" s="6">
        <v>-1236.675</v>
      </c>
      <c r="H32" s="6" t="s">
        <v>93</v>
      </c>
      <c r="I32" s="6" t="s">
        <v>304</v>
      </c>
      <c r="J32" s="6" t="s">
        <v>71</v>
      </c>
      <c r="K32" s="2">
        <v>2</v>
      </c>
      <c r="L32" s="2">
        <v>3</v>
      </c>
      <c r="M32" s="3">
        <v>0.02</v>
      </c>
      <c r="N32" s="3">
        <v>39.483333333333334</v>
      </c>
      <c r="O32" s="3">
        <v>4.6666666666666669E-2</v>
      </c>
      <c r="P32" s="3">
        <v>38.47</v>
      </c>
      <c r="Q32" s="3">
        <v>5.6666666666666664E-2</v>
      </c>
      <c r="R32" s="3">
        <v>1.3333333333333334E-2</v>
      </c>
      <c r="S32" s="3">
        <v>0</v>
      </c>
      <c r="T32" s="3">
        <v>0.34999999999999992</v>
      </c>
      <c r="U32" s="3">
        <v>21.959999999999997</v>
      </c>
      <c r="V32" s="3">
        <v>0.35333333333333333</v>
      </c>
      <c r="W32" s="3">
        <v>100.75</v>
      </c>
      <c r="X32" s="3">
        <v>57.093333333333334</v>
      </c>
      <c r="Y32" s="3">
        <v>1.3333333333333334E-2</v>
      </c>
      <c r="Z32" s="3">
        <v>21.686666666666667</v>
      </c>
      <c r="AA32" s="3">
        <v>0.02</v>
      </c>
      <c r="AB32" s="3">
        <v>14.176666666666668</v>
      </c>
      <c r="AC32" s="3">
        <v>0.02</v>
      </c>
      <c r="AD32" s="3">
        <v>3.3333333333333335E-3</v>
      </c>
      <c r="AE32" s="3">
        <v>0</v>
      </c>
      <c r="AF32" s="3">
        <v>0.11</v>
      </c>
      <c r="AG32" s="3">
        <v>6.77</v>
      </c>
      <c r="AH32" s="3">
        <v>0.10333333333333335</v>
      </c>
      <c r="AI32" s="3">
        <v>100</v>
      </c>
      <c r="AJ32" s="16">
        <v>4</v>
      </c>
      <c r="AK32" s="16">
        <f t="shared" si="0"/>
        <v>9.3414292386735176E-4</v>
      </c>
      <c r="AL32" s="16">
        <f t="shared" si="1"/>
        <v>1.5193834656702476</v>
      </c>
      <c r="AM32" s="16">
        <f t="shared" si="2"/>
        <v>1.4012143858010276E-3</v>
      </c>
      <c r="AN32" s="16">
        <f t="shared" si="3"/>
        <v>0.99322746380196181</v>
      </c>
      <c r="AO32" s="16">
        <f t="shared" si="4"/>
        <v>1.4012143858010276E-3</v>
      </c>
      <c r="AP32" s="16">
        <f t="shared" si="5"/>
        <v>2.3353573096683794E-4</v>
      </c>
      <c r="AQ32" s="16">
        <f t="shared" si="6"/>
        <v>0</v>
      </c>
      <c r="AR32" s="16">
        <f t="shared" si="7"/>
        <v>7.7066791219056515E-3</v>
      </c>
      <c r="AS32" s="16">
        <f t="shared" si="8"/>
        <v>0.47431106959364783</v>
      </c>
      <c r="AT32" s="16">
        <f t="shared" si="9"/>
        <v>7.2396076599719767E-3</v>
      </c>
      <c r="AU32" s="16">
        <f t="shared" si="21"/>
        <v>3.0058383932741712</v>
      </c>
      <c r="AV32" s="3">
        <f t="shared" si="22"/>
        <v>1.9936945352638955</v>
      </c>
      <c r="AW32" s="3">
        <f t="shared" si="15"/>
        <v>76.209441255710431</v>
      </c>
      <c r="AX32" s="20">
        <f t="shared" si="23"/>
        <v>76.209441255710431</v>
      </c>
      <c r="AY32" s="20">
        <f t="shared" si="24"/>
        <v>23.790558744289562</v>
      </c>
      <c r="AZ32" s="20">
        <f t="shared" si="25"/>
        <v>100</v>
      </c>
    </row>
    <row r="33" spans="1:52" s="2" customFormat="1" ht="12.95" customHeight="1" x14ac:dyDescent="0.2">
      <c r="A33" s="8"/>
      <c r="B33" s="22" t="s">
        <v>53</v>
      </c>
      <c r="C33" s="8" t="s">
        <v>73</v>
      </c>
      <c r="D33" s="2">
        <v>90.77</v>
      </c>
      <c r="E33" s="6">
        <v>2812.4749999999999</v>
      </c>
      <c r="F33" s="6">
        <v>2812.4749999999999</v>
      </c>
      <c r="G33" s="6">
        <v>-1236.675</v>
      </c>
      <c r="H33" s="6" t="s">
        <v>93</v>
      </c>
      <c r="I33" s="6" t="s">
        <v>304</v>
      </c>
      <c r="J33" s="6" t="s">
        <v>71</v>
      </c>
      <c r="K33" s="2">
        <v>3</v>
      </c>
      <c r="L33" s="2">
        <v>3</v>
      </c>
      <c r="M33" s="3">
        <v>0</v>
      </c>
      <c r="N33" s="3">
        <v>39.236666666666672</v>
      </c>
      <c r="O33" s="3">
        <v>0.10666666666666667</v>
      </c>
      <c r="P33" s="3">
        <v>38.436666666666667</v>
      </c>
      <c r="Q33" s="3">
        <v>3.6666666666666667E-2</v>
      </c>
      <c r="R33" s="3">
        <v>0</v>
      </c>
      <c r="S33" s="3">
        <v>0</v>
      </c>
      <c r="T33" s="3">
        <v>0.34</v>
      </c>
      <c r="U33" s="3">
        <v>21.99</v>
      </c>
      <c r="V33" s="3">
        <v>0.32</v>
      </c>
      <c r="W33" s="3">
        <v>100.46333333333332</v>
      </c>
      <c r="X33" s="3">
        <v>57.116666666666667</v>
      </c>
      <c r="Y33" s="3">
        <v>0</v>
      </c>
      <c r="Z33" s="3">
        <v>21.616666666666664</v>
      </c>
      <c r="AA33" s="3">
        <v>4.6666666666666669E-2</v>
      </c>
      <c r="AB33" s="3">
        <v>14.206666666666665</v>
      </c>
      <c r="AC33" s="3">
        <v>1.3333333333333334E-2</v>
      </c>
      <c r="AD33" s="3">
        <v>0</v>
      </c>
      <c r="AE33" s="3">
        <v>0</v>
      </c>
      <c r="AF33" s="3">
        <v>0.10666666666666667</v>
      </c>
      <c r="AG33" s="3">
        <v>6.796666666666666</v>
      </c>
      <c r="AH33" s="3">
        <v>9.3333333333333338E-2</v>
      </c>
      <c r="AI33" s="3">
        <v>100</v>
      </c>
      <c r="AJ33" s="16">
        <v>4</v>
      </c>
      <c r="AK33" s="16">
        <f t="shared" si="0"/>
        <v>0</v>
      </c>
      <c r="AL33" s="16">
        <f t="shared" si="1"/>
        <v>1.513860519404727</v>
      </c>
      <c r="AM33" s="16">
        <f t="shared" si="2"/>
        <v>3.2681645754304056E-3</v>
      </c>
      <c r="AN33" s="16">
        <f t="shared" si="3"/>
        <v>0.99492267289174197</v>
      </c>
      <c r="AO33" s="16">
        <f t="shared" si="4"/>
        <v>9.3376130726583026E-4</v>
      </c>
      <c r="AP33" s="16">
        <f t="shared" si="5"/>
        <v>0</v>
      </c>
      <c r="AQ33" s="16">
        <f t="shared" si="6"/>
        <v>0</v>
      </c>
      <c r="AR33" s="16">
        <f t="shared" si="7"/>
        <v>7.4700904581266421E-3</v>
      </c>
      <c r="AS33" s="16">
        <f t="shared" si="8"/>
        <v>0.47598482637875689</v>
      </c>
      <c r="AT33" s="16">
        <f t="shared" si="9"/>
        <v>6.5363291508608113E-3</v>
      </c>
      <c r="AU33" s="16">
        <f t="shared" si="21"/>
        <v>3.0029763641669103</v>
      </c>
      <c r="AV33" s="3">
        <f t="shared" si="22"/>
        <v>1.9898453457834839</v>
      </c>
      <c r="AW33" s="3">
        <f t="shared" si="15"/>
        <v>76.079305490380094</v>
      </c>
      <c r="AX33" s="20">
        <f t="shared" si="23"/>
        <v>76.079305490380094</v>
      </c>
      <c r="AY33" s="20">
        <f t="shared" si="24"/>
        <v>23.920694509619899</v>
      </c>
      <c r="AZ33" s="20">
        <f t="shared" si="25"/>
        <v>100</v>
      </c>
    </row>
    <row r="34" spans="1:52" s="2" customFormat="1" ht="12.95" customHeight="1" x14ac:dyDescent="0.2">
      <c r="A34" s="8"/>
      <c r="B34" s="22" t="s">
        <v>53</v>
      </c>
      <c r="C34" s="8" t="s">
        <v>73</v>
      </c>
      <c r="D34" s="2">
        <v>90.77</v>
      </c>
      <c r="E34" s="6">
        <v>2812.4749999999999</v>
      </c>
      <c r="F34" s="6">
        <v>2812.4749999999999</v>
      </c>
      <c r="G34" s="6">
        <v>-1236.675</v>
      </c>
      <c r="H34" s="6" t="s">
        <v>93</v>
      </c>
      <c r="I34" s="6" t="s">
        <v>304</v>
      </c>
      <c r="J34" s="6" t="s">
        <v>71</v>
      </c>
      <c r="K34" s="2">
        <v>4</v>
      </c>
      <c r="L34" s="2">
        <v>3</v>
      </c>
      <c r="M34" s="3">
        <v>0</v>
      </c>
      <c r="N34" s="3">
        <v>39.519999999999996</v>
      </c>
      <c r="O34" s="3">
        <v>5.2500000000000005E-2</v>
      </c>
      <c r="P34" s="3">
        <v>38.502499999999998</v>
      </c>
      <c r="Q34" s="3">
        <v>3.7499999999999999E-2</v>
      </c>
      <c r="R34" s="3">
        <v>0</v>
      </c>
      <c r="S34" s="3">
        <v>0</v>
      </c>
      <c r="T34" s="3">
        <v>0.33250000000000002</v>
      </c>
      <c r="U34" s="3">
        <v>21.935000000000002</v>
      </c>
      <c r="V34" s="3">
        <v>0.35</v>
      </c>
      <c r="W34" s="3">
        <v>100.7325</v>
      </c>
      <c r="X34" s="3">
        <v>57.097499999999997</v>
      </c>
      <c r="Y34" s="3">
        <v>0</v>
      </c>
      <c r="Z34" s="3">
        <v>21.7075</v>
      </c>
      <c r="AA34" s="3">
        <v>2.5000000000000001E-2</v>
      </c>
      <c r="AB34" s="3">
        <v>14.189999999999998</v>
      </c>
      <c r="AC34" s="3">
        <v>1.2500000000000001E-2</v>
      </c>
      <c r="AD34" s="3">
        <v>0</v>
      </c>
      <c r="AE34" s="3">
        <v>0</v>
      </c>
      <c r="AF34" s="3">
        <v>0.10500000000000001</v>
      </c>
      <c r="AG34" s="3">
        <v>6.7575000000000003</v>
      </c>
      <c r="AH34" s="3">
        <v>0.10500000000000001</v>
      </c>
      <c r="AI34" s="3">
        <v>100</v>
      </c>
      <c r="AJ34" s="16">
        <v>4</v>
      </c>
      <c r="AK34" s="16">
        <f t="shared" si="0"/>
        <v>0</v>
      </c>
      <c r="AL34" s="16">
        <f t="shared" si="1"/>
        <v>1.5207320810893648</v>
      </c>
      <c r="AM34" s="16">
        <f t="shared" si="2"/>
        <v>1.7513901659442185E-3</v>
      </c>
      <c r="AN34" s="16">
        <f t="shared" si="3"/>
        <v>0.9940890581899382</v>
      </c>
      <c r="AO34" s="16">
        <f t="shared" si="4"/>
        <v>8.7569508297210923E-4</v>
      </c>
      <c r="AP34" s="16">
        <f t="shared" si="5"/>
        <v>0</v>
      </c>
      <c r="AQ34" s="16">
        <f t="shared" si="6"/>
        <v>0</v>
      </c>
      <c r="AR34" s="16">
        <f t="shared" si="7"/>
        <v>7.3558386969657177E-3</v>
      </c>
      <c r="AS34" s="16">
        <f t="shared" si="8"/>
        <v>0.47340076185472224</v>
      </c>
      <c r="AT34" s="16">
        <f t="shared" si="9"/>
        <v>7.3558386969657177E-3</v>
      </c>
      <c r="AU34" s="16">
        <f t="shared" si="21"/>
        <v>3.005560663776873</v>
      </c>
      <c r="AV34" s="3">
        <f t="shared" si="22"/>
        <v>1.994132842944087</v>
      </c>
      <c r="AW34" s="3">
        <f t="shared" si="15"/>
        <v>76.260319690848419</v>
      </c>
      <c r="AX34" s="20">
        <f t="shared" si="23"/>
        <v>76.260319690848419</v>
      </c>
      <c r="AY34" s="20">
        <f t="shared" si="24"/>
        <v>23.739680309151591</v>
      </c>
      <c r="AZ34" s="20">
        <f t="shared" si="25"/>
        <v>100.00000000000001</v>
      </c>
    </row>
    <row r="35" spans="1:52" s="2" customFormat="1" ht="12.95" customHeight="1" x14ac:dyDescent="0.2">
      <c r="A35" s="8"/>
      <c r="B35" s="22" t="s">
        <v>53</v>
      </c>
      <c r="C35" s="8" t="s">
        <v>73</v>
      </c>
      <c r="D35" s="2">
        <v>90.77</v>
      </c>
      <c r="E35" s="6">
        <v>2812.4749999999999</v>
      </c>
      <c r="F35" s="6">
        <v>2812.4749999999999</v>
      </c>
      <c r="G35" s="6">
        <v>-1236.675</v>
      </c>
      <c r="H35" s="6" t="s">
        <v>93</v>
      </c>
      <c r="I35" s="6" t="s">
        <v>304</v>
      </c>
      <c r="J35" s="6" t="s">
        <v>71</v>
      </c>
      <c r="K35" s="2">
        <v>5</v>
      </c>
      <c r="L35" s="2">
        <v>3</v>
      </c>
      <c r="M35" s="3">
        <v>0</v>
      </c>
      <c r="N35" s="3">
        <v>39.276666666666671</v>
      </c>
      <c r="O35" s="3">
        <v>6.3333333333333339E-2</v>
      </c>
      <c r="P35" s="3">
        <v>38.506666666666668</v>
      </c>
      <c r="Q35" s="3">
        <v>4.6666666666666669E-2</v>
      </c>
      <c r="R35" s="3">
        <v>0</v>
      </c>
      <c r="S35" s="3">
        <v>0.01</v>
      </c>
      <c r="T35" s="3">
        <v>0.33333333333333331</v>
      </c>
      <c r="U35" s="3">
        <v>22.16333333333333</v>
      </c>
      <c r="V35" s="3">
        <v>0.34</v>
      </c>
      <c r="W35" s="3">
        <v>100.74000000000001</v>
      </c>
      <c r="X35" s="3">
        <v>57.109999999999992</v>
      </c>
      <c r="Y35" s="3">
        <v>0</v>
      </c>
      <c r="Z35" s="3">
        <v>21.593333333333334</v>
      </c>
      <c r="AA35" s="3">
        <v>0.03</v>
      </c>
      <c r="AB35" s="3">
        <v>14.203333333333333</v>
      </c>
      <c r="AC35" s="3">
        <v>0.02</v>
      </c>
      <c r="AD35" s="3">
        <v>0</v>
      </c>
      <c r="AE35" s="3">
        <v>3.3333333333333335E-3</v>
      </c>
      <c r="AF35" s="3">
        <v>0.10333333333333335</v>
      </c>
      <c r="AG35" s="3">
        <v>6.836666666666666</v>
      </c>
      <c r="AH35" s="3">
        <v>0.10333333333333335</v>
      </c>
      <c r="AI35" s="3">
        <v>100</v>
      </c>
      <c r="AJ35" s="16">
        <v>4</v>
      </c>
      <c r="AK35" s="16">
        <f t="shared" si="0"/>
        <v>0</v>
      </c>
      <c r="AL35" s="16">
        <f t="shared" si="1"/>
        <v>1.5124029650382305</v>
      </c>
      <c r="AM35" s="16">
        <f t="shared" si="2"/>
        <v>2.1012081947119595E-3</v>
      </c>
      <c r="AN35" s="16">
        <f t="shared" si="3"/>
        <v>0.99480534640751772</v>
      </c>
      <c r="AO35" s="16">
        <f t="shared" si="4"/>
        <v>1.4008054631413063E-3</v>
      </c>
      <c r="AP35" s="16">
        <f t="shared" si="5"/>
        <v>0</v>
      </c>
      <c r="AQ35" s="16">
        <f t="shared" si="6"/>
        <v>2.3346757719021775E-4</v>
      </c>
      <c r="AR35" s="16">
        <f t="shared" si="7"/>
        <v>7.2374948928967502E-3</v>
      </c>
      <c r="AS35" s="16">
        <f t="shared" si="8"/>
        <v>0.47884200081713651</v>
      </c>
      <c r="AT35" s="16">
        <f t="shared" si="9"/>
        <v>7.2374948928967502E-3</v>
      </c>
      <c r="AU35" s="16">
        <f t="shared" si="21"/>
        <v>3.0042607832837218</v>
      </c>
      <c r="AV35" s="3">
        <f t="shared" si="22"/>
        <v>1.991244965855367</v>
      </c>
      <c r="AW35" s="3">
        <f t="shared" si="15"/>
        <v>75.952632196037058</v>
      </c>
      <c r="AX35" s="20">
        <f t="shared" si="23"/>
        <v>75.952632196037058</v>
      </c>
      <c r="AY35" s="20">
        <f t="shared" si="24"/>
        <v>24.047367803962945</v>
      </c>
      <c r="AZ35" s="20">
        <f t="shared" si="25"/>
        <v>100</v>
      </c>
    </row>
    <row r="36" spans="1:52" s="2" customFormat="1" ht="12.95" customHeight="1" x14ac:dyDescent="0.2">
      <c r="A36" s="8"/>
      <c r="B36" s="22" t="s">
        <v>53</v>
      </c>
      <c r="C36" s="8" t="s">
        <v>73</v>
      </c>
      <c r="D36" s="2">
        <v>90.77</v>
      </c>
      <c r="E36" s="6">
        <v>2812.4749999999999</v>
      </c>
      <c r="F36" s="6">
        <v>2812.4749999999999</v>
      </c>
      <c r="G36" s="6">
        <v>-1236.675</v>
      </c>
      <c r="H36" s="6" t="s">
        <v>93</v>
      </c>
      <c r="I36" s="6" t="s">
        <v>304</v>
      </c>
      <c r="J36" s="6" t="s">
        <v>71</v>
      </c>
      <c r="K36" s="2">
        <v>6</v>
      </c>
      <c r="L36" s="2">
        <v>3</v>
      </c>
      <c r="M36" s="3">
        <v>0</v>
      </c>
      <c r="N36" s="3">
        <v>39.546666666666674</v>
      </c>
      <c r="O36" s="3">
        <v>6.6666666666666666E-2</v>
      </c>
      <c r="P36" s="3">
        <v>38.613333333333337</v>
      </c>
      <c r="Q36" s="3">
        <v>5.3333333333333337E-2</v>
      </c>
      <c r="R36" s="3">
        <v>0</v>
      </c>
      <c r="S36" s="3">
        <v>0</v>
      </c>
      <c r="T36" s="3">
        <v>0.33666666666666667</v>
      </c>
      <c r="U36" s="3">
        <v>21.959999999999997</v>
      </c>
      <c r="V36" s="3">
        <v>0.36000000000000004</v>
      </c>
      <c r="W36" s="3">
        <v>100.93666666666667</v>
      </c>
      <c r="X36" s="3">
        <v>57.103333333333332</v>
      </c>
      <c r="Y36" s="3">
        <v>0</v>
      </c>
      <c r="Z36" s="3">
        <v>21.676666666666666</v>
      </c>
      <c r="AA36" s="3">
        <v>0.03</v>
      </c>
      <c r="AB36" s="3">
        <v>14.200000000000001</v>
      </c>
      <c r="AC36" s="3">
        <v>0.02</v>
      </c>
      <c r="AD36" s="3">
        <v>0</v>
      </c>
      <c r="AE36" s="3">
        <v>0</v>
      </c>
      <c r="AF36" s="3">
        <v>0.10333333333333335</v>
      </c>
      <c r="AG36" s="3">
        <v>6.753333333333333</v>
      </c>
      <c r="AH36" s="3">
        <v>0.10333333333333335</v>
      </c>
      <c r="AI36" s="3">
        <v>100</v>
      </c>
      <c r="AJ36" s="16">
        <v>4</v>
      </c>
      <c r="AK36" s="16">
        <f t="shared" si="0"/>
        <v>0</v>
      </c>
      <c r="AL36" s="16">
        <f t="shared" si="1"/>
        <v>1.5184169050259764</v>
      </c>
      <c r="AM36" s="16">
        <f t="shared" si="2"/>
        <v>2.1014535053411943E-3</v>
      </c>
      <c r="AN36" s="16">
        <f t="shared" si="3"/>
        <v>0.99468799252816553</v>
      </c>
      <c r="AO36" s="16">
        <f t="shared" si="4"/>
        <v>1.4009690035607964E-3</v>
      </c>
      <c r="AP36" s="16">
        <f t="shared" si="5"/>
        <v>0</v>
      </c>
      <c r="AQ36" s="16">
        <f t="shared" si="6"/>
        <v>0</v>
      </c>
      <c r="AR36" s="16">
        <f t="shared" si="7"/>
        <v>7.2383398517307821E-3</v>
      </c>
      <c r="AS36" s="16">
        <f t="shared" si="8"/>
        <v>0.47306053353569555</v>
      </c>
      <c r="AT36" s="16">
        <f t="shared" si="9"/>
        <v>7.2383398517307821E-3</v>
      </c>
      <c r="AU36" s="16">
        <f t="shared" si="21"/>
        <v>3.0041445333022008</v>
      </c>
      <c r="AV36" s="3">
        <f t="shared" si="22"/>
        <v>1.991477438561672</v>
      </c>
      <c r="AW36" s="3">
        <f t="shared" si="15"/>
        <v>76.245749794817669</v>
      </c>
      <c r="AX36" s="20">
        <f t="shared" si="23"/>
        <v>76.245749794817669</v>
      </c>
      <c r="AY36" s="20">
        <f t="shared" si="24"/>
        <v>23.754250205182316</v>
      </c>
      <c r="AZ36" s="20">
        <f t="shared" si="25"/>
        <v>99.999999999999986</v>
      </c>
    </row>
    <row r="37" spans="1:52" s="5" customFormat="1" ht="12.95" customHeight="1" x14ac:dyDescent="0.2">
      <c r="A37" s="9"/>
      <c r="B37" s="27" t="s">
        <v>53</v>
      </c>
      <c r="C37" s="9" t="s">
        <v>73</v>
      </c>
      <c r="D37" s="2">
        <v>90.77</v>
      </c>
      <c r="E37" s="6">
        <v>2812.4749999999999</v>
      </c>
      <c r="F37" s="6">
        <v>2812.4749999999999</v>
      </c>
      <c r="G37" s="6">
        <v>-1236.675</v>
      </c>
      <c r="H37" s="6" t="s">
        <v>93</v>
      </c>
      <c r="I37" s="6" t="s">
        <v>304</v>
      </c>
      <c r="J37" s="6" t="s">
        <v>71</v>
      </c>
      <c r="K37" s="6">
        <v>7</v>
      </c>
      <c r="L37" s="6">
        <v>3</v>
      </c>
      <c r="M37" s="16">
        <v>0</v>
      </c>
      <c r="N37" s="16">
        <v>39.366666666666667</v>
      </c>
      <c r="O37" s="16">
        <v>5.3333333333333337E-2</v>
      </c>
      <c r="P37" s="16">
        <v>38.449999999999996</v>
      </c>
      <c r="Q37" s="16">
        <v>2.3333333333333334E-2</v>
      </c>
      <c r="R37" s="16">
        <v>0</v>
      </c>
      <c r="S37" s="16">
        <v>0</v>
      </c>
      <c r="T37" s="16">
        <v>0.32666666666666666</v>
      </c>
      <c r="U37" s="16">
        <v>22.133333333333336</v>
      </c>
      <c r="V37" s="16">
        <v>0.35333333333333333</v>
      </c>
      <c r="W37" s="16">
        <v>100.71</v>
      </c>
      <c r="X37" s="16">
        <v>57.096666666666664</v>
      </c>
      <c r="Y37" s="16">
        <v>0</v>
      </c>
      <c r="Z37" s="16">
        <v>21.646666666666665</v>
      </c>
      <c r="AA37" s="16">
        <v>2.6666666666666668E-2</v>
      </c>
      <c r="AB37" s="16">
        <v>14.186666666666667</v>
      </c>
      <c r="AC37" s="16">
        <v>0.01</v>
      </c>
      <c r="AD37" s="16">
        <v>0</v>
      </c>
      <c r="AE37" s="16">
        <v>0</v>
      </c>
      <c r="AF37" s="16">
        <v>0.10333333333333335</v>
      </c>
      <c r="AG37" s="16">
        <v>6.830000000000001</v>
      </c>
      <c r="AH37" s="16">
        <v>0.10333333333333335</v>
      </c>
      <c r="AI37" s="16">
        <v>100</v>
      </c>
      <c r="AJ37" s="16">
        <v>4</v>
      </c>
      <c r="AK37" s="16">
        <f t="shared" si="0"/>
        <v>0</v>
      </c>
      <c r="AL37" s="16">
        <f t="shared" si="1"/>
        <v>1.5164924981026331</v>
      </c>
      <c r="AM37" s="16">
        <f t="shared" si="2"/>
        <v>1.8681767762274508E-3</v>
      </c>
      <c r="AN37" s="16">
        <f t="shared" si="3"/>
        <v>0.9938700449530038</v>
      </c>
      <c r="AO37" s="16">
        <f t="shared" si="4"/>
        <v>7.0056629108529401E-4</v>
      </c>
      <c r="AP37" s="16">
        <f t="shared" si="5"/>
        <v>0</v>
      </c>
      <c r="AQ37" s="16">
        <f t="shared" si="6"/>
        <v>0</v>
      </c>
      <c r="AR37" s="16">
        <f t="shared" si="7"/>
        <v>7.2391850078813722E-3</v>
      </c>
      <c r="AS37" s="16">
        <f t="shared" si="8"/>
        <v>0.4784867768112559</v>
      </c>
      <c r="AT37" s="16">
        <f t="shared" si="9"/>
        <v>7.2391850078813722E-3</v>
      </c>
      <c r="AU37" s="16">
        <f t="shared" si="21"/>
        <v>3.0058964329499678</v>
      </c>
      <c r="AV37" s="3">
        <f t="shared" si="22"/>
        <v>1.994979274913889</v>
      </c>
      <c r="AW37" s="3">
        <f t="shared" si="15"/>
        <v>76.015451246634669</v>
      </c>
      <c r="AX37" s="20">
        <f t="shared" si="23"/>
        <v>76.015451246634669</v>
      </c>
      <c r="AY37" s="20">
        <f t="shared" si="24"/>
        <v>23.984548753365331</v>
      </c>
      <c r="AZ37" s="20">
        <f t="shared" si="25"/>
        <v>100</v>
      </c>
    </row>
    <row r="38" spans="1:52" s="2" customFormat="1" ht="12.95" customHeight="1" x14ac:dyDescent="0.2">
      <c r="A38" s="8">
        <v>7</v>
      </c>
      <c r="B38" s="22" t="s">
        <v>53</v>
      </c>
      <c r="C38" s="8" t="s">
        <v>72</v>
      </c>
      <c r="D38" s="2">
        <v>90.78</v>
      </c>
      <c r="E38" s="6">
        <v>2812.4749999999999</v>
      </c>
      <c r="F38" s="6">
        <v>2812.4749999999999</v>
      </c>
      <c r="G38" s="6">
        <v>-1236.675</v>
      </c>
      <c r="H38" s="6" t="s">
        <v>93</v>
      </c>
      <c r="I38" s="6" t="s">
        <v>303</v>
      </c>
      <c r="J38" s="6" t="s">
        <v>71</v>
      </c>
      <c r="K38" s="2">
        <v>1</v>
      </c>
      <c r="L38" s="2">
        <v>3</v>
      </c>
      <c r="M38" s="3">
        <v>0</v>
      </c>
      <c r="N38" s="3">
        <v>39.633333333333333</v>
      </c>
      <c r="O38" s="3">
        <v>0.10000000000000002</v>
      </c>
      <c r="P38" s="3">
        <v>38.496666666666663</v>
      </c>
      <c r="Q38" s="3">
        <v>5.3333333333333337E-2</v>
      </c>
      <c r="R38" s="3">
        <v>0</v>
      </c>
      <c r="S38" s="3">
        <v>0</v>
      </c>
      <c r="T38" s="3">
        <v>0.33666666666666667</v>
      </c>
      <c r="U38" s="3">
        <v>21.393333333333334</v>
      </c>
      <c r="V38" s="3">
        <v>0.34666666666666668</v>
      </c>
      <c r="W38" s="3">
        <v>100.36666666666667</v>
      </c>
      <c r="X38" s="3">
        <v>57.116666666666667</v>
      </c>
      <c r="Y38" s="3">
        <v>0</v>
      </c>
      <c r="Z38" s="3">
        <v>21.8</v>
      </c>
      <c r="AA38" s="3">
        <v>0.04</v>
      </c>
      <c r="AB38" s="3">
        <v>14.206666666666669</v>
      </c>
      <c r="AC38" s="3">
        <v>0.02</v>
      </c>
      <c r="AD38" s="3">
        <v>0</v>
      </c>
      <c r="AE38" s="3">
        <v>0</v>
      </c>
      <c r="AF38" s="3">
        <v>0.10333333333333333</v>
      </c>
      <c r="AG38" s="3">
        <v>6.6033333333333344</v>
      </c>
      <c r="AH38" s="3">
        <v>0.10000000000000002</v>
      </c>
      <c r="AI38" s="3">
        <v>100</v>
      </c>
      <c r="AJ38" s="16">
        <v>4</v>
      </c>
      <c r="AK38" s="16">
        <f t="shared" ref="AK38:AK69" si="26">Y38*($AJ38/$X38)</f>
        <v>0</v>
      </c>
      <c r="AL38" s="16">
        <f t="shared" ref="AL38:AL69" si="27">Z38*($AJ38/$X38)</f>
        <v>1.5266997373796325</v>
      </c>
      <c r="AM38" s="16">
        <f t="shared" ref="AM38:AM69" si="28">AA38*($AJ38/$X38)</f>
        <v>2.8012839217974907E-3</v>
      </c>
      <c r="AN38" s="16">
        <f t="shared" ref="AN38:AN69" si="29">AB38*($AJ38/$X38)</f>
        <v>0.99492267289174219</v>
      </c>
      <c r="AO38" s="16">
        <f t="shared" ref="AO38:AO69" si="30">AC38*($AJ38/$X38)</f>
        <v>1.4006419608987453E-3</v>
      </c>
      <c r="AP38" s="16">
        <f t="shared" ref="AP38:AP69" si="31">AD38*($AJ38/$X38)</f>
        <v>0</v>
      </c>
      <c r="AQ38" s="16">
        <f t="shared" ref="AQ38:AQ69" si="32">AE38*($AJ38/$X38)</f>
        <v>0</v>
      </c>
      <c r="AR38" s="16">
        <f t="shared" ref="AR38:AR69" si="33">AF38*($AJ38/$X38)</f>
        <v>7.2366501313101839E-3</v>
      </c>
      <c r="AS38" s="16">
        <f t="shared" ref="AS38:AS69" si="34">AG38*($AJ38/$X38)</f>
        <v>0.46244528742340246</v>
      </c>
      <c r="AT38" s="16">
        <f t="shared" ref="AT38:AT69" si="35">AH38*($AJ38/$X38)</f>
        <v>7.0032098044937275E-3</v>
      </c>
      <c r="AU38" s="16">
        <f t="shared" si="21"/>
        <v>3.0025094835132777</v>
      </c>
      <c r="AV38" s="3">
        <f t="shared" si="22"/>
        <v>1.9891450248030349</v>
      </c>
      <c r="AW38" s="3">
        <f t="shared" si="15"/>
        <v>76.751554981809647</v>
      </c>
      <c r="AX38" s="20">
        <f t="shared" si="23"/>
        <v>76.751554981809647</v>
      </c>
      <c r="AY38" s="20">
        <f t="shared" si="24"/>
        <v>23.248445018190353</v>
      </c>
      <c r="AZ38" s="20">
        <f t="shared" si="25"/>
        <v>100</v>
      </c>
    </row>
    <row r="39" spans="1:52" s="2" customFormat="1" ht="12.95" customHeight="1" x14ac:dyDescent="0.2">
      <c r="A39" s="8"/>
      <c r="B39" s="22" t="s">
        <v>53</v>
      </c>
      <c r="C39" s="8" t="s">
        <v>72</v>
      </c>
      <c r="D39" s="2">
        <v>90.78</v>
      </c>
      <c r="E39" s="6">
        <v>2812.4749999999999</v>
      </c>
      <c r="F39" s="6">
        <v>2812.4749999999999</v>
      </c>
      <c r="G39" s="6">
        <v>-1236.675</v>
      </c>
      <c r="H39" s="6" t="s">
        <v>93</v>
      </c>
      <c r="I39" s="6" t="s">
        <v>303</v>
      </c>
      <c r="J39" s="6" t="s">
        <v>71</v>
      </c>
      <c r="K39" s="2">
        <v>2</v>
      </c>
      <c r="L39" s="2">
        <v>3</v>
      </c>
      <c r="M39" s="3">
        <v>0</v>
      </c>
      <c r="N39" s="3">
        <v>39.449999999999996</v>
      </c>
      <c r="O39" s="3">
        <v>0.2233333333333333</v>
      </c>
      <c r="P39" s="3">
        <v>38.463333333333331</v>
      </c>
      <c r="Q39" s="3">
        <v>5.3333333333333337E-2</v>
      </c>
      <c r="R39" s="3">
        <v>0</v>
      </c>
      <c r="S39" s="3">
        <v>0</v>
      </c>
      <c r="T39" s="3">
        <v>0.33666666666666667</v>
      </c>
      <c r="U39" s="3">
        <v>21.626666666666665</v>
      </c>
      <c r="V39" s="3">
        <v>0.33666666666666667</v>
      </c>
      <c r="W39" s="3">
        <v>100.48333333333335</v>
      </c>
      <c r="X39" s="3">
        <v>57.116666666666667</v>
      </c>
      <c r="Y39" s="3">
        <v>0</v>
      </c>
      <c r="Z39" s="3">
        <v>21.696666666666669</v>
      </c>
      <c r="AA39" s="3">
        <v>9.6666666666666679E-2</v>
      </c>
      <c r="AB39" s="3">
        <v>14.186666666666667</v>
      </c>
      <c r="AC39" s="3">
        <v>0.02</v>
      </c>
      <c r="AD39" s="3">
        <v>0</v>
      </c>
      <c r="AE39" s="3">
        <v>0</v>
      </c>
      <c r="AF39" s="3">
        <v>0.10333333333333335</v>
      </c>
      <c r="AG39" s="3">
        <v>6.6733333333333329</v>
      </c>
      <c r="AH39" s="3">
        <v>9.6666666666666679E-2</v>
      </c>
      <c r="AI39" s="3">
        <v>100</v>
      </c>
      <c r="AJ39" s="16">
        <v>4</v>
      </c>
      <c r="AK39" s="16">
        <f t="shared" si="26"/>
        <v>0</v>
      </c>
      <c r="AL39" s="16">
        <f t="shared" si="27"/>
        <v>1.5194630872483224</v>
      </c>
      <c r="AM39" s="16">
        <f t="shared" si="28"/>
        <v>6.7697694776772694E-3</v>
      </c>
      <c r="AN39" s="16">
        <f t="shared" si="29"/>
        <v>0.99352203093084335</v>
      </c>
      <c r="AO39" s="16">
        <f t="shared" si="30"/>
        <v>1.4006419608987453E-3</v>
      </c>
      <c r="AP39" s="16">
        <f t="shared" si="31"/>
        <v>0</v>
      </c>
      <c r="AQ39" s="16">
        <f t="shared" si="32"/>
        <v>0</v>
      </c>
      <c r="AR39" s="16">
        <f t="shared" si="33"/>
        <v>7.2366501313101848E-3</v>
      </c>
      <c r="AS39" s="16">
        <f t="shared" si="34"/>
        <v>0.46734753428654796</v>
      </c>
      <c r="AT39" s="16">
        <f t="shared" si="35"/>
        <v>6.7697694776772694E-3</v>
      </c>
      <c r="AU39" s="16">
        <f t="shared" si="21"/>
        <v>3.0025094835132777</v>
      </c>
      <c r="AV39" s="3">
        <f t="shared" si="22"/>
        <v>1.9868106215348704</v>
      </c>
      <c r="AW39" s="3">
        <f t="shared" si="15"/>
        <v>76.477499706262492</v>
      </c>
      <c r="AX39" s="20">
        <f t="shared" si="23"/>
        <v>76.477499706262492</v>
      </c>
      <c r="AY39" s="20">
        <f t="shared" si="24"/>
        <v>23.522500293737512</v>
      </c>
      <c r="AZ39" s="20">
        <f t="shared" si="25"/>
        <v>100</v>
      </c>
    </row>
    <row r="40" spans="1:52" s="2" customFormat="1" ht="12.95" customHeight="1" x14ac:dyDescent="0.2">
      <c r="A40" s="8"/>
      <c r="B40" s="22" t="s">
        <v>53</v>
      </c>
      <c r="C40" s="8" t="s">
        <v>72</v>
      </c>
      <c r="D40" s="2">
        <v>90.78</v>
      </c>
      <c r="E40" s="6">
        <v>2812.4749999999999</v>
      </c>
      <c r="F40" s="6">
        <v>2812.4749999999999</v>
      </c>
      <c r="G40" s="6">
        <v>-1236.675</v>
      </c>
      <c r="H40" s="6" t="s">
        <v>93</v>
      </c>
      <c r="I40" s="6" t="s">
        <v>303</v>
      </c>
      <c r="J40" s="6" t="s">
        <v>71</v>
      </c>
      <c r="K40" s="2">
        <v>3</v>
      </c>
      <c r="L40" s="2">
        <v>6</v>
      </c>
      <c r="M40" s="3">
        <v>0</v>
      </c>
      <c r="N40" s="3">
        <v>39.306666666666665</v>
      </c>
      <c r="O40" s="3">
        <v>8.3333333333333329E-2</v>
      </c>
      <c r="P40" s="3">
        <v>38.413333333333334</v>
      </c>
      <c r="Q40" s="3">
        <v>4.8333333333333339E-2</v>
      </c>
      <c r="R40" s="3">
        <v>0</v>
      </c>
      <c r="S40" s="3">
        <v>0</v>
      </c>
      <c r="T40" s="3">
        <v>0.32500000000000001</v>
      </c>
      <c r="U40" s="3">
        <v>21.98</v>
      </c>
      <c r="V40" s="3">
        <v>0.34833333333333333</v>
      </c>
      <c r="W40" s="3">
        <v>100.50333333333333</v>
      </c>
      <c r="X40" s="3">
        <v>57.108333333333327</v>
      </c>
      <c r="Y40" s="3">
        <v>0</v>
      </c>
      <c r="Z40" s="3">
        <v>21.644999999999996</v>
      </c>
      <c r="AA40" s="3">
        <v>3.5000000000000003E-2</v>
      </c>
      <c r="AB40" s="3">
        <v>14.193333333333333</v>
      </c>
      <c r="AC40" s="3">
        <v>0.02</v>
      </c>
      <c r="AD40" s="3">
        <v>0</v>
      </c>
      <c r="AE40" s="3">
        <v>0</v>
      </c>
      <c r="AF40" s="3">
        <v>0.10333333333333333</v>
      </c>
      <c r="AG40" s="3">
        <v>6.7899999999999991</v>
      </c>
      <c r="AH40" s="3">
        <v>0.10333333333333333</v>
      </c>
      <c r="AI40" s="3">
        <v>100</v>
      </c>
      <c r="AJ40" s="16">
        <v>4</v>
      </c>
      <c r="AK40" s="16">
        <f t="shared" si="26"/>
        <v>0</v>
      </c>
      <c r="AL40" s="16">
        <f t="shared" si="27"/>
        <v>1.5160659565153944</v>
      </c>
      <c r="AM40" s="16">
        <f t="shared" si="28"/>
        <v>2.4514811031664968E-3</v>
      </c>
      <c r="AN40" s="16">
        <f t="shared" si="29"/>
        <v>0.99413395593170883</v>
      </c>
      <c r="AO40" s="16">
        <f t="shared" si="30"/>
        <v>1.4008463446665695E-3</v>
      </c>
      <c r="AP40" s="16">
        <f t="shared" si="31"/>
        <v>0</v>
      </c>
      <c r="AQ40" s="16">
        <f t="shared" si="32"/>
        <v>0</v>
      </c>
      <c r="AR40" s="16">
        <f t="shared" si="33"/>
        <v>7.237706114110609E-3</v>
      </c>
      <c r="AS40" s="16">
        <f t="shared" si="34"/>
        <v>0.47558733401430026</v>
      </c>
      <c r="AT40" s="16">
        <f t="shared" si="35"/>
        <v>7.237706114110609E-3</v>
      </c>
      <c r="AU40" s="16">
        <f t="shared" si="21"/>
        <v>3.0041149861374579</v>
      </c>
      <c r="AV40" s="3">
        <f t="shared" si="22"/>
        <v>1.9916532905296946</v>
      </c>
      <c r="AW40" s="3">
        <f t="shared" si="15"/>
        <v>76.12097766836645</v>
      </c>
      <c r="AX40" s="20">
        <f t="shared" si="23"/>
        <v>76.12097766836645</v>
      </c>
      <c r="AY40" s="20">
        <f t="shared" si="24"/>
        <v>23.879022331633553</v>
      </c>
      <c r="AZ40" s="20">
        <f t="shared" si="25"/>
        <v>100</v>
      </c>
    </row>
    <row r="41" spans="1:52" s="17" customFormat="1" ht="12.95" customHeight="1" x14ac:dyDescent="0.2">
      <c r="A41" s="8">
        <v>8</v>
      </c>
      <c r="B41" s="22" t="s">
        <v>50</v>
      </c>
      <c r="C41" s="8" t="s">
        <v>59</v>
      </c>
      <c r="D41" s="2">
        <v>113.89</v>
      </c>
      <c r="E41" s="6">
        <v>2835.5899999999997</v>
      </c>
      <c r="F41" s="6">
        <v>2836.7899999999995</v>
      </c>
      <c r="G41" s="6">
        <v>-1259.7899999999997</v>
      </c>
      <c r="H41" s="6" t="s">
        <v>93</v>
      </c>
      <c r="I41" s="6" t="s">
        <v>303</v>
      </c>
      <c r="J41" s="6" t="s">
        <v>71</v>
      </c>
      <c r="K41" s="2">
        <v>1</v>
      </c>
      <c r="L41" s="2">
        <v>3</v>
      </c>
      <c r="M41" s="3">
        <v>0</v>
      </c>
      <c r="N41" s="3">
        <v>38.889999999999993</v>
      </c>
      <c r="O41" s="3">
        <v>4.6666666666666669E-2</v>
      </c>
      <c r="P41" s="3">
        <v>38.376666666666665</v>
      </c>
      <c r="Q41" s="3">
        <v>5.3333333333333337E-2</v>
      </c>
      <c r="R41" s="3">
        <v>0</v>
      </c>
      <c r="S41" s="3">
        <v>0</v>
      </c>
      <c r="T41" s="3">
        <v>0.35000000000000003</v>
      </c>
      <c r="U41" s="3">
        <v>22.516666666666666</v>
      </c>
      <c r="V41" s="3">
        <v>0.30333333333333329</v>
      </c>
      <c r="W41" s="3">
        <v>100.53333333333335</v>
      </c>
      <c r="X41" s="3">
        <v>57.109999999999992</v>
      </c>
      <c r="Y41" s="3">
        <v>0</v>
      </c>
      <c r="Z41" s="3">
        <v>21.463333333333335</v>
      </c>
      <c r="AA41" s="3">
        <v>0.02</v>
      </c>
      <c r="AB41" s="3">
        <v>14.21</v>
      </c>
      <c r="AC41" s="3">
        <v>0.02</v>
      </c>
      <c r="AD41" s="3">
        <v>0</v>
      </c>
      <c r="AE41" s="3">
        <v>0</v>
      </c>
      <c r="AF41" s="3">
        <v>0.11333333333333333</v>
      </c>
      <c r="AG41" s="3">
        <v>6.9733333333333336</v>
      </c>
      <c r="AH41" s="3">
        <v>9.3333333333333338E-2</v>
      </c>
      <c r="AI41" s="3">
        <v>100</v>
      </c>
      <c r="AJ41" s="16">
        <v>4</v>
      </c>
      <c r="AK41" s="16">
        <f t="shared" si="26"/>
        <v>0</v>
      </c>
      <c r="AL41" s="16">
        <f t="shared" si="27"/>
        <v>1.503297729527812</v>
      </c>
      <c r="AM41" s="16">
        <f t="shared" si="28"/>
        <v>1.4008054631413063E-3</v>
      </c>
      <c r="AN41" s="16">
        <f t="shared" si="29"/>
        <v>0.99527228156189829</v>
      </c>
      <c r="AO41" s="16">
        <f t="shared" si="30"/>
        <v>1.4008054631413063E-3</v>
      </c>
      <c r="AP41" s="16">
        <f t="shared" si="31"/>
        <v>0</v>
      </c>
      <c r="AQ41" s="16">
        <f t="shared" si="32"/>
        <v>0</v>
      </c>
      <c r="AR41" s="16">
        <f t="shared" si="33"/>
        <v>7.9378976244674024E-3</v>
      </c>
      <c r="AS41" s="16">
        <f t="shared" si="34"/>
        <v>0.4884141714819355</v>
      </c>
      <c r="AT41" s="16">
        <f t="shared" si="35"/>
        <v>6.537092161326097E-3</v>
      </c>
      <c r="AU41" s="16">
        <f t="shared" si="21"/>
        <v>3.0042607832837218</v>
      </c>
      <c r="AV41" s="3">
        <f t="shared" si="22"/>
        <v>1.9917119010097475</v>
      </c>
      <c r="AW41" s="3">
        <f t="shared" si="15"/>
        <v>75.477669675301854</v>
      </c>
      <c r="AX41" s="20">
        <f t="shared" si="23"/>
        <v>75.477669675301854</v>
      </c>
      <c r="AY41" s="20">
        <f t="shared" si="24"/>
        <v>24.52233032469816</v>
      </c>
      <c r="AZ41" s="20">
        <f t="shared" si="25"/>
        <v>100.00000000000001</v>
      </c>
    </row>
    <row r="42" spans="1:52" s="17" customFormat="1" ht="12.95" customHeight="1" x14ac:dyDescent="0.2">
      <c r="A42" s="8"/>
      <c r="B42" s="22" t="s">
        <v>50</v>
      </c>
      <c r="C42" s="8" t="s">
        <v>59</v>
      </c>
      <c r="D42" s="2">
        <v>113.89</v>
      </c>
      <c r="E42" s="6">
        <v>2835.5899999999997</v>
      </c>
      <c r="F42" s="6">
        <v>2836.7899999999995</v>
      </c>
      <c r="G42" s="6">
        <v>-1259.7899999999997</v>
      </c>
      <c r="H42" s="6" t="s">
        <v>93</v>
      </c>
      <c r="I42" s="6" t="s">
        <v>303</v>
      </c>
      <c r="J42" s="6" t="s">
        <v>71</v>
      </c>
      <c r="K42" s="2">
        <v>2</v>
      </c>
      <c r="L42" s="2">
        <v>3</v>
      </c>
      <c r="M42" s="3">
        <v>0.02</v>
      </c>
      <c r="N42" s="3">
        <v>38.51</v>
      </c>
      <c r="O42" s="3">
        <v>9.9999999999999992E-2</v>
      </c>
      <c r="P42" s="3">
        <v>37.993333333333332</v>
      </c>
      <c r="Q42" s="3">
        <v>5.3333333333333337E-2</v>
      </c>
      <c r="R42" s="3">
        <v>0</v>
      </c>
      <c r="S42" s="3">
        <v>0</v>
      </c>
      <c r="T42" s="3">
        <v>0.35333333333333333</v>
      </c>
      <c r="U42" s="3">
        <v>22.316666666666666</v>
      </c>
      <c r="V42" s="3">
        <v>0.30000000000000004</v>
      </c>
      <c r="W42" s="3">
        <v>99.639999999999986</v>
      </c>
      <c r="X42" s="3">
        <v>57.106666666666662</v>
      </c>
      <c r="Y42" s="3">
        <v>1.3333333333333334E-2</v>
      </c>
      <c r="Z42" s="3">
        <v>21.446666666666669</v>
      </c>
      <c r="AA42" s="3">
        <v>4.3333333333333335E-2</v>
      </c>
      <c r="AB42" s="3">
        <v>14.193333333333333</v>
      </c>
      <c r="AC42" s="3">
        <v>0.02</v>
      </c>
      <c r="AD42" s="3">
        <v>0</v>
      </c>
      <c r="AE42" s="3">
        <v>0</v>
      </c>
      <c r="AF42" s="3">
        <v>0.11</v>
      </c>
      <c r="AG42" s="3">
        <v>6.9733333333333336</v>
      </c>
      <c r="AH42" s="3">
        <v>9.0000000000000011E-2</v>
      </c>
      <c r="AI42" s="3">
        <v>100</v>
      </c>
      <c r="AJ42" s="16">
        <v>4</v>
      </c>
      <c r="AK42" s="16">
        <f t="shared" si="26"/>
        <v>9.3392481905206644E-4</v>
      </c>
      <c r="AL42" s="16">
        <f t="shared" si="27"/>
        <v>1.5022180714452489</v>
      </c>
      <c r="AM42" s="16">
        <f t="shared" si="28"/>
        <v>3.0352556619192158E-3</v>
      </c>
      <c r="AN42" s="16">
        <f t="shared" si="29"/>
        <v>0.99416296988092467</v>
      </c>
      <c r="AO42" s="16">
        <f t="shared" si="30"/>
        <v>1.4008872285780996E-3</v>
      </c>
      <c r="AP42" s="16">
        <f t="shared" si="31"/>
        <v>0</v>
      </c>
      <c r="AQ42" s="16">
        <f t="shared" si="32"/>
        <v>0</v>
      </c>
      <c r="AR42" s="16">
        <f t="shared" si="33"/>
        <v>7.7048797571795478E-3</v>
      </c>
      <c r="AS42" s="16">
        <f t="shared" si="34"/>
        <v>0.48844268036423077</v>
      </c>
      <c r="AT42" s="16">
        <f t="shared" si="35"/>
        <v>6.3039925286014487E-3</v>
      </c>
      <c r="AU42" s="16">
        <f t="shared" si="21"/>
        <v>3.0042026616857349</v>
      </c>
      <c r="AV42" s="3">
        <f t="shared" si="22"/>
        <v>1.9906607518094797</v>
      </c>
      <c r="AW42" s="3">
        <f t="shared" si="15"/>
        <v>75.463288763781378</v>
      </c>
      <c r="AX42" s="20">
        <f t="shared" si="23"/>
        <v>75.463288763781378</v>
      </c>
      <c r="AY42" s="20">
        <f t="shared" si="24"/>
        <v>24.536711236218625</v>
      </c>
      <c r="AZ42" s="20">
        <f t="shared" si="25"/>
        <v>100</v>
      </c>
    </row>
    <row r="43" spans="1:52" s="17" customFormat="1" ht="12.95" customHeight="1" x14ac:dyDescent="0.2">
      <c r="A43" s="8"/>
      <c r="B43" s="22" t="s">
        <v>50</v>
      </c>
      <c r="C43" s="8" t="s">
        <v>59</v>
      </c>
      <c r="D43" s="2">
        <v>113.89</v>
      </c>
      <c r="E43" s="6">
        <v>2835.5899999999997</v>
      </c>
      <c r="F43" s="6">
        <v>2836.7899999999995</v>
      </c>
      <c r="G43" s="6">
        <v>-1259.7899999999997</v>
      </c>
      <c r="H43" s="6" t="s">
        <v>93</v>
      </c>
      <c r="I43" s="6" t="s">
        <v>303</v>
      </c>
      <c r="J43" s="6" t="s">
        <v>71</v>
      </c>
      <c r="K43" s="2">
        <v>3</v>
      </c>
      <c r="L43" s="2">
        <v>3</v>
      </c>
      <c r="M43" s="3">
        <v>0</v>
      </c>
      <c r="N43" s="3">
        <v>38.589999999999996</v>
      </c>
      <c r="O43" s="3">
        <v>0.19333333333333336</v>
      </c>
      <c r="P43" s="3">
        <v>38.066666666666663</v>
      </c>
      <c r="Q43" s="3">
        <v>0.04</v>
      </c>
      <c r="R43" s="3">
        <v>1.3333333333333334E-2</v>
      </c>
      <c r="S43" s="3">
        <v>0</v>
      </c>
      <c r="T43" s="3">
        <v>0.34999999999999992</v>
      </c>
      <c r="U43" s="3">
        <v>22.31</v>
      </c>
      <c r="V43" s="3">
        <v>0.32</v>
      </c>
      <c r="W43" s="3">
        <v>99.889999999999986</v>
      </c>
      <c r="X43" s="3">
        <v>57.113333333333323</v>
      </c>
      <c r="Y43" s="3">
        <v>0</v>
      </c>
      <c r="Z43" s="3">
        <v>21.433333333333337</v>
      </c>
      <c r="AA43" s="3">
        <v>8.666666666666667E-2</v>
      </c>
      <c r="AB43" s="3">
        <v>14.183333333333332</v>
      </c>
      <c r="AC43" s="3">
        <v>1.6666666666666666E-2</v>
      </c>
      <c r="AD43" s="3">
        <v>3.3333333333333335E-3</v>
      </c>
      <c r="AE43" s="3">
        <v>0</v>
      </c>
      <c r="AF43" s="3">
        <v>0.11333333333333333</v>
      </c>
      <c r="AG43" s="3">
        <v>6.9533333333333331</v>
      </c>
      <c r="AH43" s="3">
        <v>9.6666666666666679E-2</v>
      </c>
      <c r="AI43" s="3">
        <v>100</v>
      </c>
      <c r="AJ43" s="16">
        <v>4</v>
      </c>
      <c r="AK43" s="16">
        <f t="shared" si="26"/>
        <v>0</v>
      </c>
      <c r="AL43" s="16">
        <f t="shared" si="27"/>
        <v>1.5011089062682392</v>
      </c>
      <c r="AM43" s="16">
        <f t="shared" si="28"/>
        <v>6.0698027314112311E-3</v>
      </c>
      <c r="AN43" s="16">
        <f t="shared" si="29"/>
        <v>0.99334656239056862</v>
      </c>
      <c r="AO43" s="16">
        <f t="shared" si="30"/>
        <v>1.1672697560406212E-3</v>
      </c>
      <c r="AP43" s="16">
        <f t="shared" si="31"/>
        <v>2.3345395120812426E-4</v>
      </c>
      <c r="AQ43" s="16">
        <f t="shared" si="32"/>
        <v>0</v>
      </c>
      <c r="AR43" s="16">
        <f t="shared" si="33"/>
        <v>7.9374343410762247E-3</v>
      </c>
      <c r="AS43" s="16">
        <f t="shared" si="34"/>
        <v>0.48698494222014715</v>
      </c>
      <c r="AT43" s="16">
        <f t="shared" si="35"/>
        <v>6.7701645850356046E-3</v>
      </c>
      <c r="AU43" s="16">
        <f t="shared" si="21"/>
        <v>3.0036185362437275</v>
      </c>
      <c r="AV43" s="3">
        <f t="shared" si="22"/>
        <v>1.9880938484883863</v>
      </c>
      <c r="AW43" s="3">
        <f t="shared" si="15"/>
        <v>75.504931892907479</v>
      </c>
      <c r="AX43" s="20">
        <f t="shared" si="23"/>
        <v>75.504931892907479</v>
      </c>
      <c r="AY43" s="20">
        <f t="shared" si="24"/>
        <v>24.495068107092528</v>
      </c>
      <c r="AZ43" s="20">
        <f t="shared" si="25"/>
        <v>100</v>
      </c>
    </row>
    <row r="44" spans="1:52" s="17" customFormat="1" ht="12.95" customHeight="1" x14ac:dyDescent="0.2">
      <c r="A44" s="8"/>
      <c r="B44" s="22" t="s">
        <v>50</v>
      </c>
      <c r="C44" s="8" t="s">
        <v>59</v>
      </c>
      <c r="D44" s="2">
        <v>113.89</v>
      </c>
      <c r="E44" s="6">
        <v>2835.5899999999997</v>
      </c>
      <c r="F44" s="6">
        <v>2836.7899999999995</v>
      </c>
      <c r="G44" s="6">
        <v>-1259.7899999999997</v>
      </c>
      <c r="H44" s="6" t="s">
        <v>93</v>
      </c>
      <c r="I44" s="6" t="s">
        <v>303</v>
      </c>
      <c r="J44" s="6" t="s">
        <v>71</v>
      </c>
      <c r="K44" s="2">
        <v>4</v>
      </c>
      <c r="L44" s="2">
        <v>3</v>
      </c>
      <c r="M44" s="3">
        <v>0</v>
      </c>
      <c r="N44" s="3">
        <v>38.686666666666667</v>
      </c>
      <c r="O44" s="3">
        <v>9.6666666666666679E-2</v>
      </c>
      <c r="P44" s="3">
        <v>38.08</v>
      </c>
      <c r="Q44" s="3">
        <v>4.3333333333333335E-2</v>
      </c>
      <c r="R44" s="3">
        <v>0.01</v>
      </c>
      <c r="S44" s="3">
        <v>0</v>
      </c>
      <c r="T44" s="3">
        <v>0.34999999999999992</v>
      </c>
      <c r="U44" s="3">
        <v>22.47</v>
      </c>
      <c r="V44" s="3">
        <v>0.36000000000000004</v>
      </c>
      <c r="W44" s="3">
        <v>100.11333333333334</v>
      </c>
      <c r="X44" s="3">
        <v>57.1</v>
      </c>
      <c r="Y44" s="3">
        <v>0</v>
      </c>
      <c r="Z44" s="3">
        <v>21.453333333333333</v>
      </c>
      <c r="AA44" s="3">
        <v>0.04</v>
      </c>
      <c r="AB44" s="3">
        <v>14.166666666666666</v>
      </c>
      <c r="AC44" s="3">
        <v>1.6666666666666666E-2</v>
      </c>
      <c r="AD44" s="3">
        <v>3.3333333333333335E-3</v>
      </c>
      <c r="AE44" s="3">
        <v>0</v>
      </c>
      <c r="AF44" s="3">
        <v>0.11</v>
      </c>
      <c r="AG44" s="3">
        <v>6.9899999999999993</v>
      </c>
      <c r="AH44" s="3">
        <v>0.10666666666666667</v>
      </c>
      <c r="AI44" s="3">
        <v>100</v>
      </c>
      <c r="AJ44" s="16">
        <v>4</v>
      </c>
      <c r="AK44" s="16">
        <f t="shared" si="26"/>
        <v>0</v>
      </c>
      <c r="AL44" s="16">
        <f t="shared" si="27"/>
        <v>1.5028604786923525</v>
      </c>
      <c r="AM44" s="16">
        <f t="shared" si="28"/>
        <v>2.8021015761821367E-3</v>
      </c>
      <c r="AN44" s="16">
        <f t="shared" si="29"/>
        <v>0.99241097489784003</v>
      </c>
      <c r="AO44" s="16">
        <f t="shared" si="30"/>
        <v>1.1675423234092236E-3</v>
      </c>
      <c r="AP44" s="16">
        <f t="shared" si="31"/>
        <v>2.3350846468184473E-4</v>
      </c>
      <c r="AQ44" s="16">
        <f t="shared" si="32"/>
        <v>0</v>
      </c>
      <c r="AR44" s="16">
        <f t="shared" si="33"/>
        <v>7.7057793345008761E-3</v>
      </c>
      <c r="AS44" s="16">
        <f t="shared" si="34"/>
        <v>0.48966725043782833</v>
      </c>
      <c r="AT44" s="16">
        <f t="shared" si="35"/>
        <v>7.4722708698190315E-3</v>
      </c>
      <c r="AU44" s="16">
        <f t="shared" si="21"/>
        <v>3.0043199065966144</v>
      </c>
      <c r="AV44" s="3">
        <f t="shared" si="22"/>
        <v>1.9925277291301808</v>
      </c>
      <c r="AW44" s="3">
        <f t="shared" si="15"/>
        <v>75.424821282081339</v>
      </c>
      <c r="AX44" s="20">
        <f t="shared" si="23"/>
        <v>75.424821282081339</v>
      </c>
      <c r="AY44" s="20">
        <f t="shared" si="24"/>
        <v>24.575178717918668</v>
      </c>
      <c r="AZ44" s="20">
        <f t="shared" si="25"/>
        <v>100</v>
      </c>
    </row>
    <row r="45" spans="1:52" s="2" customFormat="1" ht="12.95" customHeight="1" x14ac:dyDescent="0.2">
      <c r="A45" s="8">
        <v>9</v>
      </c>
      <c r="B45" s="22" t="s">
        <v>54</v>
      </c>
      <c r="C45" s="8" t="s">
        <v>64</v>
      </c>
      <c r="D45" s="2">
        <v>136.05000000000001</v>
      </c>
      <c r="E45" s="6">
        <v>2857.75</v>
      </c>
      <c r="F45" s="6">
        <v>2858.95</v>
      </c>
      <c r="G45" s="6">
        <v>-1281.95</v>
      </c>
      <c r="H45" s="6" t="s">
        <v>93</v>
      </c>
      <c r="I45" s="6" t="s">
        <v>304</v>
      </c>
      <c r="J45" s="6" t="s">
        <v>71</v>
      </c>
      <c r="K45" s="2">
        <v>1</v>
      </c>
      <c r="L45" s="2">
        <v>3</v>
      </c>
      <c r="M45" s="3">
        <v>0</v>
      </c>
      <c r="N45" s="3">
        <v>38.713333333333331</v>
      </c>
      <c r="O45" s="3">
        <v>0.06</v>
      </c>
      <c r="P45" s="3">
        <v>38.333333333333329</v>
      </c>
      <c r="Q45" s="3">
        <v>0.06</v>
      </c>
      <c r="R45" s="3">
        <v>0</v>
      </c>
      <c r="S45" s="3">
        <v>0</v>
      </c>
      <c r="T45" s="3">
        <v>0.35333333333333333</v>
      </c>
      <c r="U45" s="3">
        <v>22.723333333333333</v>
      </c>
      <c r="V45" s="3">
        <v>0.33</v>
      </c>
      <c r="W45" s="3">
        <v>100.57666666666665</v>
      </c>
      <c r="X45" s="3">
        <v>57.109999999999992</v>
      </c>
      <c r="Y45" s="3">
        <v>0</v>
      </c>
      <c r="Z45" s="3">
        <v>21.383333333333336</v>
      </c>
      <c r="AA45" s="3">
        <v>2.6666666666666668E-2</v>
      </c>
      <c r="AB45" s="3">
        <v>14.203333333333333</v>
      </c>
      <c r="AC45" s="3">
        <v>2.3333333333333334E-2</v>
      </c>
      <c r="AD45" s="3">
        <v>0</v>
      </c>
      <c r="AE45" s="3">
        <v>0</v>
      </c>
      <c r="AF45" s="3">
        <v>0.10999999999999999</v>
      </c>
      <c r="AG45" s="3">
        <v>7.04</v>
      </c>
      <c r="AH45" s="3">
        <v>0.10000000000000002</v>
      </c>
      <c r="AI45" s="3">
        <v>100</v>
      </c>
      <c r="AJ45" s="16">
        <v>4</v>
      </c>
      <c r="AK45" s="16">
        <f t="shared" si="26"/>
        <v>0</v>
      </c>
      <c r="AL45" s="16">
        <f t="shared" si="27"/>
        <v>1.497694507675247</v>
      </c>
      <c r="AM45" s="16">
        <f t="shared" si="28"/>
        <v>1.867740617521742E-3</v>
      </c>
      <c r="AN45" s="16">
        <f t="shared" si="29"/>
        <v>0.99480534640751772</v>
      </c>
      <c r="AO45" s="16">
        <f t="shared" si="30"/>
        <v>1.6342730403315243E-3</v>
      </c>
      <c r="AP45" s="16">
        <f t="shared" si="31"/>
        <v>0</v>
      </c>
      <c r="AQ45" s="16">
        <f t="shared" si="32"/>
        <v>0</v>
      </c>
      <c r="AR45" s="16">
        <f t="shared" si="33"/>
        <v>7.7044300472771839E-3</v>
      </c>
      <c r="AS45" s="16">
        <f t="shared" si="34"/>
        <v>0.49308352302573982</v>
      </c>
      <c r="AT45" s="16">
        <f t="shared" si="35"/>
        <v>7.0040273157065333E-3</v>
      </c>
      <c r="AU45" s="16">
        <f t="shared" si="21"/>
        <v>3.0037938481293418</v>
      </c>
      <c r="AV45" s="3">
        <f t="shared" si="22"/>
        <v>1.9907780307009868</v>
      </c>
      <c r="AW45" s="3">
        <f t="shared" si="15"/>
        <v>75.231617215902446</v>
      </c>
      <c r="AX45" s="20">
        <f t="shared" si="23"/>
        <v>75.231617215902446</v>
      </c>
      <c r="AY45" s="20">
        <f t="shared" si="24"/>
        <v>24.768382784097568</v>
      </c>
      <c r="AZ45" s="20">
        <f t="shared" si="25"/>
        <v>100.00000000000001</v>
      </c>
    </row>
    <row r="46" spans="1:52" s="2" customFormat="1" ht="12.95" customHeight="1" x14ac:dyDescent="0.2">
      <c r="A46" s="8"/>
      <c r="B46" s="22" t="s">
        <v>54</v>
      </c>
      <c r="C46" s="8" t="s">
        <v>64</v>
      </c>
      <c r="D46" s="2">
        <v>136.05000000000001</v>
      </c>
      <c r="E46" s="6">
        <v>2857.75</v>
      </c>
      <c r="F46" s="6">
        <v>2858.95</v>
      </c>
      <c r="G46" s="6">
        <v>-1281.95</v>
      </c>
      <c r="H46" s="6" t="s">
        <v>93</v>
      </c>
      <c r="I46" s="6" t="s">
        <v>304</v>
      </c>
      <c r="J46" s="6" t="s">
        <v>71</v>
      </c>
      <c r="K46" s="2">
        <v>2</v>
      </c>
      <c r="L46" s="2">
        <v>3</v>
      </c>
      <c r="M46" s="3">
        <v>1.6666666666666666E-2</v>
      </c>
      <c r="N46" s="3">
        <v>38.716666666666669</v>
      </c>
      <c r="O46" s="3">
        <v>0.08</v>
      </c>
      <c r="P46" s="3">
        <v>38.343333333333334</v>
      </c>
      <c r="Q46" s="3">
        <v>5.6666666666666664E-2</v>
      </c>
      <c r="R46" s="3">
        <v>0</v>
      </c>
      <c r="S46" s="3">
        <v>0</v>
      </c>
      <c r="T46" s="3">
        <v>0.34333333333333332</v>
      </c>
      <c r="U46" s="3">
        <v>22.76</v>
      </c>
      <c r="V46" s="3">
        <v>0.33666666666666667</v>
      </c>
      <c r="W46" s="3">
        <v>100.65666666666665</v>
      </c>
      <c r="X46" s="3">
        <v>57.106666666666662</v>
      </c>
      <c r="Y46" s="3">
        <v>1.3333333333333334E-2</v>
      </c>
      <c r="Z46" s="3">
        <v>21.37</v>
      </c>
      <c r="AA46" s="3">
        <v>3.6666666666666667E-2</v>
      </c>
      <c r="AB46" s="3">
        <v>14.196666666666667</v>
      </c>
      <c r="AC46" s="3">
        <v>2.3333333333333334E-2</v>
      </c>
      <c r="AD46" s="3">
        <v>0</v>
      </c>
      <c r="AE46" s="3">
        <v>0</v>
      </c>
      <c r="AF46" s="3">
        <v>0.10666666666666667</v>
      </c>
      <c r="AG46" s="3">
        <v>7.0466666666666669</v>
      </c>
      <c r="AH46" s="3">
        <v>9.9999999999999992E-2</v>
      </c>
      <c r="AI46" s="3">
        <v>100</v>
      </c>
      <c r="AJ46" s="16">
        <v>4</v>
      </c>
      <c r="AK46" s="16">
        <f t="shared" si="26"/>
        <v>9.3392481905206644E-4</v>
      </c>
      <c r="AL46" s="16">
        <f t="shared" si="27"/>
        <v>1.4968480037356995</v>
      </c>
      <c r="AM46" s="16">
        <f t="shared" si="28"/>
        <v>2.5682932523931824E-3</v>
      </c>
      <c r="AN46" s="16">
        <f t="shared" si="29"/>
        <v>0.99439645108568775</v>
      </c>
      <c r="AO46" s="16">
        <f t="shared" si="30"/>
        <v>1.6343684333411162E-3</v>
      </c>
      <c r="AP46" s="16">
        <f t="shared" si="31"/>
        <v>0</v>
      </c>
      <c r="AQ46" s="16">
        <f t="shared" si="32"/>
        <v>0</v>
      </c>
      <c r="AR46" s="16">
        <f t="shared" si="33"/>
        <v>7.4713985524165315E-3</v>
      </c>
      <c r="AS46" s="16">
        <f t="shared" si="34"/>
        <v>0.4935792668690171</v>
      </c>
      <c r="AT46" s="16">
        <f t="shared" si="35"/>
        <v>7.0044361428904973E-3</v>
      </c>
      <c r="AU46" s="16">
        <f t="shared" si="21"/>
        <v>3.0044361428904978</v>
      </c>
      <c r="AV46" s="3">
        <f t="shared" si="22"/>
        <v>1.9904272706047166</v>
      </c>
      <c r="AW46" s="3">
        <f t="shared" si="15"/>
        <v>75.202346041055719</v>
      </c>
      <c r="AX46" s="20">
        <f t="shared" si="23"/>
        <v>75.202346041055719</v>
      </c>
      <c r="AY46" s="20">
        <f t="shared" si="24"/>
        <v>24.797653958944281</v>
      </c>
      <c r="AZ46" s="20">
        <f t="shared" si="25"/>
        <v>100</v>
      </c>
    </row>
    <row r="47" spans="1:52" s="2" customFormat="1" ht="12.95" customHeight="1" x14ac:dyDescent="0.2">
      <c r="A47" s="8"/>
      <c r="B47" s="22" t="s">
        <v>54</v>
      </c>
      <c r="C47" s="8" t="s">
        <v>64</v>
      </c>
      <c r="D47" s="2">
        <v>136.05000000000001</v>
      </c>
      <c r="E47" s="6">
        <v>2857.75</v>
      </c>
      <c r="F47" s="6">
        <v>2858.95</v>
      </c>
      <c r="G47" s="6">
        <v>-1281.95</v>
      </c>
      <c r="H47" s="6" t="s">
        <v>93</v>
      </c>
      <c r="I47" s="6" t="s">
        <v>304</v>
      </c>
      <c r="J47" s="6" t="s">
        <v>71</v>
      </c>
      <c r="K47" s="2">
        <v>3</v>
      </c>
      <c r="L47" s="2">
        <v>3</v>
      </c>
      <c r="M47" s="3">
        <v>1.6666666666666666E-2</v>
      </c>
      <c r="N47" s="3">
        <v>38.663333333333334</v>
      </c>
      <c r="O47" s="3">
        <v>8.3333333333333329E-2</v>
      </c>
      <c r="P47" s="3">
        <v>38.366666666666667</v>
      </c>
      <c r="Q47" s="3">
        <v>4.6666666666666669E-2</v>
      </c>
      <c r="R47" s="3">
        <v>0</v>
      </c>
      <c r="S47" s="3">
        <v>0</v>
      </c>
      <c r="T47" s="3">
        <v>0.35666666666666669</v>
      </c>
      <c r="U47" s="3">
        <v>22.856666666666666</v>
      </c>
      <c r="V47" s="3">
        <v>0.32333333333333331</v>
      </c>
      <c r="W47" s="3">
        <v>100.71666666666665</v>
      </c>
      <c r="X47" s="3">
        <v>57.109999999999992</v>
      </c>
      <c r="Y47" s="3">
        <v>1.3333333333333334E-2</v>
      </c>
      <c r="Z47" s="3">
        <v>21.333333333333332</v>
      </c>
      <c r="AA47" s="3">
        <v>3.6666666666666667E-2</v>
      </c>
      <c r="AB47" s="3">
        <v>14.203333333333333</v>
      </c>
      <c r="AC47" s="3">
        <v>0.02</v>
      </c>
      <c r="AD47" s="3">
        <v>0</v>
      </c>
      <c r="AE47" s="3">
        <v>0</v>
      </c>
      <c r="AF47" s="3">
        <v>0.10999999999999999</v>
      </c>
      <c r="AG47" s="3">
        <v>7.0766666666666671</v>
      </c>
      <c r="AH47" s="3">
        <v>9.6666666666666679E-2</v>
      </c>
      <c r="AI47" s="3">
        <v>100</v>
      </c>
      <c r="AJ47" s="16">
        <v>4</v>
      </c>
      <c r="AK47" s="16">
        <f t="shared" si="26"/>
        <v>9.3387030876087098E-4</v>
      </c>
      <c r="AL47" s="16">
        <f t="shared" si="27"/>
        <v>1.4941924940173934</v>
      </c>
      <c r="AM47" s="16">
        <f t="shared" si="28"/>
        <v>2.5681433490923949E-3</v>
      </c>
      <c r="AN47" s="16">
        <f t="shared" si="29"/>
        <v>0.99480534640751772</v>
      </c>
      <c r="AO47" s="16">
        <f t="shared" si="30"/>
        <v>1.4008054631413063E-3</v>
      </c>
      <c r="AP47" s="16">
        <f t="shared" si="31"/>
        <v>0</v>
      </c>
      <c r="AQ47" s="16">
        <f t="shared" si="32"/>
        <v>0</v>
      </c>
      <c r="AR47" s="16">
        <f t="shared" si="33"/>
        <v>7.7044300472771839E-3</v>
      </c>
      <c r="AS47" s="16">
        <f t="shared" si="34"/>
        <v>0.49565166637483227</v>
      </c>
      <c r="AT47" s="16">
        <f t="shared" si="35"/>
        <v>6.7705597385163147E-3</v>
      </c>
      <c r="AU47" s="16">
        <f t="shared" si="21"/>
        <v>3.0040273157065318</v>
      </c>
      <c r="AV47" s="3">
        <f t="shared" si="22"/>
        <v>1.9898441603922257</v>
      </c>
      <c r="AW47" s="3">
        <f t="shared" si="15"/>
        <v>75.090930423559769</v>
      </c>
      <c r="AX47" s="20">
        <f t="shared" si="23"/>
        <v>75.090930423559769</v>
      </c>
      <c r="AY47" s="20">
        <f t="shared" si="24"/>
        <v>24.909069576440224</v>
      </c>
      <c r="AZ47" s="20">
        <f t="shared" si="25"/>
        <v>100</v>
      </c>
    </row>
    <row r="48" spans="1:52" s="2" customFormat="1" ht="12.95" customHeight="1" x14ac:dyDescent="0.2">
      <c r="A48" s="8"/>
      <c r="B48" s="22" t="s">
        <v>54</v>
      </c>
      <c r="C48" s="8" t="s">
        <v>64</v>
      </c>
      <c r="D48" s="2">
        <v>136.05000000000001</v>
      </c>
      <c r="E48" s="6">
        <v>2857.75</v>
      </c>
      <c r="F48" s="6">
        <v>2858.95</v>
      </c>
      <c r="G48" s="6">
        <v>-1281.95</v>
      </c>
      <c r="H48" s="6" t="s">
        <v>93</v>
      </c>
      <c r="I48" s="6" t="s">
        <v>304</v>
      </c>
      <c r="J48" s="6" t="s">
        <v>71</v>
      </c>
      <c r="K48" s="2">
        <v>4</v>
      </c>
      <c r="L48" s="2">
        <v>3</v>
      </c>
      <c r="M48" s="3">
        <v>0</v>
      </c>
      <c r="N48" s="3">
        <v>38.783333333333331</v>
      </c>
      <c r="O48" s="3">
        <v>0.02</v>
      </c>
      <c r="P48" s="3">
        <v>38.380000000000003</v>
      </c>
      <c r="Q48" s="3">
        <v>5.3333333333333337E-2</v>
      </c>
      <c r="R48" s="3">
        <v>0</v>
      </c>
      <c r="S48" s="3">
        <v>0</v>
      </c>
      <c r="T48" s="3">
        <v>0.36333333333333329</v>
      </c>
      <c r="U48" s="3">
        <v>23.043333333333333</v>
      </c>
      <c r="V48" s="3">
        <v>0.32333333333333331</v>
      </c>
      <c r="W48" s="3">
        <v>100.96333333333332</v>
      </c>
      <c r="X48" s="3">
        <v>57.093333333333334</v>
      </c>
      <c r="Y48" s="3">
        <v>0</v>
      </c>
      <c r="Z48" s="3">
        <v>21.360000000000003</v>
      </c>
      <c r="AA48" s="3">
        <v>6.6666666666666671E-3</v>
      </c>
      <c r="AB48" s="3">
        <v>14.186666666666666</v>
      </c>
      <c r="AC48" s="3">
        <v>0.02</v>
      </c>
      <c r="AD48" s="3">
        <v>0</v>
      </c>
      <c r="AE48" s="3">
        <v>0</v>
      </c>
      <c r="AF48" s="3">
        <v>0.11666666666666665</v>
      </c>
      <c r="AG48" s="3">
        <v>7.12</v>
      </c>
      <c r="AH48" s="3">
        <v>0.10000000000000002</v>
      </c>
      <c r="AI48" s="3">
        <v>100</v>
      </c>
      <c r="AJ48" s="16">
        <v>4</v>
      </c>
      <c r="AK48" s="16">
        <f t="shared" si="26"/>
        <v>0</v>
      </c>
      <c r="AL48" s="16">
        <f t="shared" si="27"/>
        <v>1.4964969640354977</v>
      </c>
      <c r="AM48" s="16">
        <f t="shared" si="28"/>
        <v>4.6707146193367588E-4</v>
      </c>
      <c r="AN48" s="16">
        <f t="shared" si="29"/>
        <v>0.99392807099486213</v>
      </c>
      <c r="AO48" s="16">
        <f t="shared" si="30"/>
        <v>1.4012143858010276E-3</v>
      </c>
      <c r="AP48" s="16">
        <f t="shared" si="31"/>
        <v>0</v>
      </c>
      <c r="AQ48" s="16">
        <f t="shared" si="32"/>
        <v>0</v>
      </c>
      <c r="AR48" s="16">
        <f t="shared" si="33"/>
        <v>8.1737505838393263E-3</v>
      </c>
      <c r="AS48" s="16">
        <f t="shared" si="34"/>
        <v>0.49883232134516581</v>
      </c>
      <c r="AT48" s="16">
        <f t="shared" si="35"/>
        <v>7.0060719290051393E-3</v>
      </c>
      <c r="AU48" s="16">
        <f t="shared" si="21"/>
        <v>3.0063054647361049</v>
      </c>
      <c r="AV48" s="3">
        <f t="shared" si="22"/>
        <v>1.9953292853806635</v>
      </c>
      <c r="AW48" s="3">
        <f t="shared" si="15"/>
        <v>75</v>
      </c>
      <c r="AX48" s="20">
        <f t="shared" si="23"/>
        <v>75</v>
      </c>
      <c r="AY48" s="20">
        <f t="shared" si="24"/>
        <v>24.999999999999996</v>
      </c>
      <c r="AZ48" s="20">
        <f t="shared" si="25"/>
        <v>100</v>
      </c>
    </row>
    <row r="49" spans="1:52" s="2" customFormat="1" ht="12.95" customHeight="1" x14ac:dyDescent="0.2">
      <c r="A49" s="8">
        <v>10</v>
      </c>
      <c r="B49" s="22" t="s">
        <v>49</v>
      </c>
      <c r="C49" s="8" t="s">
        <v>56</v>
      </c>
      <c r="D49" s="6">
        <v>149</v>
      </c>
      <c r="E49" s="6">
        <v>2870.7</v>
      </c>
      <c r="F49" s="6">
        <v>2886.5099999999998</v>
      </c>
      <c r="G49" s="6">
        <v>-1294.8999999999999</v>
      </c>
      <c r="H49" s="6" t="s">
        <v>93</v>
      </c>
      <c r="I49" s="6" t="s">
        <v>301</v>
      </c>
      <c r="J49" s="6" t="s">
        <v>71</v>
      </c>
      <c r="K49" s="2">
        <v>1</v>
      </c>
      <c r="L49" s="2">
        <v>3</v>
      </c>
      <c r="M49" s="3">
        <v>0</v>
      </c>
      <c r="N49" s="3">
        <v>37.68</v>
      </c>
      <c r="O49" s="3">
        <v>9.0000000000000011E-2</v>
      </c>
      <c r="P49" s="3">
        <v>38.013333333333328</v>
      </c>
      <c r="Q49" s="3">
        <v>5.3333333333333337E-2</v>
      </c>
      <c r="R49" s="3">
        <v>0</v>
      </c>
      <c r="S49" s="3">
        <v>0</v>
      </c>
      <c r="T49" s="3">
        <v>0.3666666666666667</v>
      </c>
      <c r="U49" s="3">
        <v>23.536666666666665</v>
      </c>
      <c r="V49" s="3">
        <v>0.33666666666666667</v>
      </c>
      <c r="W49" s="3">
        <v>100.07666666666667</v>
      </c>
      <c r="X49" s="3">
        <v>57.123333333333335</v>
      </c>
      <c r="Y49" s="3">
        <v>0</v>
      </c>
      <c r="Z49" s="3">
        <v>21.01</v>
      </c>
      <c r="AA49" s="3">
        <v>0.04</v>
      </c>
      <c r="AB49" s="3">
        <v>14.223333333333334</v>
      </c>
      <c r="AC49" s="3">
        <v>0.02</v>
      </c>
      <c r="AD49" s="3">
        <v>0</v>
      </c>
      <c r="AE49" s="3">
        <v>0</v>
      </c>
      <c r="AF49" s="3">
        <v>0.11666666666666665</v>
      </c>
      <c r="AG49" s="3">
        <v>7.3666666666666671</v>
      </c>
      <c r="AH49" s="3">
        <v>0.10333333333333333</v>
      </c>
      <c r="AI49" s="3">
        <v>100</v>
      </c>
      <c r="AJ49" s="16">
        <v>4</v>
      </c>
      <c r="AK49" s="16">
        <f t="shared" si="26"/>
        <v>0</v>
      </c>
      <c r="AL49" s="28">
        <f t="shared" si="27"/>
        <v>1.471202660909144</v>
      </c>
      <c r="AM49" s="16">
        <f t="shared" si="28"/>
        <v>2.8009569936394934E-3</v>
      </c>
      <c r="AN49" s="16">
        <f t="shared" si="29"/>
        <v>0.99597362432164327</v>
      </c>
      <c r="AO49" s="16">
        <f t="shared" si="30"/>
        <v>1.4004784968197467E-3</v>
      </c>
      <c r="AP49" s="16">
        <f t="shared" si="31"/>
        <v>0</v>
      </c>
      <c r="AQ49" s="16">
        <f t="shared" si="32"/>
        <v>0</v>
      </c>
      <c r="AR49" s="16">
        <f t="shared" si="33"/>
        <v>8.1694578981151879E-3</v>
      </c>
      <c r="AS49" s="16">
        <f t="shared" si="34"/>
        <v>0.51584291299527341</v>
      </c>
      <c r="AT49" s="16">
        <f t="shared" si="35"/>
        <v>7.235805566902025E-3</v>
      </c>
      <c r="AU49" s="16">
        <f t="shared" si="21"/>
        <v>3.0026258971815372</v>
      </c>
      <c r="AV49" s="3">
        <f t="shared" si="22"/>
        <v>1.9870455739044175</v>
      </c>
      <c r="AW49" s="3">
        <f t="shared" si="15"/>
        <v>74.039703982144943</v>
      </c>
      <c r="AX49" s="20">
        <f t="shared" si="23"/>
        <v>74.039703982144943</v>
      </c>
      <c r="AY49" s="20">
        <f t="shared" si="24"/>
        <v>25.960296017855047</v>
      </c>
      <c r="AZ49" s="20">
        <f t="shared" si="25"/>
        <v>99.999999999999986</v>
      </c>
    </row>
    <row r="50" spans="1:52" s="2" customFormat="1" ht="12.95" customHeight="1" x14ac:dyDescent="0.2">
      <c r="A50" s="8"/>
      <c r="B50" s="22" t="s">
        <v>49</v>
      </c>
      <c r="C50" s="8" t="s">
        <v>56</v>
      </c>
      <c r="D50" s="6">
        <v>149</v>
      </c>
      <c r="E50" s="6">
        <v>2870.7</v>
      </c>
      <c r="F50" s="6">
        <v>2886.5099999999998</v>
      </c>
      <c r="G50" s="6">
        <v>-1294.8999999999999</v>
      </c>
      <c r="H50" s="6" t="s">
        <v>93</v>
      </c>
      <c r="I50" s="6" t="s">
        <v>301</v>
      </c>
      <c r="J50" s="6" t="s">
        <v>71</v>
      </c>
      <c r="K50" s="2">
        <v>2</v>
      </c>
      <c r="L50" s="2">
        <v>3</v>
      </c>
      <c r="M50" s="3">
        <v>1.6666666666666666E-2</v>
      </c>
      <c r="N50" s="3">
        <v>37.70333333333334</v>
      </c>
      <c r="O50" s="3">
        <v>0.10333333333333333</v>
      </c>
      <c r="P50" s="3">
        <v>37.96</v>
      </c>
      <c r="Q50" s="3">
        <v>6.3333333333333339E-2</v>
      </c>
      <c r="R50" s="3">
        <v>0</v>
      </c>
      <c r="S50" s="3">
        <v>0</v>
      </c>
      <c r="T50" s="3">
        <v>0.35333333333333333</v>
      </c>
      <c r="U50" s="3">
        <v>23.363333333333333</v>
      </c>
      <c r="V50" s="3">
        <v>0.34333333333333327</v>
      </c>
      <c r="W50" s="3">
        <v>99.903333333333322</v>
      </c>
      <c r="X50" s="3">
        <v>57.116666666666667</v>
      </c>
      <c r="Y50" s="3">
        <v>1.3333333333333334E-2</v>
      </c>
      <c r="Z50" s="3">
        <v>21.046666666666667</v>
      </c>
      <c r="AA50" s="3">
        <v>4.3333333333333335E-2</v>
      </c>
      <c r="AB50" s="3">
        <v>14.216666666666669</v>
      </c>
      <c r="AC50" s="3">
        <v>2.6666666666666668E-2</v>
      </c>
      <c r="AD50" s="3">
        <v>0</v>
      </c>
      <c r="AE50" s="3">
        <v>0</v>
      </c>
      <c r="AF50" s="3">
        <v>0.11333333333333333</v>
      </c>
      <c r="AG50" s="3">
        <v>7.32</v>
      </c>
      <c r="AH50" s="3">
        <v>0.10333333333333333</v>
      </c>
      <c r="AI50" s="3">
        <v>100</v>
      </c>
      <c r="AJ50" s="16">
        <v>4</v>
      </c>
      <c r="AK50" s="16">
        <f t="shared" si="26"/>
        <v>9.3376130726583026E-4</v>
      </c>
      <c r="AL50" s="16">
        <f t="shared" si="27"/>
        <v>1.4739422235191129</v>
      </c>
      <c r="AM50" s="16">
        <f t="shared" si="28"/>
        <v>3.0347242486139484E-3</v>
      </c>
      <c r="AN50" s="16">
        <f t="shared" si="29"/>
        <v>0.99562299387219155</v>
      </c>
      <c r="AO50" s="16">
        <f t="shared" si="30"/>
        <v>1.8675226145316605E-3</v>
      </c>
      <c r="AP50" s="16">
        <f t="shared" si="31"/>
        <v>0</v>
      </c>
      <c r="AQ50" s="16">
        <f t="shared" si="32"/>
        <v>0</v>
      </c>
      <c r="AR50" s="16">
        <f t="shared" si="33"/>
        <v>7.9369711117595557E-3</v>
      </c>
      <c r="AS50" s="16">
        <f t="shared" si="34"/>
        <v>0.51263495768894074</v>
      </c>
      <c r="AT50" s="16">
        <f t="shared" si="35"/>
        <v>7.2366501313101839E-3</v>
      </c>
      <c r="AU50" s="16">
        <f t="shared" si="21"/>
        <v>3.0032098044937263</v>
      </c>
      <c r="AV50" s="3">
        <f t="shared" si="22"/>
        <v>1.9865771812080535</v>
      </c>
      <c r="AW50" s="3">
        <f t="shared" si="15"/>
        <v>74.195064629847238</v>
      </c>
      <c r="AX50" s="20">
        <f t="shared" si="23"/>
        <v>74.195064629847238</v>
      </c>
      <c r="AY50" s="20">
        <f t="shared" si="24"/>
        <v>25.804935370152762</v>
      </c>
      <c r="AZ50" s="20">
        <f t="shared" si="25"/>
        <v>100</v>
      </c>
    </row>
    <row r="51" spans="1:52" s="2" customFormat="1" ht="12.95" customHeight="1" x14ac:dyDescent="0.2">
      <c r="A51" s="8"/>
      <c r="B51" s="22" t="s">
        <v>49</v>
      </c>
      <c r="C51" s="8" t="s">
        <v>56</v>
      </c>
      <c r="D51" s="6">
        <v>149</v>
      </c>
      <c r="E51" s="6">
        <v>2870.7</v>
      </c>
      <c r="F51" s="6">
        <v>2886.5099999999998</v>
      </c>
      <c r="G51" s="6">
        <v>-1294.8999999999999</v>
      </c>
      <c r="H51" s="6" t="s">
        <v>93</v>
      </c>
      <c r="I51" s="6" t="s">
        <v>301</v>
      </c>
      <c r="J51" s="6" t="s">
        <v>71</v>
      </c>
      <c r="K51" s="2">
        <v>3</v>
      </c>
      <c r="L51" s="2">
        <v>3</v>
      </c>
      <c r="M51" s="3">
        <v>3.6666666666666667E-2</v>
      </c>
      <c r="N51" s="3">
        <v>37.706666666666671</v>
      </c>
      <c r="O51" s="3">
        <v>9.6666666666666679E-2</v>
      </c>
      <c r="P51" s="3">
        <v>37.996666666666663</v>
      </c>
      <c r="Q51" s="3">
        <v>4.3333333333333335E-2</v>
      </c>
      <c r="R51" s="3">
        <v>0</v>
      </c>
      <c r="S51" s="3">
        <v>0</v>
      </c>
      <c r="T51" s="3">
        <v>0.34333333333333332</v>
      </c>
      <c r="U51" s="3">
        <v>23.376666666666665</v>
      </c>
      <c r="V51" s="3">
        <v>0.34999999999999992</v>
      </c>
      <c r="W51" s="3">
        <v>99.953333333333333</v>
      </c>
      <c r="X51" s="3">
        <v>57.113333333333337</v>
      </c>
      <c r="Y51" s="3">
        <v>2.6666666666666668E-2</v>
      </c>
      <c r="Z51" s="3">
        <v>21.04</v>
      </c>
      <c r="AA51" s="3">
        <v>0.04</v>
      </c>
      <c r="AB51" s="3">
        <v>14.223333333333334</v>
      </c>
      <c r="AC51" s="3">
        <v>0.02</v>
      </c>
      <c r="AD51" s="3">
        <v>0</v>
      </c>
      <c r="AE51" s="3">
        <v>0</v>
      </c>
      <c r="AF51" s="3">
        <v>0.11</v>
      </c>
      <c r="AG51" s="3">
        <v>7.3166666666666664</v>
      </c>
      <c r="AH51" s="3">
        <v>0.10333333333333333</v>
      </c>
      <c r="AI51" s="3">
        <v>100</v>
      </c>
      <c r="AJ51" s="16">
        <v>4</v>
      </c>
      <c r="AK51" s="16">
        <f t="shared" si="26"/>
        <v>1.8676316096649939E-3</v>
      </c>
      <c r="AL51" s="16">
        <f t="shared" si="27"/>
        <v>1.47356134002568</v>
      </c>
      <c r="AM51" s="16">
        <f t="shared" si="28"/>
        <v>2.8014474144974905E-3</v>
      </c>
      <c r="AN51" s="16">
        <f t="shared" si="29"/>
        <v>0.99614800980506601</v>
      </c>
      <c r="AO51" s="16">
        <f t="shared" si="30"/>
        <v>1.4007237072487452E-3</v>
      </c>
      <c r="AP51" s="16">
        <f t="shared" si="31"/>
        <v>0</v>
      </c>
      <c r="AQ51" s="16">
        <f t="shared" si="32"/>
        <v>0</v>
      </c>
      <c r="AR51" s="16">
        <f t="shared" si="33"/>
        <v>7.7039803898680988E-3</v>
      </c>
      <c r="AS51" s="16">
        <f t="shared" si="34"/>
        <v>0.51243142290183263</v>
      </c>
      <c r="AT51" s="16">
        <f t="shared" si="35"/>
        <v>7.2370724874518504E-3</v>
      </c>
      <c r="AU51" s="16">
        <f t="shared" si="21"/>
        <v>3.00315162834131</v>
      </c>
      <c r="AV51" s="3">
        <f t="shared" si="22"/>
        <v>1.9859927629275127</v>
      </c>
      <c r="AW51" s="3">
        <f t="shared" si="15"/>
        <v>74.197719525096971</v>
      </c>
      <c r="AX51" s="20">
        <f t="shared" si="23"/>
        <v>74.197719525096971</v>
      </c>
      <c r="AY51" s="20">
        <f t="shared" si="24"/>
        <v>25.802280474903021</v>
      </c>
      <c r="AZ51" s="20">
        <f t="shared" si="25"/>
        <v>100</v>
      </c>
    </row>
    <row r="52" spans="1:52" s="2" customFormat="1" ht="12.95" customHeight="1" x14ac:dyDescent="0.2">
      <c r="A52" s="8"/>
      <c r="B52" s="22" t="s">
        <v>49</v>
      </c>
      <c r="C52" s="8" t="s">
        <v>56</v>
      </c>
      <c r="D52" s="6">
        <v>149</v>
      </c>
      <c r="E52" s="6">
        <v>2870.7</v>
      </c>
      <c r="F52" s="6">
        <v>2886.5099999999998</v>
      </c>
      <c r="G52" s="6">
        <v>-1294.8999999999999</v>
      </c>
      <c r="H52" s="6" t="s">
        <v>93</v>
      </c>
      <c r="I52" s="6" t="s">
        <v>301</v>
      </c>
      <c r="J52" s="6" t="s">
        <v>71</v>
      </c>
      <c r="K52" s="2">
        <v>4</v>
      </c>
      <c r="L52" s="2">
        <v>3</v>
      </c>
      <c r="M52" s="3">
        <v>0</v>
      </c>
      <c r="N52" s="3">
        <v>37.68333333333333</v>
      </c>
      <c r="O52" s="3">
        <v>9.9999999999999992E-2</v>
      </c>
      <c r="P52" s="3">
        <v>37.82</v>
      </c>
      <c r="Q52" s="3">
        <v>4.3333333333333335E-2</v>
      </c>
      <c r="R52" s="3">
        <v>0</v>
      </c>
      <c r="S52" s="3">
        <v>0</v>
      </c>
      <c r="T52" s="3">
        <v>0.36000000000000004</v>
      </c>
      <c r="U52" s="3">
        <v>23.193333333333332</v>
      </c>
      <c r="V52" s="3">
        <v>0.32666666666666666</v>
      </c>
      <c r="W52" s="3">
        <v>99.523333333333326</v>
      </c>
      <c r="X52" s="3">
        <v>57.116666666666667</v>
      </c>
      <c r="Y52" s="3">
        <v>0</v>
      </c>
      <c r="Z52" s="3">
        <v>21.11</v>
      </c>
      <c r="AA52" s="3">
        <v>4.3333333333333335E-2</v>
      </c>
      <c r="AB52" s="3">
        <v>14.213333333333333</v>
      </c>
      <c r="AC52" s="3">
        <v>1.6666666666666666E-2</v>
      </c>
      <c r="AD52" s="3">
        <v>0</v>
      </c>
      <c r="AE52" s="3">
        <v>0</v>
      </c>
      <c r="AF52" s="3">
        <v>0.11333333333333333</v>
      </c>
      <c r="AG52" s="3">
        <v>7.2899999999999991</v>
      </c>
      <c r="AH52" s="3">
        <v>0.10000000000000002</v>
      </c>
      <c r="AI52" s="3">
        <v>100</v>
      </c>
      <c r="AJ52" s="16">
        <v>4</v>
      </c>
      <c r="AK52" s="16">
        <f t="shared" si="26"/>
        <v>0</v>
      </c>
      <c r="AL52" s="16">
        <f t="shared" si="27"/>
        <v>1.4783775897286255</v>
      </c>
      <c r="AM52" s="16">
        <f t="shared" si="28"/>
        <v>3.0347242486139484E-3</v>
      </c>
      <c r="AN52" s="16">
        <f t="shared" si="29"/>
        <v>0.99538955354537495</v>
      </c>
      <c r="AO52" s="16">
        <f t="shared" si="30"/>
        <v>1.1672016340822876E-3</v>
      </c>
      <c r="AP52" s="16">
        <f t="shared" si="31"/>
        <v>0</v>
      </c>
      <c r="AQ52" s="16">
        <f t="shared" si="32"/>
        <v>0</v>
      </c>
      <c r="AR52" s="16">
        <f t="shared" si="33"/>
        <v>7.9369711117595557E-3</v>
      </c>
      <c r="AS52" s="16">
        <f t="shared" si="34"/>
        <v>0.51053399474759253</v>
      </c>
      <c r="AT52" s="16">
        <f t="shared" si="35"/>
        <v>7.0032098044937275E-3</v>
      </c>
      <c r="AU52" s="16">
        <f t="shared" si="21"/>
        <v>3.0034432448205428</v>
      </c>
      <c r="AV52" s="3">
        <f t="shared" si="22"/>
        <v>1.988911584476218</v>
      </c>
      <c r="AW52" s="3">
        <f t="shared" si="15"/>
        <v>74.330985915492974</v>
      </c>
      <c r="AX52" s="20">
        <f t="shared" si="23"/>
        <v>74.330985915492974</v>
      </c>
      <c r="AY52" s="20">
        <f t="shared" si="24"/>
        <v>25.66901408450704</v>
      </c>
      <c r="AZ52" s="20">
        <f t="shared" si="25"/>
        <v>100.00000000000001</v>
      </c>
    </row>
    <row r="53" spans="1:52" s="2" customFormat="1" ht="12.95" customHeight="1" x14ac:dyDescent="0.2">
      <c r="A53" s="8"/>
      <c r="B53" s="22" t="s">
        <v>49</v>
      </c>
      <c r="C53" s="8" t="s">
        <v>56</v>
      </c>
      <c r="D53" s="6">
        <v>149</v>
      </c>
      <c r="E53" s="6">
        <v>2870.7</v>
      </c>
      <c r="F53" s="6">
        <v>2886.5099999999998</v>
      </c>
      <c r="G53" s="6">
        <v>-1294.8999999999999</v>
      </c>
      <c r="H53" s="6" t="s">
        <v>93</v>
      </c>
      <c r="I53" s="6" t="s">
        <v>301</v>
      </c>
      <c r="J53" s="6" t="s">
        <v>71</v>
      </c>
      <c r="K53" s="2">
        <v>5</v>
      </c>
      <c r="L53" s="2">
        <v>3</v>
      </c>
      <c r="M53" s="3">
        <v>0</v>
      </c>
      <c r="N53" s="3">
        <v>37.81666666666667</v>
      </c>
      <c r="O53" s="3">
        <v>7.6666666666666661E-2</v>
      </c>
      <c r="P53" s="3">
        <v>37.979999999999997</v>
      </c>
      <c r="Q53" s="3">
        <v>7.3333333333333348E-2</v>
      </c>
      <c r="R53" s="3">
        <v>0</v>
      </c>
      <c r="S53" s="3">
        <v>0</v>
      </c>
      <c r="T53" s="3">
        <v>0.35666666666666663</v>
      </c>
      <c r="U53" s="3">
        <v>23.37</v>
      </c>
      <c r="V53" s="3">
        <v>0.34999999999999992</v>
      </c>
      <c r="W53" s="3">
        <v>100.02333333333333</v>
      </c>
      <c r="X53" s="3">
        <v>57.113333333333337</v>
      </c>
      <c r="Y53" s="3">
        <v>0</v>
      </c>
      <c r="Z53" s="3">
        <v>21.09</v>
      </c>
      <c r="AA53" s="3">
        <v>3.6666666666666674E-2</v>
      </c>
      <c r="AB53" s="3">
        <v>14.206666666666665</v>
      </c>
      <c r="AC53" s="3">
        <v>0.03</v>
      </c>
      <c r="AD53" s="3">
        <v>0</v>
      </c>
      <c r="AE53" s="3">
        <v>0</v>
      </c>
      <c r="AF53" s="3">
        <v>0.11333333333333333</v>
      </c>
      <c r="AG53" s="3">
        <v>7.3133333333333326</v>
      </c>
      <c r="AH53" s="3">
        <v>0.10666666666666667</v>
      </c>
      <c r="AI53" s="3">
        <v>100</v>
      </c>
      <c r="AJ53" s="16">
        <v>4</v>
      </c>
      <c r="AK53" s="16">
        <f t="shared" si="26"/>
        <v>0</v>
      </c>
      <c r="AL53" s="16">
        <f t="shared" si="27"/>
        <v>1.4770631492938018</v>
      </c>
      <c r="AM53" s="16">
        <f t="shared" si="28"/>
        <v>2.5679934632893667E-3</v>
      </c>
      <c r="AN53" s="16">
        <f t="shared" si="29"/>
        <v>0.99498074004902526</v>
      </c>
      <c r="AO53" s="16">
        <f t="shared" si="30"/>
        <v>2.1010855608731178E-3</v>
      </c>
      <c r="AP53" s="16">
        <f t="shared" si="31"/>
        <v>0</v>
      </c>
      <c r="AQ53" s="16">
        <f t="shared" si="32"/>
        <v>0</v>
      </c>
      <c r="AR53" s="16">
        <f t="shared" si="33"/>
        <v>7.937434341076223E-3</v>
      </c>
      <c r="AS53" s="16">
        <f t="shared" si="34"/>
        <v>0.51219796895062442</v>
      </c>
      <c r="AT53" s="16">
        <f t="shared" si="35"/>
        <v>7.4705264386599754E-3</v>
      </c>
      <c r="AU53" s="16">
        <f t="shared" si="21"/>
        <v>3.0043188980973503</v>
      </c>
      <c r="AV53" s="3">
        <f t="shared" si="22"/>
        <v>1.9892611182444262</v>
      </c>
      <c r="AW53" s="3">
        <f t="shared" si="15"/>
        <v>74.251848374603924</v>
      </c>
      <c r="AX53" s="20">
        <f t="shared" si="23"/>
        <v>74.251848374603924</v>
      </c>
      <c r="AY53" s="20">
        <f t="shared" si="24"/>
        <v>25.74815162539608</v>
      </c>
      <c r="AZ53" s="20">
        <f t="shared" si="25"/>
        <v>100</v>
      </c>
    </row>
    <row r="54" spans="1:52" s="17" customFormat="1" ht="12.95" customHeight="1" x14ac:dyDescent="0.2">
      <c r="A54" s="8"/>
      <c r="B54" s="22" t="s">
        <v>49</v>
      </c>
      <c r="C54" s="8" t="s">
        <v>56</v>
      </c>
      <c r="D54" s="6">
        <v>149</v>
      </c>
      <c r="E54" s="6">
        <v>2870.7</v>
      </c>
      <c r="F54" s="6">
        <v>2886.5099999999998</v>
      </c>
      <c r="G54" s="6">
        <v>-1294.8999999999999</v>
      </c>
      <c r="H54" s="6" t="s">
        <v>93</v>
      </c>
      <c r="I54" s="6" t="s">
        <v>301</v>
      </c>
      <c r="J54" s="6" t="s">
        <v>71</v>
      </c>
      <c r="K54" s="2">
        <v>6</v>
      </c>
      <c r="L54" s="2">
        <v>3</v>
      </c>
      <c r="M54" s="3">
        <v>2.6666666666666668E-2</v>
      </c>
      <c r="N54" s="3">
        <v>37.65</v>
      </c>
      <c r="O54" s="3">
        <v>0.12666666666666668</v>
      </c>
      <c r="P54" s="3">
        <v>37.923333333333339</v>
      </c>
      <c r="Q54" s="3">
        <v>6.3333333333333339E-2</v>
      </c>
      <c r="R54" s="3">
        <v>1.3333333333333334E-2</v>
      </c>
      <c r="S54" s="3">
        <v>0</v>
      </c>
      <c r="T54" s="3">
        <v>0.37333333333333335</v>
      </c>
      <c r="U54" s="3">
        <v>23.56</v>
      </c>
      <c r="V54" s="3">
        <v>0.31</v>
      </c>
      <c r="W54" s="3">
        <v>100.04</v>
      </c>
      <c r="X54" s="3">
        <v>57.109999999999992</v>
      </c>
      <c r="Y54" s="3">
        <v>0.02</v>
      </c>
      <c r="Z54" s="3">
        <v>21.006666666666664</v>
      </c>
      <c r="AA54" s="3">
        <v>5.6666666666666664E-2</v>
      </c>
      <c r="AB54" s="3">
        <v>14.196666666666667</v>
      </c>
      <c r="AC54" s="3">
        <v>2.6666666666666668E-2</v>
      </c>
      <c r="AD54" s="3">
        <v>3.3333333333333335E-3</v>
      </c>
      <c r="AE54" s="3">
        <v>0</v>
      </c>
      <c r="AF54" s="3">
        <v>0.11666666666666665</v>
      </c>
      <c r="AG54" s="3">
        <v>7.376666666666666</v>
      </c>
      <c r="AH54" s="3">
        <v>9.3333333333333338E-2</v>
      </c>
      <c r="AI54" s="3">
        <v>100</v>
      </c>
      <c r="AJ54" s="16">
        <v>4</v>
      </c>
      <c r="AK54" s="16">
        <f t="shared" si="26"/>
        <v>1.4008054631413063E-3</v>
      </c>
      <c r="AL54" s="16">
        <f t="shared" si="27"/>
        <v>1.471312671452752</v>
      </c>
      <c r="AM54" s="16">
        <f t="shared" si="28"/>
        <v>3.9689488122337012E-3</v>
      </c>
      <c r="AN54" s="16">
        <f t="shared" si="29"/>
        <v>0.99433841125313738</v>
      </c>
      <c r="AO54" s="16">
        <f t="shared" si="30"/>
        <v>1.867740617521742E-3</v>
      </c>
      <c r="AP54" s="16">
        <f t="shared" si="31"/>
        <v>2.3346757719021775E-4</v>
      </c>
      <c r="AQ54" s="16">
        <f t="shared" si="32"/>
        <v>0</v>
      </c>
      <c r="AR54" s="16">
        <f t="shared" si="33"/>
        <v>8.1713652016576193E-3</v>
      </c>
      <c r="AS54" s="16">
        <f t="shared" si="34"/>
        <v>0.51666374832195183</v>
      </c>
      <c r="AT54" s="16">
        <f t="shared" si="35"/>
        <v>6.537092161326097E-3</v>
      </c>
      <c r="AU54" s="16">
        <f t="shared" si="21"/>
        <v>3.0044942508609118</v>
      </c>
      <c r="AV54" s="3">
        <f t="shared" si="22"/>
        <v>1.9879764197747039</v>
      </c>
      <c r="AW54" s="3">
        <f t="shared" si="15"/>
        <v>74.010569583088653</v>
      </c>
      <c r="AX54" s="20">
        <f t="shared" si="23"/>
        <v>74.010569583088653</v>
      </c>
      <c r="AY54" s="20">
        <f t="shared" si="24"/>
        <v>25.989430416911333</v>
      </c>
      <c r="AZ54" s="20">
        <f t="shared" si="25"/>
        <v>99.999999999999986</v>
      </c>
    </row>
    <row r="55" spans="1:52" s="17" customFormat="1" ht="12.95" customHeight="1" x14ac:dyDescent="0.2">
      <c r="A55" s="8"/>
      <c r="B55" s="22" t="s">
        <v>49</v>
      </c>
      <c r="C55" s="8" t="s">
        <v>56</v>
      </c>
      <c r="D55" s="6">
        <v>149</v>
      </c>
      <c r="E55" s="6">
        <v>2870.7</v>
      </c>
      <c r="F55" s="6">
        <v>2886.5099999999998</v>
      </c>
      <c r="G55" s="6">
        <v>-1294.8999999999999</v>
      </c>
      <c r="H55" s="6" t="s">
        <v>93</v>
      </c>
      <c r="I55" s="6" t="s">
        <v>301</v>
      </c>
      <c r="J55" s="6" t="s">
        <v>71</v>
      </c>
      <c r="K55" s="2">
        <v>7</v>
      </c>
      <c r="L55" s="2">
        <v>3</v>
      </c>
      <c r="M55" s="3">
        <v>0.02</v>
      </c>
      <c r="N55" s="3">
        <v>38.046666666666667</v>
      </c>
      <c r="O55" s="3">
        <v>9.0000000000000011E-2</v>
      </c>
      <c r="P55" s="3">
        <v>38.03</v>
      </c>
      <c r="Q55" s="3">
        <v>6.3333333333333339E-2</v>
      </c>
      <c r="R55" s="3">
        <v>0</v>
      </c>
      <c r="S55" s="3">
        <v>0</v>
      </c>
      <c r="T55" s="3">
        <v>0.35333333333333333</v>
      </c>
      <c r="U55" s="3">
        <v>23.320000000000004</v>
      </c>
      <c r="V55" s="3">
        <v>0.34666666666666668</v>
      </c>
      <c r="W55" s="3">
        <v>100.26666666666665</v>
      </c>
      <c r="X55" s="3">
        <v>57.1</v>
      </c>
      <c r="Y55" s="3">
        <v>1.3333333333333334E-2</v>
      </c>
      <c r="Z55" s="3">
        <v>21.150000000000002</v>
      </c>
      <c r="AA55" s="3">
        <v>0.04</v>
      </c>
      <c r="AB55" s="3">
        <v>14.183333333333332</v>
      </c>
      <c r="AC55" s="3">
        <v>2.3333333333333334E-2</v>
      </c>
      <c r="AD55" s="3">
        <v>0</v>
      </c>
      <c r="AE55" s="3">
        <v>0</v>
      </c>
      <c r="AF55" s="3">
        <v>0.11333333333333333</v>
      </c>
      <c r="AG55" s="3">
        <v>7.2733333333333334</v>
      </c>
      <c r="AH55" s="3">
        <v>0.10333333333333333</v>
      </c>
      <c r="AI55" s="3">
        <v>100</v>
      </c>
      <c r="AJ55" s="16">
        <v>4</v>
      </c>
      <c r="AK55" s="16">
        <f t="shared" si="26"/>
        <v>9.3403385872737894E-4</v>
      </c>
      <c r="AL55" s="16">
        <f t="shared" si="27"/>
        <v>1.4816112084063049</v>
      </c>
      <c r="AM55" s="16">
        <f t="shared" si="28"/>
        <v>2.8021015761821367E-3</v>
      </c>
      <c r="AN55" s="16">
        <f t="shared" si="29"/>
        <v>0.99357851722124912</v>
      </c>
      <c r="AO55" s="16">
        <f t="shared" si="30"/>
        <v>1.6345592527729131E-3</v>
      </c>
      <c r="AP55" s="16">
        <f t="shared" si="31"/>
        <v>0</v>
      </c>
      <c r="AQ55" s="16">
        <f t="shared" si="32"/>
        <v>0</v>
      </c>
      <c r="AR55" s="16">
        <f t="shared" si="33"/>
        <v>7.9392877991827197E-3</v>
      </c>
      <c r="AS55" s="16">
        <f t="shared" si="34"/>
        <v>0.50951546993578523</v>
      </c>
      <c r="AT55" s="16">
        <f t="shared" si="35"/>
        <v>7.2387624051371861E-3</v>
      </c>
      <c r="AU55" s="16">
        <f t="shared" si="21"/>
        <v>3.0052539404553418</v>
      </c>
      <c r="AV55" s="3">
        <f t="shared" si="22"/>
        <v>1.99112667834209</v>
      </c>
      <c r="AW55" s="3">
        <f t="shared" si="15"/>
        <v>74.410695438020412</v>
      </c>
      <c r="AX55" s="20">
        <f t="shared" si="23"/>
        <v>74.410695438020412</v>
      </c>
      <c r="AY55" s="20">
        <f t="shared" si="24"/>
        <v>25.589304561979596</v>
      </c>
      <c r="AZ55" s="20">
        <f t="shared" si="25"/>
        <v>100</v>
      </c>
    </row>
    <row r="56" spans="1:52" s="2" customFormat="1" ht="12.95" customHeight="1" x14ac:dyDescent="0.2">
      <c r="A56" s="8">
        <v>11</v>
      </c>
      <c r="B56" s="22" t="s">
        <v>52</v>
      </c>
      <c r="C56" s="8" t="s">
        <v>65</v>
      </c>
      <c r="D56" s="6">
        <v>159.80000000000001</v>
      </c>
      <c r="E56" s="6">
        <v>2881.5</v>
      </c>
      <c r="F56" s="6">
        <v>2898.06</v>
      </c>
      <c r="G56" s="6">
        <v>-1305.7</v>
      </c>
      <c r="H56" s="6" t="s">
        <v>93</v>
      </c>
      <c r="I56" s="6" t="s">
        <v>304</v>
      </c>
      <c r="J56" s="6" t="s">
        <v>71</v>
      </c>
      <c r="K56" s="2">
        <v>1</v>
      </c>
      <c r="L56" s="2">
        <v>3</v>
      </c>
      <c r="M56" s="3">
        <v>1.6666666666666666E-2</v>
      </c>
      <c r="N56" s="3">
        <v>37.723333333333329</v>
      </c>
      <c r="O56" s="3">
        <v>9.6666666666666679E-2</v>
      </c>
      <c r="P56" s="3">
        <v>37.956666666666671</v>
      </c>
      <c r="Q56" s="3">
        <v>4.3333333333333335E-2</v>
      </c>
      <c r="R56" s="3">
        <v>0</v>
      </c>
      <c r="S56" s="3">
        <v>0</v>
      </c>
      <c r="T56" s="3">
        <v>0.37333333333333335</v>
      </c>
      <c r="U56" s="3">
        <v>23.133333333333336</v>
      </c>
      <c r="V56" s="3">
        <v>0.34666666666666668</v>
      </c>
      <c r="W56" s="3">
        <v>99.686666666666667</v>
      </c>
      <c r="X56" s="3">
        <v>57.126666666666665</v>
      </c>
      <c r="Y56" s="3">
        <v>1.3333333333333334E-2</v>
      </c>
      <c r="Z56" s="3">
        <v>21.08666666666667</v>
      </c>
      <c r="AA56" s="3">
        <v>4.3333333333333335E-2</v>
      </c>
      <c r="AB56" s="3">
        <v>14.236666666666666</v>
      </c>
      <c r="AC56" s="3">
        <v>1.6666666666666666E-2</v>
      </c>
      <c r="AD56" s="3">
        <v>0</v>
      </c>
      <c r="AE56" s="3">
        <v>0</v>
      </c>
      <c r="AF56" s="3">
        <v>0.12</v>
      </c>
      <c r="AG56" s="3">
        <v>7.2566666666666668</v>
      </c>
      <c r="AH56" s="3">
        <v>0.10333333333333335</v>
      </c>
      <c r="AI56" s="3">
        <v>100</v>
      </c>
      <c r="AJ56" s="16">
        <v>4</v>
      </c>
      <c r="AK56" s="16">
        <f t="shared" si="26"/>
        <v>9.3359785272493871E-4</v>
      </c>
      <c r="AL56" s="16">
        <f t="shared" si="27"/>
        <v>1.4764850040844908</v>
      </c>
      <c r="AM56" s="16">
        <f t="shared" si="28"/>
        <v>3.0341930213560507E-3</v>
      </c>
      <c r="AN56" s="16">
        <f t="shared" si="29"/>
        <v>0.99684910724705333</v>
      </c>
      <c r="AO56" s="16">
        <f t="shared" si="30"/>
        <v>1.1669973159061733E-3</v>
      </c>
      <c r="AP56" s="16">
        <f t="shared" si="31"/>
        <v>0</v>
      </c>
      <c r="AQ56" s="16">
        <f t="shared" si="32"/>
        <v>0</v>
      </c>
      <c r="AR56" s="16">
        <f t="shared" si="33"/>
        <v>8.4023806745244477E-3</v>
      </c>
      <c r="AS56" s="16">
        <f t="shared" si="34"/>
        <v>0.5081106313455479</v>
      </c>
      <c r="AT56" s="16">
        <f t="shared" si="35"/>
        <v>7.2353833586182763E-3</v>
      </c>
      <c r="AU56" s="16">
        <f t="shared" ref="AU56:AU60" si="36">SUM(AK56:AT56)</f>
        <v>3.0022172949002224</v>
      </c>
      <c r="AV56" s="3">
        <f t="shared" ref="AV56:AV60" si="37">AL56+AS56</f>
        <v>1.9845956354300387</v>
      </c>
      <c r="AW56" s="3">
        <f t="shared" si="15"/>
        <v>74.397271551217216</v>
      </c>
      <c r="AX56" s="20">
        <f t="shared" ref="AX56:AX60" si="38">100*AL56/AV56</f>
        <v>74.397271551217216</v>
      </c>
      <c r="AY56" s="20">
        <f t="shared" ref="AY56:AY60" si="39">100*AS56/AV56</f>
        <v>25.602728448782781</v>
      </c>
      <c r="AZ56" s="20">
        <f t="shared" ref="AZ56:AZ60" si="40">AX56+AY56</f>
        <v>100</v>
      </c>
    </row>
    <row r="57" spans="1:52" s="17" customFormat="1" ht="12.95" customHeight="1" x14ac:dyDescent="0.2">
      <c r="A57" s="8"/>
      <c r="B57" s="22" t="s">
        <v>52</v>
      </c>
      <c r="C57" s="8" t="s">
        <v>65</v>
      </c>
      <c r="D57" s="2">
        <v>159.80000000000001</v>
      </c>
      <c r="E57" s="6">
        <v>2881.5</v>
      </c>
      <c r="F57" s="6">
        <v>2898.06</v>
      </c>
      <c r="G57" s="6">
        <v>-1305.7</v>
      </c>
      <c r="H57" s="6" t="s">
        <v>93</v>
      </c>
      <c r="I57" s="6" t="s">
        <v>304</v>
      </c>
      <c r="J57" s="6" t="s">
        <v>71</v>
      </c>
      <c r="K57" s="2">
        <v>2</v>
      </c>
      <c r="L57" s="2">
        <v>3</v>
      </c>
      <c r="M57" s="3">
        <v>0</v>
      </c>
      <c r="N57" s="3">
        <v>37.693333333333335</v>
      </c>
      <c r="O57" s="3">
        <v>0.10666666666666667</v>
      </c>
      <c r="P57" s="3">
        <v>37.93333333333333</v>
      </c>
      <c r="Q57" s="3">
        <v>4.3333333333333335E-2</v>
      </c>
      <c r="R57" s="3">
        <v>0</v>
      </c>
      <c r="S57" s="3">
        <v>0</v>
      </c>
      <c r="T57" s="3">
        <v>0.37666666666666671</v>
      </c>
      <c r="U57" s="3">
        <v>23.376666666666665</v>
      </c>
      <c r="V57" s="3">
        <v>0.36000000000000004</v>
      </c>
      <c r="W57" s="3">
        <v>99.893333333333317</v>
      </c>
      <c r="X57" s="3">
        <v>57.116666666666667</v>
      </c>
      <c r="Y57" s="3">
        <v>0</v>
      </c>
      <c r="Z57" s="3">
        <v>21.046666666666667</v>
      </c>
      <c r="AA57" s="3">
        <v>4.6666666666666669E-2</v>
      </c>
      <c r="AB57" s="3">
        <v>14.213333333333333</v>
      </c>
      <c r="AC57" s="3">
        <v>0.02</v>
      </c>
      <c r="AD57" s="3">
        <v>0</v>
      </c>
      <c r="AE57" s="3">
        <v>0</v>
      </c>
      <c r="AF57" s="3">
        <v>0.12</v>
      </c>
      <c r="AG57" s="3">
        <v>7.3266666666666671</v>
      </c>
      <c r="AH57" s="3">
        <v>0.11</v>
      </c>
      <c r="AI57" s="3">
        <v>100</v>
      </c>
      <c r="AJ57" s="16">
        <v>4</v>
      </c>
      <c r="AK57" s="16">
        <f t="shared" si="26"/>
        <v>0</v>
      </c>
      <c r="AL57" s="16">
        <f t="shared" si="27"/>
        <v>1.4739422235191129</v>
      </c>
      <c r="AM57" s="16">
        <f t="shared" si="28"/>
        <v>3.2681645754304056E-3</v>
      </c>
      <c r="AN57" s="16">
        <f t="shared" si="29"/>
        <v>0.99538955354537495</v>
      </c>
      <c r="AO57" s="16">
        <f t="shared" si="30"/>
        <v>1.4006419608987453E-3</v>
      </c>
      <c r="AP57" s="16">
        <f t="shared" si="31"/>
        <v>0</v>
      </c>
      <c r="AQ57" s="16">
        <f t="shared" si="32"/>
        <v>0</v>
      </c>
      <c r="AR57" s="16">
        <f t="shared" si="33"/>
        <v>8.403851765392472E-3</v>
      </c>
      <c r="AS57" s="16">
        <f t="shared" si="34"/>
        <v>0.51310183834257372</v>
      </c>
      <c r="AT57" s="16">
        <f t="shared" si="35"/>
        <v>7.7035307849430993E-3</v>
      </c>
      <c r="AU57" s="16">
        <f t="shared" si="36"/>
        <v>3.0032098044937263</v>
      </c>
      <c r="AV57" s="3">
        <f t="shared" si="37"/>
        <v>1.9870440618616865</v>
      </c>
      <c r="AW57" s="3">
        <f t="shared" si="15"/>
        <v>74.17763157894737</v>
      </c>
      <c r="AX57" s="20">
        <f t="shared" si="38"/>
        <v>74.17763157894737</v>
      </c>
      <c r="AY57" s="20">
        <f t="shared" si="39"/>
        <v>25.822368421052637</v>
      </c>
      <c r="AZ57" s="20">
        <f t="shared" si="40"/>
        <v>100</v>
      </c>
    </row>
    <row r="58" spans="1:52" s="17" customFormat="1" ht="12.95" customHeight="1" x14ac:dyDescent="0.2">
      <c r="A58" s="8"/>
      <c r="B58" s="22" t="s">
        <v>52</v>
      </c>
      <c r="C58" s="8" t="s">
        <v>65</v>
      </c>
      <c r="D58" s="2">
        <v>159.80000000000001</v>
      </c>
      <c r="E58" s="6">
        <v>2881.5</v>
      </c>
      <c r="F58" s="6">
        <v>2898.06</v>
      </c>
      <c r="G58" s="6">
        <v>-1305.7</v>
      </c>
      <c r="H58" s="6" t="s">
        <v>93</v>
      </c>
      <c r="I58" s="6" t="s">
        <v>304</v>
      </c>
      <c r="J58" s="6" t="s">
        <v>71</v>
      </c>
      <c r="K58" s="2">
        <v>3</v>
      </c>
      <c r="L58" s="2">
        <v>3</v>
      </c>
      <c r="M58" s="3">
        <v>2.3333333333333334E-2</v>
      </c>
      <c r="N58" s="3">
        <v>38.053333333333335</v>
      </c>
      <c r="O58" s="3">
        <v>0.12666666666666668</v>
      </c>
      <c r="P58" s="3">
        <v>38.113333333333337</v>
      </c>
      <c r="Q58" s="3">
        <v>5.3333333333333337E-2</v>
      </c>
      <c r="R58" s="3">
        <v>0</v>
      </c>
      <c r="S58" s="3">
        <v>0</v>
      </c>
      <c r="T58" s="3">
        <v>0.3666666666666667</v>
      </c>
      <c r="U58" s="3">
        <v>23.006666666666664</v>
      </c>
      <c r="V58" s="3">
        <v>0.35333333333333333</v>
      </c>
      <c r="W58" s="3">
        <v>100.09666666666665</v>
      </c>
      <c r="X58" s="3">
        <v>57.116666666666667</v>
      </c>
      <c r="Y58" s="3">
        <v>1.6666666666666666E-2</v>
      </c>
      <c r="Z58" s="3">
        <v>21.163333333333338</v>
      </c>
      <c r="AA58" s="3">
        <v>5.6666666666666664E-2</v>
      </c>
      <c r="AB58" s="3">
        <v>14.219999999999999</v>
      </c>
      <c r="AC58" s="3">
        <v>0.02</v>
      </c>
      <c r="AD58" s="3">
        <v>0</v>
      </c>
      <c r="AE58" s="3">
        <v>0</v>
      </c>
      <c r="AF58" s="3">
        <v>0.11666666666666665</v>
      </c>
      <c r="AG58" s="3">
        <v>7.1766666666666667</v>
      </c>
      <c r="AH58" s="3">
        <v>0.10666666666666667</v>
      </c>
      <c r="AI58" s="3">
        <v>100</v>
      </c>
      <c r="AJ58" s="16">
        <v>4</v>
      </c>
      <c r="AK58" s="16">
        <f t="shared" si="26"/>
        <v>1.1672016340822876E-3</v>
      </c>
      <c r="AL58" s="16">
        <f t="shared" si="27"/>
        <v>1.4821126349576892</v>
      </c>
      <c r="AM58" s="16">
        <f t="shared" si="28"/>
        <v>3.9684855558797779E-3</v>
      </c>
      <c r="AN58" s="16">
        <f t="shared" si="29"/>
        <v>0.99585643419900782</v>
      </c>
      <c r="AO58" s="16">
        <f t="shared" si="30"/>
        <v>1.4006419608987453E-3</v>
      </c>
      <c r="AP58" s="16">
        <f t="shared" si="31"/>
        <v>0</v>
      </c>
      <c r="AQ58" s="16">
        <f t="shared" si="32"/>
        <v>0</v>
      </c>
      <c r="AR58" s="16">
        <f t="shared" si="33"/>
        <v>8.170411438576013E-3</v>
      </c>
      <c r="AS58" s="16">
        <f t="shared" si="34"/>
        <v>0.50259702363583314</v>
      </c>
      <c r="AT58" s="16">
        <f t="shared" si="35"/>
        <v>7.4700904581266421E-3</v>
      </c>
      <c r="AU58" s="16">
        <f t="shared" si="36"/>
        <v>3.0027429238400938</v>
      </c>
      <c r="AV58" s="3">
        <f t="shared" si="37"/>
        <v>1.9847096585935224</v>
      </c>
      <c r="AW58" s="3">
        <f t="shared" si="15"/>
        <v>74.676546694895322</v>
      </c>
      <c r="AX58" s="20">
        <f t="shared" si="38"/>
        <v>74.676546694895322</v>
      </c>
      <c r="AY58" s="20">
        <f t="shared" si="39"/>
        <v>25.323453305104678</v>
      </c>
      <c r="AZ58" s="20">
        <f t="shared" si="40"/>
        <v>100</v>
      </c>
    </row>
    <row r="59" spans="1:52" s="17" customFormat="1" ht="12.95" customHeight="1" x14ac:dyDescent="0.2">
      <c r="A59" s="8"/>
      <c r="B59" s="22" t="s">
        <v>52</v>
      </c>
      <c r="C59" s="8" t="s">
        <v>65</v>
      </c>
      <c r="D59" s="2">
        <v>159.80000000000001</v>
      </c>
      <c r="E59" s="6">
        <v>2881.5</v>
      </c>
      <c r="F59" s="6">
        <v>2898.06</v>
      </c>
      <c r="G59" s="6">
        <v>-1305.7</v>
      </c>
      <c r="H59" s="6" t="s">
        <v>93</v>
      </c>
      <c r="I59" s="6" t="s">
        <v>304</v>
      </c>
      <c r="J59" s="6" t="s">
        <v>71</v>
      </c>
      <c r="K59" s="2">
        <v>4</v>
      </c>
      <c r="L59" s="2">
        <v>3</v>
      </c>
      <c r="M59" s="3">
        <v>0.02</v>
      </c>
      <c r="N59" s="3">
        <v>37.75333333333333</v>
      </c>
      <c r="O59" s="3">
        <v>0.11</v>
      </c>
      <c r="P59" s="3">
        <v>38.07</v>
      </c>
      <c r="Q59" s="3">
        <v>6.6666666666666666E-2</v>
      </c>
      <c r="R59" s="3">
        <v>0</v>
      </c>
      <c r="S59" s="3">
        <v>0</v>
      </c>
      <c r="T59" s="3">
        <v>0.36333333333333329</v>
      </c>
      <c r="U59" s="3">
        <v>22.986666666666668</v>
      </c>
      <c r="V59" s="3">
        <v>0.35000000000000003</v>
      </c>
      <c r="W59" s="3">
        <v>99.723333333333343</v>
      </c>
      <c r="X59" s="3">
        <v>57.139999999999993</v>
      </c>
      <c r="Y59" s="3">
        <v>1.3333333333333334E-2</v>
      </c>
      <c r="Z59" s="3">
        <v>21.086666666666666</v>
      </c>
      <c r="AA59" s="3">
        <v>5.000000000000001E-2</v>
      </c>
      <c r="AB59" s="3">
        <v>14.263333333333334</v>
      </c>
      <c r="AC59" s="3">
        <v>2.6666666666666668E-2</v>
      </c>
      <c r="AD59" s="3">
        <v>0</v>
      </c>
      <c r="AE59" s="3">
        <v>0</v>
      </c>
      <c r="AF59" s="3">
        <v>0.11666666666666665</v>
      </c>
      <c r="AG59" s="3">
        <v>7.2033333333333331</v>
      </c>
      <c r="AH59" s="3">
        <v>0.10666666666666667</v>
      </c>
      <c r="AI59" s="3">
        <v>100</v>
      </c>
      <c r="AJ59" s="16">
        <v>4</v>
      </c>
      <c r="AK59" s="16">
        <f t="shared" si="26"/>
        <v>9.333800023334501E-4</v>
      </c>
      <c r="AL59" s="16">
        <f t="shared" si="27"/>
        <v>1.4761404736903512</v>
      </c>
      <c r="AM59" s="16">
        <f t="shared" si="28"/>
        <v>3.5001750087504382E-3</v>
      </c>
      <c r="AN59" s="16">
        <f t="shared" si="29"/>
        <v>0.99848325749620825</v>
      </c>
      <c r="AO59" s="16">
        <f t="shared" si="30"/>
        <v>1.8667600046669002E-3</v>
      </c>
      <c r="AP59" s="16">
        <f t="shared" si="31"/>
        <v>0</v>
      </c>
      <c r="AQ59" s="16">
        <f t="shared" si="32"/>
        <v>0</v>
      </c>
      <c r="AR59" s="16">
        <f t="shared" si="33"/>
        <v>8.1670750204176877E-3</v>
      </c>
      <c r="AS59" s="16">
        <f t="shared" si="34"/>
        <v>0.50425854626064637</v>
      </c>
      <c r="AT59" s="16">
        <f t="shared" si="35"/>
        <v>7.4670400186676008E-3</v>
      </c>
      <c r="AU59" s="16">
        <f t="shared" si="36"/>
        <v>3.0008167075020422</v>
      </c>
      <c r="AV59" s="3">
        <f t="shared" si="37"/>
        <v>1.9803990199509975</v>
      </c>
      <c r="AW59" s="3">
        <f t="shared" si="15"/>
        <v>74.537527983975494</v>
      </c>
      <c r="AX59" s="20">
        <f t="shared" si="38"/>
        <v>74.537527983975494</v>
      </c>
      <c r="AY59" s="20">
        <f t="shared" si="39"/>
        <v>25.462472016024506</v>
      </c>
      <c r="AZ59" s="20">
        <f t="shared" si="40"/>
        <v>100</v>
      </c>
    </row>
    <row r="60" spans="1:52" s="17" customFormat="1" ht="12.95" customHeight="1" x14ac:dyDescent="0.2">
      <c r="A60" s="8"/>
      <c r="B60" s="22" t="s">
        <v>52</v>
      </c>
      <c r="C60" s="8" t="s">
        <v>65</v>
      </c>
      <c r="D60" s="2">
        <v>159.80000000000001</v>
      </c>
      <c r="E60" s="6">
        <v>2881.5</v>
      </c>
      <c r="F60" s="6">
        <v>2898.06</v>
      </c>
      <c r="G60" s="6">
        <v>-1305.7</v>
      </c>
      <c r="H60" s="6" t="s">
        <v>93</v>
      </c>
      <c r="I60" s="6" t="s">
        <v>304</v>
      </c>
      <c r="J60" s="6" t="s">
        <v>71</v>
      </c>
      <c r="K60" s="2">
        <v>5</v>
      </c>
      <c r="L60" s="2">
        <v>6</v>
      </c>
      <c r="M60" s="3">
        <v>0.01</v>
      </c>
      <c r="N60" s="3">
        <v>38.036666666666662</v>
      </c>
      <c r="O60" s="3">
        <v>0.12</v>
      </c>
      <c r="P60" s="3">
        <v>38.068333333333335</v>
      </c>
      <c r="Q60" s="3">
        <v>4.9999999999999996E-2</v>
      </c>
      <c r="R60" s="3">
        <v>0</v>
      </c>
      <c r="S60" s="3">
        <v>5.0000000000000001E-3</v>
      </c>
      <c r="T60" s="3">
        <v>0.37999999999999995</v>
      </c>
      <c r="U60" s="3">
        <v>22.895</v>
      </c>
      <c r="V60" s="3">
        <v>0.35333333333333333</v>
      </c>
      <c r="W60" s="3">
        <v>99.92</v>
      </c>
      <c r="X60" s="3">
        <v>57.125</v>
      </c>
      <c r="Y60" s="3">
        <v>6.6666666666666671E-3</v>
      </c>
      <c r="Z60" s="3">
        <v>21.184999999999999</v>
      </c>
      <c r="AA60" s="3">
        <v>5.1666666666666666E-2</v>
      </c>
      <c r="AB60" s="3">
        <v>14.226666666666667</v>
      </c>
      <c r="AC60" s="3">
        <v>0.02</v>
      </c>
      <c r="AD60" s="3">
        <v>0</v>
      </c>
      <c r="AE60" s="3">
        <v>1.6666666666666668E-3</v>
      </c>
      <c r="AF60" s="3">
        <v>0.12</v>
      </c>
      <c r="AG60" s="3">
        <v>7.1550000000000002</v>
      </c>
      <c r="AH60" s="3">
        <v>0.10333333333333333</v>
      </c>
      <c r="AI60" s="3">
        <v>100</v>
      </c>
      <c r="AJ60" s="16">
        <v>4</v>
      </c>
      <c r="AK60" s="16">
        <f t="shared" si="26"/>
        <v>4.6681254558716268E-4</v>
      </c>
      <c r="AL60" s="16">
        <f t="shared" si="27"/>
        <v>1.483413566739606</v>
      </c>
      <c r="AM60" s="16">
        <f t="shared" si="28"/>
        <v>3.6177972283005103E-3</v>
      </c>
      <c r="AN60" s="16">
        <f t="shared" si="29"/>
        <v>0.99617797228300509</v>
      </c>
      <c r="AO60" s="16">
        <f t="shared" si="30"/>
        <v>1.400437636761488E-3</v>
      </c>
      <c r="AP60" s="16">
        <f t="shared" si="31"/>
        <v>0</v>
      </c>
      <c r="AQ60" s="16">
        <f t="shared" si="32"/>
        <v>1.1670313639679067E-4</v>
      </c>
      <c r="AR60" s="16">
        <f t="shared" si="33"/>
        <v>8.4026258205689274E-3</v>
      </c>
      <c r="AS60" s="16">
        <f t="shared" si="34"/>
        <v>0.50100656455142234</v>
      </c>
      <c r="AT60" s="16">
        <f t="shared" si="35"/>
        <v>7.2355944566010206E-3</v>
      </c>
      <c r="AU60" s="16">
        <f t="shared" si="36"/>
        <v>3.0018380743982491</v>
      </c>
      <c r="AV60" s="3">
        <f t="shared" si="37"/>
        <v>1.9844201312910283</v>
      </c>
      <c r="AW60" s="3">
        <f t="shared" si="15"/>
        <v>74.752999294283697</v>
      </c>
      <c r="AX60" s="20">
        <f t="shared" si="38"/>
        <v>74.752999294283697</v>
      </c>
      <c r="AY60" s="20">
        <f t="shared" si="39"/>
        <v>25.247000705716307</v>
      </c>
      <c r="AZ60" s="20">
        <f t="shared" si="40"/>
        <v>100</v>
      </c>
    </row>
    <row r="61" spans="1:52" s="18" customFormat="1" ht="12.95" customHeight="1" x14ac:dyDescent="0.2">
      <c r="A61" s="9">
        <v>12</v>
      </c>
      <c r="B61" s="27" t="s">
        <v>52</v>
      </c>
      <c r="C61" s="9" t="s">
        <v>66</v>
      </c>
      <c r="D61" s="6">
        <v>174.1</v>
      </c>
      <c r="E61" s="40">
        <v>2895.7999999999997</v>
      </c>
      <c r="F61" s="40">
        <v>2921.6999999999994</v>
      </c>
      <c r="G61" s="40">
        <v>-1319.9999999999998</v>
      </c>
      <c r="H61" s="6" t="s">
        <v>93</v>
      </c>
      <c r="I61" s="6" t="s">
        <v>302</v>
      </c>
      <c r="J61" s="6" t="s">
        <v>71</v>
      </c>
      <c r="K61" s="6">
        <v>1</v>
      </c>
      <c r="L61" s="6">
        <v>3</v>
      </c>
      <c r="M61" s="16">
        <v>0</v>
      </c>
      <c r="N61" s="16">
        <v>38.970000000000006</v>
      </c>
      <c r="O61" s="16">
        <v>9.0000000000000011E-2</v>
      </c>
      <c r="P61" s="16">
        <v>38.093333333333334</v>
      </c>
      <c r="Q61" s="16">
        <v>5.6666666666666664E-2</v>
      </c>
      <c r="R61" s="16">
        <v>0</v>
      </c>
      <c r="S61" s="16">
        <v>0</v>
      </c>
      <c r="T61" s="16">
        <v>0.32333333333333331</v>
      </c>
      <c r="U61" s="16">
        <v>21.99666666666667</v>
      </c>
      <c r="V61" s="16">
        <v>0.34666666666666668</v>
      </c>
      <c r="W61" s="16">
        <v>99.873333333333335</v>
      </c>
      <c r="X61" s="16">
        <v>57.096666666666664</v>
      </c>
      <c r="Y61" s="16">
        <v>0</v>
      </c>
      <c r="Z61" s="16">
        <v>21.616666666666664</v>
      </c>
      <c r="AA61" s="16">
        <v>0.04</v>
      </c>
      <c r="AB61" s="16">
        <v>14.173333333333332</v>
      </c>
      <c r="AC61" s="16">
        <v>2.6666666666666668E-2</v>
      </c>
      <c r="AD61" s="16">
        <v>0</v>
      </c>
      <c r="AE61" s="16">
        <v>0</v>
      </c>
      <c r="AF61" s="16">
        <v>0.10666666666666667</v>
      </c>
      <c r="AG61" s="16">
        <v>6.8466666666666667</v>
      </c>
      <c r="AH61" s="16">
        <v>0.10333333333333333</v>
      </c>
      <c r="AI61" s="16">
        <v>100</v>
      </c>
      <c r="AJ61" s="16">
        <v>4</v>
      </c>
      <c r="AK61" s="16">
        <f t="shared" si="26"/>
        <v>0</v>
      </c>
      <c r="AL61" s="16">
        <f t="shared" si="27"/>
        <v>1.514390799229377</v>
      </c>
      <c r="AM61" s="16">
        <f t="shared" si="28"/>
        <v>2.802265164341176E-3</v>
      </c>
      <c r="AN61" s="16">
        <f t="shared" si="29"/>
        <v>0.99293595656488998</v>
      </c>
      <c r="AO61" s="16">
        <f t="shared" si="30"/>
        <v>1.8681767762274508E-3</v>
      </c>
      <c r="AP61" s="16">
        <f t="shared" si="31"/>
        <v>0</v>
      </c>
      <c r="AQ61" s="16">
        <f t="shared" si="32"/>
        <v>0</v>
      </c>
      <c r="AR61" s="16">
        <f t="shared" si="33"/>
        <v>7.4727071049098034E-3</v>
      </c>
      <c r="AS61" s="16">
        <f t="shared" si="34"/>
        <v>0.47965438729639798</v>
      </c>
      <c r="AT61" s="16">
        <f t="shared" si="35"/>
        <v>7.2391850078813713E-3</v>
      </c>
      <c r="AU61" s="16">
        <f>SUM(AK61:AT61)</f>
        <v>3.0063634771440246</v>
      </c>
      <c r="AV61" s="3">
        <f>AL61+AS61</f>
        <v>1.9940451865257751</v>
      </c>
      <c r="AW61" s="3">
        <f t="shared" si="15"/>
        <v>75.945661084436111</v>
      </c>
      <c r="AX61" s="20">
        <f>100*AL61/AV61</f>
        <v>75.945661084436111</v>
      </c>
      <c r="AY61" s="20">
        <f>100*AS61/AV61</f>
        <v>24.054338915563886</v>
      </c>
      <c r="AZ61" s="20">
        <f>AX61+AY61</f>
        <v>100</v>
      </c>
    </row>
    <row r="62" spans="1:52" s="6" customFormat="1" ht="12.95" customHeight="1" x14ac:dyDescent="0.2">
      <c r="A62" s="9"/>
      <c r="B62" s="27" t="s">
        <v>52</v>
      </c>
      <c r="C62" s="9" t="s">
        <v>66</v>
      </c>
      <c r="D62" s="6">
        <v>174.1</v>
      </c>
      <c r="E62" s="40">
        <v>2895.7999999999997</v>
      </c>
      <c r="F62" s="40">
        <v>2921.6999999999994</v>
      </c>
      <c r="G62" s="40">
        <v>-1319.9999999999998</v>
      </c>
      <c r="H62" s="6" t="s">
        <v>93</v>
      </c>
      <c r="I62" s="6" t="s">
        <v>302</v>
      </c>
      <c r="J62" s="6" t="s">
        <v>71</v>
      </c>
      <c r="K62" s="6">
        <v>2</v>
      </c>
      <c r="L62" s="6">
        <v>3</v>
      </c>
      <c r="M62" s="16">
        <v>0</v>
      </c>
      <c r="N62" s="16">
        <v>39.176666666666669</v>
      </c>
      <c r="O62" s="16">
        <v>0.10666666666666667</v>
      </c>
      <c r="P62" s="16">
        <v>38.163333333333334</v>
      </c>
      <c r="Q62" s="16">
        <v>3.6666666666666667E-2</v>
      </c>
      <c r="R62" s="16">
        <v>0</v>
      </c>
      <c r="S62" s="16">
        <v>0</v>
      </c>
      <c r="T62" s="16">
        <v>0.33666666666666667</v>
      </c>
      <c r="U62" s="16">
        <v>21.823333333333334</v>
      </c>
      <c r="V62" s="16">
        <v>0.35333333333333333</v>
      </c>
      <c r="W62" s="16">
        <v>100.00333333333333</v>
      </c>
      <c r="X62" s="16">
        <v>57.096666666666664</v>
      </c>
      <c r="Y62" s="16">
        <v>0</v>
      </c>
      <c r="Z62" s="16">
        <v>21.683333333333337</v>
      </c>
      <c r="AA62" s="16">
        <v>4.6666666666666669E-2</v>
      </c>
      <c r="AB62" s="16">
        <v>14.173333333333332</v>
      </c>
      <c r="AC62" s="16">
        <v>1.3333333333333334E-2</v>
      </c>
      <c r="AD62" s="16">
        <v>0</v>
      </c>
      <c r="AE62" s="16">
        <v>0</v>
      </c>
      <c r="AF62" s="16">
        <v>0.11</v>
      </c>
      <c r="AG62" s="16">
        <v>6.7766666666666664</v>
      </c>
      <c r="AH62" s="16">
        <v>0.10666666666666667</v>
      </c>
      <c r="AI62" s="16">
        <v>100</v>
      </c>
      <c r="AJ62" s="16">
        <v>4</v>
      </c>
      <c r="AK62" s="16">
        <f t="shared" si="26"/>
        <v>0</v>
      </c>
      <c r="AL62" s="16">
        <f t="shared" si="27"/>
        <v>1.5190612411699462</v>
      </c>
      <c r="AM62" s="16">
        <f t="shared" si="28"/>
        <v>3.2693093583980389E-3</v>
      </c>
      <c r="AN62" s="16">
        <f t="shared" si="29"/>
        <v>0.99293595656488998</v>
      </c>
      <c r="AO62" s="16">
        <f t="shared" si="30"/>
        <v>9.3408838811372542E-4</v>
      </c>
      <c r="AP62" s="16">
        <f t="shared" si="31"/>
        <v>0</v>
      </c>
      <c r="AQ62" s="16">
        <f t="shared" si="32"/>
        <v>0</v>
      </c>
      <c r="AR62" s="16">
        <f t="shared" si="33"/>
        <v>7.7062292019382346E-3</v>
      </c>
      <c r="AS62" s="16">
        <f t="shared" si="34"/>
        <v>0.4747504232588009</v>
      </c>
      <c r="AT62" s="16">
        <f t="shared" si="35"/>
        <v>7.4727071049098034E-3</v>
      </c>
      <c r="AU62" s="16">
        <f>SUM(AK62:AT62)</f>
        <v>3.0061299550469966</v>
      </c>
      <c r="AV62" s="3">
        <f>AL62+AS62</f>
        <v>1.9938116644287471</v>
      </c>
      <c r="AW62" s="3">
        <f t="shared" si="15"/>
        <v>76.188802998360273</v>
      </c>
      <c r="AX62" s="20">
        <f>100*AL62/AV62</f>
        <v>76.188802998360273</v>
      </c>
      <c r="AY62" s="20">
        <f>100*AS62/AV62</f>
        <v>23.811197001639723</v>
      </c>
      <c r="AZ62" s="20">
        <f>AX62+AY62</f>
        <v>100</v>
      </c>
    </row>
    <row r="63" spans="1:52" s="18" customFormat="1" ht="12.95" customHeight="1" x14ac:dyDescent="0.2">
      <c r="A63" s="9"/>
      <c r="B63" s="27" t="s">
        <v>52</v>
      </c>
      <c r="C63" s="9" t="s">
        <v>66</v>
      </c>
      <c r="D63" s="6">
        <v>174.1</v>
      </c>
      <c r="E63" s="40">
        <v>2895.7999999999997</v>
      </c>
      <c r="F63" s="40">
        <v>2921.6999999999994</v>
      </c>
      <c r="G63" s="40">
        <v>-1319.9999999999998</v>
      </c>
      <c r="H63" s="6" t="s">
        <v>93</v>
      </c>
      <c r="I63" s="6" t="s">
        <v>302</v>
      </c>
      <c r="J63" s="6" t="s">
        <v>71</v>
      </c>
      <c r="K63" s="6">
        <v>3</v>
      </c>
      <c r="L63" s="6">
        <v>3</v>
      </c>
      <c r="M63" s="16">
        <v>0</v>
      </c>
      <c r="N63" s="16">
        <v>39.18</v>
      </c>
      <c r="O63" s="16">
        <v>2.3333333333333334E-2</v>
      </c>
      <c r="P63" s="16">
        <v>38.196666666666665</v>
      </c>
      <c r="Q63" s="16">
        <v>3.6666666666666674E-2</v>
      </c>
      <c r="R63" s="16">
        <v>0</v>
      </c>
      <c r="S63" s="16">
        <v>0</v>
      </c>
      <c r="T63" s="16">
        <v>0.32333333333333331</v>
      </c>
      <c r="U63" s="16">
        <v>21.826666666666668</v>
      </c>
      <c r="V63" s="16">
        <v>0.34666666666666668</v>
      </c>
      <c r="W63" s="16">
        <v>99.923333333333332</v>
      </c>
      <c r="X63" s="16">
        <v>57.096666666666671</v>
      </c>
      <c r="Y63" s="16">
        <v>0</v>
      </c>
      <c r="Z63" s="16">
        <v>21.696666666666669</v>
      </c>
      <c r="AA63" s="16">
        <v>0.01</v>
      </c>
      <c r="AB63" s="16">
        <v>14.19</v>
      </c>
      <c r="AC63" s="16">
        <v>1.3333333333333334E-2</v>
      </c>
      <c r="AD63" s="16">
        <v>0</v>
      </c>
      <c r="AE63" s="16">
        <v>0</v>
      </c>
      <c r="AF63" s="16">
        <v>0.10333333333333335</v>
      </c>
      <c r="AG63" s="16">
        <v>6.7833333333333341</v>
      </c>
      <c r="AH63" s="16">
        <v>0.10333333333333333</v>
      </c>
      <c r="AI63" s="16">
        <v>100</v>
      </c>
      <c r="AJ63" s="16">
        <v>4</v>
      </c>
      <c r="AK63" s="16">
        <f t="shared" si="26"/>
        <v>0</v>
      </c>
      <c r="AL63" s="16">
        <f t="shared" si="27"/>
        <v>1.5199953295580595</v>
      </c>
      <c r="AM63" s="16">
        <f t="shared" si="28"/>
        <v>7.005662910852939E-4</v>
      </c>
      <c r="AN63" s="16">
        <f t="shared" si="29"/>
        <v>0.994103567050032</v>
      </c>
      <c r="AO63" s="16">
        <f t="shared" si="30"/>
        <v>9.340883881137252E-4</v>
      </c>
      <c r="AP63" s="16">
        <f t="shared" si="31"/>
        <v>0</v>
      </c>
      <c r="AQ63" s="16">
        <f t="shared" si="32"/>
        <v>0</v>
      </c>
      <c r="AR63" s="16">
        <f t="shared" si="33"/>
        <v>7.2391850078813713E-3</v>
      </c>
      <c r="AS63" s="16">
        <f t="shared" si="34"/>
        <v>0.47521746745285776</v>
      </c>
      <c r="AT63" s="16">
        <f t="shared" si="35"/>
        <v>7.2391850078813704E-3</v>
      </c>
      <c r="AU63" s="16">
        <f>SUM(AK63:AT63)</f>
        <v>3.0054293887559105</v>
      </c>
      <c r="AV63" s="3">
        <f>AL63+AS63</f>
        <v>1.9952127970109172</v>
      </c>
      <c r="AW63" s="3">
        <f t="shared" si="15"/>
        <v>76.182116104868925</v>
      </c>
      <c r="AX63" s="20">
        <f>100*AL63/AV63</f>
        <v>76.182116104868925</v>
      </c>
      <c r="AY63" s="20">
        <f>100*AS63/AV63</f>
        <v>23.817883895131086</v>
      </c>
      <c r="AZ63" s="20">
        <f>AX63+AY63</f>
        <v>100.00000000000001</v>
      </c>
    </row>
    <row r="64" spans="1:52" s="18" customFormat="1" ht="12.95" customHeight="1" x14ac:dyDescent="0.2">
      <c r="A64" s="9"/>
      <c r="B64" s="27" t="s">
        <v>52</v>
      </c>
      <c r="C64" s="9" t="s">
        <v>66</v>
      </c>
      <c r="D64" s="6">
        <v>174.1</v>
      </c>
      <c r="E64" s="40">
        <v>2895.7999999999997</v>
      </c>
      <c r="F64" s="40">
        <v>2921.6999999999994</v>
      </c>
      <c r="G64" s="40">
        <v>-1319.9999999999998</v>
      </c>
      <c r="H64" s="6" t="s">
        <v>93</v>
      </c>
      <c r="I64" s="6" t="s">
        <v>302</v>
      </c>
      <c r="J64" s="6" t="s">
        <v>71</v>
      </c>
      <c r="K64" s="6">
        <v>4</v>
      </c>
      <c r="L64" s="6">
        <v>3</v>
      </c>
      <c r="M64" s="16">
        <v>0</v>
      </c>
      <c r="N64" s="16">
        <v>38.940000000000005</v>
      </c>
      <c r="O64" s="16">
        <v>0.14000000000000001</v>
      </c>
      <c r="P64" s="16">
        <v>38.256666666666661</v>
      </c>
      <c r="Q64" s="16">
        <v>0.04</v>
      </c>
      <c r="R64" s="16">
        <v>0</v>
      </c>
      <c r="S64" s="16">
        <v>0</v>
      </c>
      <c r="T64" s="16">
        <v>0.33</v>
      </c>
      <c r="U64" s="16">
        <v>21.656666666666666</v>
      </c>
      <c r="V64" s="16">
        <v>0.34999999999999992</v>
      </c>
      <c r="W64" s="16">
        <v>99.71</v>
      </c>
      <c r="X64" s="16">
        <v>57.136666666666663</v>
      </c>
      <c r="Y64" s="16">
        <v>0</v>
      </c>
      <c r="Z64" s="16">
        <v>21.603333333333335</v>
      </c>
      <c r="AA64" s="16">
        <v>6.3333333333333339E-2</v>
      </c>
      <c r="AB64" s="16">
        <v>14.236666666666666</v>
      </c>
      <c r="AC64" s="16">
        <v>0.02</v>
      </c>
      <c r="AD64" s="16">
        <v>0</v>
      </c>
      <c r="AE64" s="16">
        <v>0</v>
      </c>
      <c r="AF64" s="16">
        <v>0.10666666666666667</v>
      </c>
      <c r="AG64" s="16">
        <v>6.7399999999999993</v>
      </c>
      <c r="AH64" s="16">
        <v>0.10333333333333333</v>
      </c>
      <c r="AI64" s="16">
        <v>100</v>
      </c>
      <c r="AJ64" s="16">
        <v>4</v>
      </c>
      <c r="AK64" s="16">
        <f t="shared" si="26"/>
        <v>0</v>
      </c>
      <c r="AL64" s="16">
        <f t="shared" si="27"/>
        <v>1.5123971763607726</v>
      </c>
      <c r="AM64" s="16">
        <f t="shared" si="28"/>
        <v>4.4338136631468412E-3</v>
      </c>
      <c r="AN64" s="16">
        <f t="shared" si="29"/>
        <v>0.99667463975263981</v>
      </c>
      <c r="AO64" s="16">
        <f t="shared" si="30"/>
        <v>1.4001516830990024E-3</v>
      </c>
      <c r="AP64" s="16">
        <f t="shared" si="31"/>
        <v>0</v>
      </c>
      <c r="AQ64" s="16">
        <f t="shared" si="32"/>
        <v>0</v>
      </c>
      <c r="AR64" s="16">
        <f t="shared" si="33"/>
        <v>7.4674756431946801E-3</v>
      </c>
      <c r="AS64" s="16">
        <f t="shared" si="34"/>
        <v>0.47185111720436373</v>
      </c>
      <c r="AT64" s="16">
        <f t="shared" si="35"/>
        <v>7.234117029344846E-3</v>
      </c>
      <c r="AU64" s="16">
        <f>SUM(AK64:AT64)</f>
        <v>3.0014584913365612</v>
      </c>
      <c r="AV64" s="3">
        <f>AL64+AS64</f>
        <v>1.9842482935651364</v>
      </c>
      <c r="AW64" s="3">
        <f t="shared" si="15"/>
        <v>76.220157591438323</v>
      </c>
      <c r="AX64" s="20">
        <f>100*AL64/AV64</f>
        <v>76.220157591438323</v>
      </c>
      <c r="AY64" s="20">
        <f>100*AS64/AV64</f>
        <v>23.779842408561677</v>
      </c>
      <c r="AZ64" s="20">
        <f>AX64+AY64</f>
        <v>100</v>
      </c>
    </row>
    <row r="65" spans="1:52" ht="12.95" customHeight="1" x14ac:dyDescent="0.2">
      <c r="A65" s="8">
        <v>13</v>
      </c>
      <c r="B65" s="22" t="s">
        <v>51</v>
      </c>
      <c r="C65" s="8" t="s">
        <v>69</v>
      </c>
      <c r="D65" s="2">
        <v>189</v>
      </c>
      <c r="E65" s="40">
        <v>2910.7</v>
      </c>
      <c r="F65" s="40">
        <v>2936.5999999999995</v>
      </c>
      <c r="G65" s="40">
        <v>-1334.8999999999999</v>
      </c>
      <c r="H65" s="6" t="s">
        <v>93</v>
      </c>
      <c r="I65" s="6" t="s">
        <v>302</v>
      </c>
      <c r="J65" s="6" t="s">
        <v>71</v>
      </c>
      <c r="K65" s="2">
        <v>1</v>
      </c>
      <c r="L65" s="2">
        <v>3</v>
      </c>
      <c r="M65" s="3">
        <v>3.6666666666666667E-2</v>
      </c>
      <c r="N65" s="3">
        <v>38.633333333333333</v>
      </c>
      <c r="O65" s="3">
        <v>7.3333333333333348E-2</v>
      </c>
      <c r="P65" s="3">
        <v>38.266666666666673</v>
      </c>
      <c r="Q65" s="3">
        <v>4.6666666666666669E-2</v>
      </c>
      <c r="R65" s="3">
        <v>0</v>
      </c>
      <c r="S65" s="3">
        <v>0</v>
      </c>
      <c r="T65" s="3">
        <v>0.34999999999999992</v>
      </c>
      <c r="U65" s="3">
        <v>22.563333333333333</v>
      </c>
      <c r="V65" s="3">
        <v>0.36000000000000004</v>
      </c>
      <c r="W65" s="3">
        <v>100.33666666666666</v>
      </c>
      <c r="X65" s="3">
        <v>57.106666666666662</v>
      </c>
      <c r="Y65" s="3">
        <v>2.6666666666666668E-2</v>
      </c>
      <c r="Z65" s="3">
        <v>21.383333333333329</v>
      </c>
      <c r="AA65" s="3">
        <v>0.03</v>
      </c>
      <c r="AB65" s="3">
        <v>14.21</v>
      </c>
      <c r="AC65" s="3">
        <v>0.02</v>
      </c>
      <c r="AD65" s="3">
        <v>0</v>
      </c>
      <c r="AE65" s="3">
        <v>0</v>
      </c>
      <c r="AF65" s="3">
        <v>0.11</v>
      </c>
      <c r="AG65" s="3">
        <v>7.0066666666666668</v>
      </c>
      <c r="AH65" s="3">
        <v>0.11</v>
      </c>
      <c r="AI65" s="3">
        <v>100</v>
      </c>
      <c r="AJ65" s="16">
        <v>4</v>
      </c>
      <c r="AK65" s="16">
        <f t="shared" si="26"/>
        <v>1.8678496381041329E-3</v>
      </c>
      <c r="AL65" s="16">
        <f t="shared" si="27"/>
        <v>1.4977819285547511</v>
      </c>
      <c r="AM65" s="16">
        <f t="shared" si="28"/>
        <v>2.1013308428671496E-3</v>
      </c>
      <c r="AN65" s="16">
        <f t="shared" si="29"/>
        <v>0.99533037590473983</v>
      </c>
      <c r="AO65" s="16">
        <f t="shared" si="30"/>
        <v>1.4008872285780996E-3</v>
      </c>
      <c r="AP65" s="16">
        <f t="shared" si="31"/>
        <v>0</v>
      </c>
      <c r="AQ65" s="16">
        <f t="shared" si="32"/>
        <v>0</v>
      </c>
      <c r="AR65" s="16">
        <f t="shared" si="33"/>
        <v>7.7048797571795478E-3</v>
      </c>
      <c r="AS65" s="16">
        <f t="shared" si="34"/>
        <v>0.49077749241186092</v>
      </c>
      <c r="AT65" s="16">
        <f t="shared" si="35"/>
        <v>7.7048797571795478E-3</v>
      </c>
      <c r="AU65" s="16">
        <f t="shared" ref="AU65:AU69" si="41">SUM(AK65:AT65)</f>
        <v>3.0046696240952606</v>
      </c>
      <c r="AV65" s="3">
        <f t="shared" ref="AV65:AV69" si="42">AL65+AS65</f>
        <v>1.988559420966612</v>
      </c>
      <c r="AW65" s="3">
        <f t="shared" si="15"/>
        <v>75.319948338616882</v>
      </c>
      <c r="AX65" s="20">
        <f t="shared" ref="AX65:AX69" si="43">100*AL65/AV65</f>
        <v>75.319948338616882</v>
      </c>
      <c r="AY65" s="20">
        <f t="shared" ref="AY65:AY69" si="44">100*AS65/AV65</f>
        <v>24.680051661383121</v>
      </c>
      <c r="AZ65" s="20">
        <f t="shared" ref="AZ65:AZ69" si="45">AX65+AY65</f>
        <v>100</v>
      </c>
    </row>
    <row r="66" spans="1:52" ht="12.95" customHeight="1" x14ac:dyDescent="0.2">
      <c r="B66" s="22" t="s">
        <v>51</v>
      </c>
      <c r="C66" s="8" t="s">
        <v>69</v>
      </c>
      <c r="D66" s="2">
        <v>189</v>
      </c>
      <c r="E66" s="40">
        <v>2910.7</v>
      </c>
      <c r="F66" s="40">
        <v>2936.5999999999995</v>
      </c>
      <c r="G66" s="40">
        <v>-1334.8999999999999</v>
      </c>
      <c r="H66" s="6" t="s">
        <v>93</v>
      </c>
      <c r="I66" s="6" t="s">
        <v>302</v>
      </c>
      <c r="J66" s="6" t="s">
        <v>71</v>
      </c>
      <c r="K66" s="2">
        <v>2</v>
      </c>
      <c r="L66" s="2">
        <v>3</v>
      </c>
      <c r="M66" s="3">
        <v>0.02</v>
      </c>
      <c r="N66" s="3">
        <v>38.583333333333336</v>
      </c>
      <c r="O66" s="3">
        <v>9.6666666666666665E-2</v>
      </c>
      <c r="P66" s="3">
        <v>38.213333333333331</v>
      </c>
      <c r="Q66" s="3">
        <v>0.04</v>
      </c>
      <c r="R66" s="3">
        <v>1.3333333333333334E-2</v>
      </c>
      <c r="S66" s="3">
        <v>1.3333333333333334E-2</v>
      </c>
      <c r="T66" s="3">
        <v>0.35666666666666663</v>
      </c>
      <c r="U66" s="3">
        <v>22.686666666666667</v>
      </c>
      <c r="V66" s="3">
        <v>0.35333333333333333</v>
      </c>
      <c r="W66" s="3">
        <v>100.38</v>
      </c>
      <c r="X66" s="3">
        <v>57.103333333333332</v>
      </c>
      <c r="Y66" s="3">
        <v>1.3333333333333334E-2</v>
      </c>
      <c r="Z66" s="3">
        <v>21.36</v>
      </c>
      <c r="AA66" s="3">
        <v>4.3333333333333335E-2</v>
      </c>
      <c r="AB66" s="3">
        <v>14.193333333333333</v>
      </c>
      <c r="AC66" s="3">
        <v>1.6666666666666666E-2</v>
      </c>
      <c r="AD66" s="3">
        <v>3.3333333333333335E-3</v>
      </c>
      <c r="AE66" s="3">
        <v>3.3333333333333335E-3</v>
      </c>
      <c r="AF66" s="3">
        <v>0.11333333333333333</v>
      </c>
      <c r="AG66" s="3">
        <v>7.0466666666666669</v>
      </c>
      <c r="AH66" s="3">
        <v>0.10666666666666667</v>
      </c>
      <c r="AI66" s="3">
        <v>100</v>
      </c>
      <c r="AJ66" s="16">
        <v>4</v>
      </c>
      <c r="AK66" s="16">
        <f t="shared" si="26"/>
        <v>9.3397933570719765E-4</v>
      </c>
      <c r="AL66" s="16">
        <f t="shared" si="27"/>
        <v>1.4962348958029306</v>
      </c>
      <c r="AM66" s="16">
        <f t="shared" si="28"/>
        <v>3.0354328410483922E-3</v>
      </c>
      <c r="AN66" s="16">
        <f t="shared" si="29"/>
        <v>0.99422100286031179</v>
      </c>
      <c r="AO66" s="16">
        <f t="shared" si="30"/>
        <v>1.1674741696339969E-3</v>
      </c>
      <c r="AP66" s="16">
        <f t="shared" si="31"/>
        <v>2.3349483392679941E-4</v>
      </c>
      <c r="AQ66" s="16">
        <f t="shared" si="32"/>
        <v>2.3349483392679941E-4</v>
      </c>
      <c r="AR66" s="16">
        <f t="shared" si="33"/>
        <v>7.9388243535111792E-3</v>
      </c>
      <c r="AS66" s="16">
        <f t="shared" si="34"/>
        <v>0.49360807892125391</v>
      </c>
      <c r="AT66" s="16">
        <f t="shared" si="35"/>
        <v>7.4718346856575812E-3</v>
      </c>
      <c r="AU66" s="16">
        <f t="shared" si="41"/>
        <v>3.0050785126379083</v>
      </c>
      <c r="AV66" s="3">
        <f t="shared" si="42"/>
        <v>1.9898429747241844</v>
      </c>
      <c r="AW66" s="3">
        <f t="shared" si="15"/>
        <v>75.193616521943213</v>
      </c>
      <c r="AX66" s="20">
        <f t="shared" si="43"/>
        <v>75.193616521943213</v>
      </c>
      <c r="AY66" s="20">
        <f t="shared" si="44"/>
        <v>24.806383478056794</v>
      </c>
      <c r="AZ66" s="20">
        <f t="shared" si="45"/>
        <v>100</v>
      </c>
    </row>
    <row r="67" spans="1:52" ht="12.95" customHeight="1" x14ac:dyDescent="0.2">
      <c r="B67" s="22" t="s">
        <v>51</v>
      </c>
      <c r="C67" s="8" t="s">
        <v>69</v>
      </c>
      <c r="D67" s="2">
        <v>189</v>
      </c>
      <c r="E67" s="40">
        <v>2910.7</v>
      </c>
      <c r="F67" s="40">
        <v>2936.5999999999995</v>
      </c>
      <c r="G67" s="40">
        <v>-1334.8999999999999</v>
      </c>
      <c r="H67" s="6" t="s">
        <v>93</v>
      </c>
      <c r="I67" s="6" t="s">
        <v>302</v>
      </c>
      <c r="J67" s="6" t="s">
        <v>71</v>
      </c>
      <c r="K67" s="2">
        <v>3</v>
      </c>
      <c r="L67" s="2">
        <v>3</v>
      </c>
      <c r="M67" s="3">
        <v>0.04</v>
      </c>
      <c r="N67" s="3">
        <v>38.586666666666666</v>
      </c>
      <c r="O67" s="3">
        <v>5.000000000000001E-2</v>
      </c>
      <c r="P67" s="3">
        <v>38.276666666666664</v>
      </c>
      <c r="Q67" s="3">
        <v>5.3333333333333344E-2</v>
      </c>
      <c r="R67" s="3">
        <v>0</v>
      </c>
      <c r="S67" s="3">
        <v>0</v>
      </c>
      <c r="T67" s="3">
        <v>0.36333333333333329</v>
      </c>
      <c r="U67" s="3">
        <v>22.689999999999998</v>
      </c>
      <c r="V67" s="3">
        <v>0.35666666666666663</v>
      </c>
      <c r="W67" s="3">
        <v>100.43</v>
      </c>
      <c r="X67" s="3">
        <v>57.1</v>
      </c>
      <c r="Y67" s="3">
        <v>2.6666666666666668E-2</v>
      </c>
      <c r="Z67" s="3">
        <v>21.349999999999998</v>
      </c>
      <c r="AA67" s="3">
        <v>2.3333333333333334E-2</v>
      </c>
      <c r="AB67" s="3">
        <v>14.21</v>
      </c>
      <c r="AC67" s="3">
        <v>2.3333333333333334E-2</v>
      </c>
      <c r="AD67" s="3">
        <v>0</v>
      </c>
      <c r="AE67" s="3">
        <v>0</v>
      </c>
      <c r="AF67" s="3">
        <v>0.11333333333333333</v>
      </c>
      <c r="AG67" s="3">
        <v>7.04</v>
      </c>
      <c r="AH67" s="3">
        <v>0.10666666666666667</v>
      </c>
      <c r="AI67" s="3">
        <v>100</v>
      </c>
      <c r="AJ67" s="16">
        <v>4</v>
      </c>
      <c r="AK67" s="16">
        <f t="shared" si="26"/>
        <v>1.8680677174547579E-3</v>
      </c>
      <c r="AL67" s="16">
        <f t="shared" si="27"/>
        <v>1.4956217162872152</v>
      </c>
      <c r="AM67" s="16">
        <f t="shared" si="28"/>
        <v>1.6345592527729131E-3</v>
      </c>
      <c r="AN67" s="16">
        <f t="shared" si="29"/>
        <v>0.99544658493870408</v>
      </c>
      <c r="AO67" s="16">
        <f t="shared" si="30"/>
        <v>1.6345592527729131E-3</v>
      </c>
      <c r="AP67" s="16">
        <f t="shared" si="31"/>
        <v>0</v>
      </c>
      <c r="AQ67" s="16">
        <f t="shared" si="32"/>
        <v>0</v>
      </c>
      <c r="AR67" s="16">
        <f t="shared" si="33"/>
        <v>7.9392877991827197E-3</v>
      </c>
      <c r="AS67" s="16">
        <f t="shared" si="34"/>
        <v>0.49316987740805607</v>
      </c>
      <c r="AT67" s="16">
        <f t="shared" si="35"/>
        <v>7.4722708698190315E-3</v>
      </c>
      <c r="AU67" s="16">
        <f t="shared" si="41"/>
        <v>3.0047869235259776</v>
      </c>
      <c r="AV67" s="3">
        <f t="shared" si="42"/>
        <v>1.9887915936952711</v>
      </c>
      <c r="AW67" s="3">
        <f t="shared" si="15"/>
        <v>75.202536104262066</v>
      </c>
      <c r="AX67" s="20">
        <f t="shared" si="43"/>
        <v>75.202536104262066</v>
      </c>
      <c r="AY67" s="20">
        <f t="shared" si="44"/>
        <v>24.797463895737941</v>
      </c>
      <c r="AZ67" s="20">
        <f t="shared" si="45"/>
        <v>100</v>
      </c>
    </row>
    <row r="68" spans="1:52" ht="12.95" customHeight="1" x14ac:dyDescent="0.2">
      <c r="B68" s="22" t="s">
        <v>51</v>
      </c>
      <c r="C68" s="8" t="s">
        <v>69</v>
      </c>
      <c r="D68" s="2">
        <v>189</v>
      </c>
      <c r="E68" s="40">
        <v>2910.7</v>
      </c>
      <c r="F68" s="40">
        <v>2936.5999999999995</v>
      </c>
      <c r="G68" s="40">
        <v>-1334.8999999999999</v>
      </c>
      <c r="H68" s="6" t="s">
        <v>93</v>
      </c>
      <c r="I68" s="6" t="s">
        <v>302</v>
      </c>
      <c r="J68" s="6" t="s">
        <v>71</v>
      </c>
      <c r="K68" s="2">
        <v>4</v>
      </c>
      <c r="L68" s="2">
        <v>3</v>
      </c>
      <c r="M68" s="3">
        <v>0</v>
      </c>
      <c r="N68" s="3">
        <v>38.486666666666657</v>
      </c>
      <c r="O68" s="3">
        <v>0.10000000000000002</v>
      </c>
      <c r="P68" s="3">
        <v>38.216666666666669</v>
      </c>
      <c r="Q68" s="3">
        <v>4.3333333333333335E-2</v>
      </c>
      <c r="R68" s="3">
        <v>0</v>
      </c>
      <c r="S68" s="3">
        <v>0</v>
      </c>
      <c r="T68" s="3">
        <v>0.34666666666666668</v>
      </c>
      <c r="U68" s="3">
        <v>22.74</v>
      </c>
      <c r="V68" s="3">
        <v>0.31</v>
      </c>
      <c r="W68" s="3">
        <v>100.24666666666667</v>
      </c>
      <c r="X68" s="3">
        <v>57.120000000000005</v>
      </c>
      <c r="Y68" s="3">
        <v>0</v>
      </c>
      <c r="Z68" s="3">
        <v>21.33666666666667</v>
      </c>
      <c r="AA68" s="3">
        <v>4.3333333333333335E-2</v>
      </c>
      <c r="AB68" s="3">
        <v>14.213333333333333</v>
      </c>
      <c r="AC68" s="3">
        <v>1.6666666666666666E-2</v>
      </c>
      <c r="AD68" s="3">
        <v>0</v>
      </c>
      <c r="AE68" s="3">
        <v>0</v>
      </c>
      <c r="AF68" s="3">
        <v>0.10666666666666667</v>
      </c>
      <c r="AG68" s="3">
        <v>7.0733333333333333</v>
      </c>
      <c r="AH68" s="3">
        <v>9.3333333333333338E-2</v>
      </c>
      <c r="AI68" s="3">
        <v>100</v>
      </c>
      <c r="AJ68" s="16">
        <v>4</v>
      </c>
      <c r="AK68" s="16">
        <f t="shared" si="26"/>
        <v>0</v>
      </c>
      <c r="AL68" s="16">
        <f t="shared" si="27"/>
        <v>1.4941643323996268</v>
      </c>
      <c r="AM68" s="16">
        <f t="shared" si="28"/>
        <v>3.0345471521942111E-3</v>
      </c>
      <c r="AN68" s="16">
        <f t="shared" si="29"/>
        <v>0.99533146591970123</v>
      </c>
      <c r="AO68" s="16">
        <f t="shared" si="30"/>
        <v>1.1671335200746965E-3</v>
      </c>
      <c r="AP68" s="16">
        <f t="shared" si="31"/>
        <v>0</v>
      </c>
      <c r="AQ68" s="16">
        <f t="shared" si="32"/>
        <v>0</v>
      </c>
      <c r="AR68" s="16">
        <f t="shared" si="33"/>
        <v>7.4696545284780582E-3</v>
      </c>
      <c r="AS68" s="16">
        <f t="shared" si="34"/>
        <v>0.49533146591970123</v>
      </c>
      <c r="AT68" s="16">
        <f t="shared" si="35"/>
        <v>6.5359477124183009E-3</v>
      </c>
      <c r="AU68" s="16">
        <f t="shared" si="41"/>
        <v>3.0030345471521942</v>
      </c>
      <c r="AV68" s="3">
        <f t="shared" si="42"/>
        <v>1.989495798319328</v>
      </c>
      <c r="AW68" s="3">
        <f t="shared" si="15"/>
        <v>75.102663381438461</v>
      </c>
      <c r="AX68" s="20">
        <f t="shared" si="43"/>
        <v>75.102663381438461</v>
      </c>
      <c r="AY68" s="20">
        <f t="shared" si="44"/>
        <v>24.897336618561535</v>
      </c>
      <c r="AZ68" s="20">
        <f t="shared" si="45"/>
        <v>100</v>
      </c>
    </row>
    <row r="69" spans="1:52" ht="12.95" customHeight="1" x14ac:dyDescent="0.2">
      <c r="B69" s="22" t="s">
        <v>51</v>
      </c>
      <c r="C69" s="8" t="s">
        <v>69</v>
      </c>
      <c r="D69" s="2">
        <v>189</v>
      </c>
      <c r="E69" s="40">
        <v>2910.7</v>
      </c>
      <c r="F69" s="40">
        <v>2936.5999999999995</v>
      </c>
      <c r="G69" s="40">
        <v>-1334.8999999999999</v>
      </c>
      <c r="H69" s="6" t="s">
        <v>93</v>
      </c>
      <c r="I69" s="6" t="s">
        <v>302</v>
      </c>
      <c r="J69" s="6" t="s">
        <v>71</v>
      </c>
      <c r="K69" s="2">
        <v>5</v>
      </c>
      <c r="L69" s="2">
        <v>3</v>
      </c>
      <c r="M69" s="3">
        <v>0.02</v>
      </c>
      <c r="N69" s="3">
        <v>38.573333333333331</v>
      </c>
      <c r="O69" s="3">
        <v>6.3333333333333339E-2</v>
      </c>
      <c r="P69" s="3">
        <v>38.196666666666665</v>
      </c>
      <c r="Q69" s="3">
        <v>4.3333333333333335E-2</v>
      </c>
      <c r="R69" s="3">
        <v>1.3333333333333334E-2</v>
      </c>
      <c r="S69" s="3">
        <v>0</v>
      </c>
      <c r="T69" s="3">
        <v>0.36000000000000004</v>
      </c>
      <c r="U69" s="3">
        <v>22.599999999999998</v>
      </c>
      <c r="V69" s="3">
        <v>0.37666666666666665</v>
      </c>
      <c r="W69" s="3">
        <v>100.25333333333333</v>
      </c>
      <c r="X69" s="3">
        <v>57.106666666666662</v>
      </c>
      <c r="Y69" s="3">
        <v>1.3333333333333334E-2</v>
      </c>
      <c r="Z69" s="3">
        <v>21.373333333333335</v>
      </c>
      <c r="AA69" s="3">
        <v>2.6666666666666668E-2</v>
      </c>
      <c r="AB69" s="3">
        <v>14.199999999999998</v>
      </c>
      <c r="AC69" s="3">
        <v>0.02</v>
      </c>
      <c r="AD69" s="3">
        <v>3.3333333333333335E-3</v>
      </c>
      <c r="AE69" s="3">
        <v>0</v>
      </c>
      <c r="AF69" s="3">
        <v>0.11333333333333333</v>
      </c>
      <c r="AG69" s="3">
        <v>7.0266666666666673</v>
      </c>
      <c r="AH69" s="3">
        <v>0.11333333333333333</v>
      </c>
      <c r="AI69" s="3">
        <v>100</v>
      </c>
      <c r="AJ69" s="16">
        <v>4</v>
      </c>
      <c r="AK69" s="16">
        <f t="shared" si="26"/>
        <v>9.3392481905206644E-4</v>
      </c>
      <c r="AL69" s="16">
        <f t="shared" si="27"/>
        <v>1.4970814849404626</v>
      </c>
      <c r="AM69" s="16">
        <f t="shared" si="28"/>
        <v>1.8678496381041329E-3</v>
      </c>
      <c r="AN69" s="16">
        <f t="shared" si="29"/>
        <v>0.9946299322904506</v>
      </c>
      <c r="AO69" s="16">
        <f t="shared" si="30"/>
        <v>1.4008872285780996E-3</v>
      </c>
      <c r="AP69" s="16">
        <f t="shared" si="31"/>
        <v>2.3348120476301661E-4</v>
      </c>
      <c r="AQ69" s="16">
        <f t="shared" si="32"/>
        <v>0</v>
      </c>
      <c r="AR69" s="16">
        <f t="shared" si="33"/>
        <v>7.938360961942564E-3</v>
      </c>
      <c r="AS69" s="16">
        <f t="shared" si="34"/>
        <v>0.49217837964043903</v>
      </c>
      <c r="AT69" s="16">
        <f t="shared" si="35"/>
        <v>7.938360961942564E-3</v>
      </c>
      <c r="AU69" s="16">
        <f t="shared" si="41"/>
        <v>3.0042026616857349</v>
      </c>
      <c r="AV69" s="3">
        <f t="shared" si="42"/>
        <v>1.9892598645809016</v>
      </c>
      <c r="AW69" s="3">
        <f t="shared" si="15"/>
        <v>75.258215962441326</v>
      </c>
      <c r="AX69" s="20">
        <f t="shared" si="43"/>
        <v>75.258215962441326</v>
      </c>
      <c r="AY69" s="20">
        <f t="shared" si="44"/>
        <v>24.741784037558684</v>
      </c>
      <c r="AZ69" s="20">
        <f t="shared" si="45"/>
        <v>100.00000000000001</v>
      </c>
    </row>
    <row r="70" spans="1:52" s="2" customFormat="1" ht="12.95" customHeight="1" x14ac:dyDescent="0.2">
      <c r="A70" s="8">
        <v>14</v>
      </c>
      <c r="B70" s="22" t="s">
        <v>54</v>
      </c>
      <c r="C70" s="8" t="s">
        <v>63</v>
      </c>
      <c r="D70" s="2">
        <v>210.5</v>
      </c>
      <c r="E70" s="40">
        <v>2932.2</v>
      </c>
      <c r="F70" s="40">
        <v>2958.0999999999995</v>
      </c>
      <c r="G70" s="40">
        <v>-1356.3999999999999</v>
      </c>
      <c r="H70" s="6" t="s">
        <v>93</v>
      </c>
      <c r="I70" s="6" t="s">
        <v>304</v>
      </c>
      <c r="J70" s="6" t="s">
        <v>71</v>
      </c>
      <c r="K70" s="2">
        <v>1</v>
      </c>
      <c r="L70" s="2">
        <v>3</v>
      </c>
      <c r="M70" s="3">
        <v>0</v>
      </c>
      <c r="N70" s="3">
        <v>38.76</v>
      </c>
      <c r="O70" s="3">
        <v>9.3333333333333338E-2</v>
      </c>
      <c r="P70" s="3">
        <v>38.043333333333329</v>
      </c>
      <c r="Q70" s="3">
        <v>6.6666666666666666E-2</v>
      </c>
      <c r="R70" s="3">
        <v>0</v>
      </c>
      <c r="S70" s="3">
        <v>0</v>
      </c>
      <c r="T70" s="3">
        <v>0.31666666666666665</v>
      </c>
      <c r="U70" s="3">
        <v>21.923333333333332</v>
      </c>
      <c r="V70" s="3">
        <v>0.34666666666666668</v>
      </c>
      <c r="W70" s="3">
        <v>99.55</v>
      </c>
      <c r="X70" s="3">
        <v>57.109999999999992</v>
      </c>
      <c r="Y70" s="3">
        <v>0</v>
      </c>
      <c r="Z70" s="3">
        <v>21.566666666666663</v>
      </c>
      <c r="AA70" s="3">
        <v>4.3333333333333335E-2</v>
      </c>
      <c r="AB70" s="3">
        <v>14.200000000000001</v>
      </c>
      <c r="AC70" s="3">
        <v>2.6666666666666668E-2</v>
      </c>
      <c r="AD70" s="3">
        <v>0</v>
      </c>
      <c r="AE70" s="3">
        <v>0</v>
      </c>
      <c r="AF70" s="3">
        <v>9.9999999999999992E-2</v>
      </c>
      <c r="AG70" s="3">
        <v>6.8433333333333337</v>
      </c>
      <c r="AH70" s="3">
        <v>0.10333333333333333</v>
      </c>
      <c r="AI70" s="3">
        <v>100</v>
      </c>
      <c r="AJ70" s="16">
        <v>4</v>
      </c>
      <c r="AK70" s="16">
        <f t="shared" ref="AK70:AK94" si="46">Y70*($AJ70/$X70)</f>
        <v>0</v>
      </c>
      <c r="AL70" s="16">
        <f t="shared" ref="AL70:AL94" si="47">Z70*($AJ70/$X70)</f>
        <v>1.5105352244207084</v>
      </c>
      <c r="AM70" s="16">
        <f t="shared" ref="AM70:AM94" si="48">AA70*($AJ70/$X70)</f>
        <v>3.0350785034728308E-3</v>
      </c>
      <c r="AN70" s="16">
        <f t="shared" ref="AN70:AN94" si="49">AB70*($AJ70/$X70)</f>
        <v>0.9945718788303276</v>
      </c>
      <c r="AO70" s="16">
        <f t="shared" ref="AO70:AO94" si="50">AC70*($AJ70/$X70)</f>
        <v>1.867740617521742E-3</v>
      </c>
      <c r="AP70" s="16">
        <f t="shared" ref="AP70:AP94" si="51">AD70*($AJ70/$X70)</f>
        <v>0</v>
      </c>
      <c r="AQ70" s="16">
        <f t="shared" ref="AQ70:AQ94" si="52">AE70*($AJ70/$X70)</f>
        <v>0</v>
      </c>
      <c r="AR70" s="16">
        <f t="shared" ref="AR70:AR94" si="53">AF70*($AJ70/$X70)</f>
        <v>7.0040273157065316E-3</v>
      </c>
      <c r="AS70" s="16">
        <f t="shared" ref="AS70:AS94" si="54">AG70*($AJ70/$X70)</f>
        <v>0.47930893597151703</v>
      </c>
      <c r="AT70" s="16">
        <f t="shared" ref="AT70:AT94" si="55">AH70*($AJ70/$X70)</f>
        <v>7.2374948928967493E-3</v>
      </c>
      <c r="AU70" s="16">
        <f t="shared" ref="AU70:AU94" si="56">SUM(AK70:AT70)</f>
        <v>3.0035603805521505</v>
      </c>
      <c r="AV70" s="3">
        <f t="shared" ref="AV70:AV94" si="57">AL70+AS70</f>
        <v>1.9898441603922254</v>
      </c>
      <c r="AW70" s="3">
        <f t="shared" si="15"/>
        <v>75.912237475067457</v>
      </c>
      <c r="AX70" s="20">
        <f t="shared" ref="AX70:AX94" si="58">100*AL70/AV70</f>
        <v>75.912237475067457</v>
      </c>
      <c r="AY70" s="20">
        <f t="shared" ref="AY70:AY94" si="59">100*AS70/AV70</f>
        <v>24.08776252493254</v>
      </c>
      <c r="AZ70" s="20">
        <f t="shared" ref="AZ70:AZ94" si="60">AX70+AY70</f>
        <v>100</v>
      </c>
    </row>
    <row r="71" spans="1:52" s="2" customFormat="1" ht="12.95" customHeight="1" x14ac:dyDescent="0.2">
      <c r="A71" s="8"/>
      <c r="B71" s="22" t="s">
        <v>54</v>
      </c>
      <c r="C71" s="8" t="s">
        <v>63</v>
      </c>
      <c r="D71" s="2">
        <v>210.5</v>
      </c>
      <c r="E71" s="40">
        <v>2932.2</v>
      </c>
      <c r="F71" s="40">
        <v>2958.0999999999995</v>
      </c>
      <c r="G71" s="40">
        <v>-1356.3999999999999</v>
      </c>
      <c r="H71" s="6" t="s">
        <v>93</v>
      </c>
      <c r="I71" s="6" t="s">
        <v>304</v>
      </c>
      <c r="J71" s="6" t="s">
        <v>71</v>
      </c>
      <c r="K71" s="2">
        <v>2</v>
      </c>
      <c r="L71" s="2">
        <v>3</v>
      </c>
      <c r="M71" s="3">
        <v>2.6666666666666668E-2</v>
      </c>
      <c r="N71" s="3">
        <v>38.623333333333335</v>
      </c>
      <c r="O71" s="3">
        <v>9.6666666666666665E-2</v>
      </c>
      <c r="P71" s="3">
        <v>38.043333333333329</v>
      </c>
      <c r="Q71" s="3">
        <v>0.06</v>
      </c>
      <c r="R71" s="3">
        <v>0</v>
      </c>
      <c r="S71" s="3">
        <v>0</v>
      </c>
      <c r="T71" s="3">
        <v>0.33</v>
      </c>
      <c r="U71" s="3">
        <v>21.89</v>
      </c>
      <c r="V71" s="3">
        <v>0.39333333333333337</v>
      </c>
      <c r="W71" s="3">
        <v>99.46</v>
      </c>
      <c r="X71" s="3">
        <v>57.113333333333337</v>
      </c>
      <c r="Y71" s="3">
        <v>0.02</v>
      </c>
      <c r="Z71" s="3">
        <v>21.513333333333332</v>
      </c>
      <c r="AA71" s="3">
        <v>0.04</v>
      </c>
      <c r="AB71" s="3">
        <v>14.216666666666667</v>
      </c>
      <c r="AC71" s="3">
        <v>2.3333333333333334E-2</v>
      </c>
      <c r="AD71" s="3">
        <v>0</v>
      </c>
      <c r="AE71" s="3">
        <v>0</v>
      </c>
      <c r="AF71" s="3">
        <v>0.10666666666666667</v>
      </c>
      <c r="AG71" s="3">
        <v>6.8433333333333337</v>
      </c>
      <c r="AH71" s="3">
        <v>0.12</v>
      </c>
      <c r="AI71" s="3">
        <v>100</v>
      </c>
      <c r="AJ71" s="16">
        <v>4</v>
      </c>
      <c r="AK71" s="16">
        <f t="shared" si="46"/>
        <v>1.4007237072487452E-3</v>
      </c>
      <c r="AL71" s="16">
        <f t="shared" si="47"/>
        <v>1.5067118010972336</v>
      </c>
      <c r="AM71" s="16">
        <f t="shared" si="48"/>
        <v>2.8014474144974905E-3</v>
      </c>
      <c r="AN71" s="16">
        <f t="shared" si="49"/>
        <v>0.99568110190264969</v>
      </c>
      <c r="AO71" s="16">
        <f t="shared" si="50"/>
        <v>1.6341776584568694E-3</v>
      </c>
      <c r="AP71" s="16">
        <f t="shared" si="51"/>
        <v>0</v>
      </c>
      <c r="AQ71" s="16">
        <f t="shared" si="52"/>
        <v>0</v>
      </c>
      <c r="AR71" s="16">
        <f t="shared" si="53"/>
        <v>7.4705264386599754E-3</v>
      </c>
      <c r="AS71" s="16">
        <f t="shared" si="54"/>
        <v>0.47928096183027902</v>
      </c>
      <c r="AT71" s="16">
        <f t="shared" si="55"/>
        <v>8.4043422434924714E-3</v>
      </c>
      <c r="AU71" s="16">
        <f t="shared" si="56"/>
        <v>3.0033850822925179</v>
      </c>
      <c r="AV71" s="3">
        <f t="shared" si="57"/>
        <v>1.9859927629275127</v>
      </c>
      <c r="AW71" s="3">
        <f t="shared" ref="AW71:AW94" si="61">100*AL71/(AL71+AS71)</f>
        <v>75.8669331139062</v>
      </c>
      <c r="AX71" s="20">
        <f t="shared" si="58"/>
        <v>75.8669331139062</v>
      </c>
      <c r="AY71" s="20">
        <f t="shared" si="59"/>
        <v>24.133066886093808</v>
      </c>
      <c r="AZ71" s="20">
        <f t="shared" si="60"/>
        <v>100</v>
      </c>
    </row>
    <row r="72" spans="1:52" s="2" customFormat="1" ht="12.95" customHeight="1" x14ac:dyDescent="0.2">
      <c r="A72" s="8"/>
      <c r="B72" s="22" t="s">
        <v>54</v>
      </c>
      <c r="C72" s="8" t="s">
        <v>63</v>
      </c>
      <c r="D72" s="2">
        <v>210.5</v>
      </c>
      <c r="E72" s="40">
        <v>2932.2</v>
      </c>
      <c r="F72" s="40">
        <v>2958.0999999999995</v>
      </c>
      <c r="G72" s="40">
        <v>-1356.3999999999999</v>
      </c>
      <c r="H72" s="6" t="s">
        <v>93</v>
      </c>
      <c r="I72" s="6" t="s">
        <v>304</v>
      </c>
      <c r="J72" s="6" t="s">
        <v>71</v>
      </c>
      <c r="K72" s="2">
        <v>3</v>
      </c>
      <c r="L72" s="2">
        <v>3</v>
      </c>
      <c r="M72" s="3">
        <v>0</v>
      </c>
      <c r="N72" s="3">
        <v>38.726666666666667</v>
      </c>
      <c r="O72" s="3">
        <v>9.6666666666666665E-2</v>
      </c>
      <c r="P72" s="3">
        <v>38.083333333333336</v>
      </c>
      <c r="Q72" s="3">
        <v>5.3333333333333337E-2</v>
      </c>
      <c r="R72" s="3">
        <v>0</v>
      </c>
      <c r="S72" s="3">
        <v>0</v>
      </c>
      <c r="T72" s="3">
        <v>0.3133333333333333</v>
      </c>
      <c r="U72" s="3">
        <v>21.973333333333333</v>
      </c>
      <c r="V72" s="3">
        <v>0.36333333333333334</v>
      </c>
      <c r="W72" s="3">
        <v>99.613333333333344</v>
      </c>
      <c r="X72" s="3">
        <v>57.116666666666667</v>
      </c>
      <c r="Y72" s="3">
        <v>0</v>
      </c>
      <c r="Z72" s="3">
        <v>21.536666666666665</v>
      </c>
      <c r="AA72" s="3">
        <v>4.3333333333333335E-2</v>
      </c>
      <c r="AB72" s="3">
        <v>14.213333333333333</v>
      </c>
      <c r="AC72" s="3">
        <v>2.3333333333333334E-2</v>
      </c>
      <c r="AD72" s="3">
        <v>0</v>
      </c>
      <c r="AE72" s="3">
        <v>0</v>
      </c>
      <c r="AF72" s="3">
        <v>0.10000000000000002</v>
      </c>
      <c r="AG72" s="3">
        <v>6.8599999999999994</v>
      </c>
      <c r="AH72" s="3">
        <v>0.10999999999999999</v>
      </c>
      <c r="AI72" s="3">
        <v>100</v>
      </c>
      <c r="AJ72" s="16">
        <v>4</v>
      </c>
      <c r="AK72" s="16">
        <f t="shared" si="46"/>
        <v>0</v>
      </c>
      <c r="AL72" s="16">
        <f t="shared" si="47"/>
        <v>1.5082579515611321</v>
      </c>
      <c r="AM72" s="16">
        <f t="shared" si="48"/>
        <v>3.0347242486139484E-3</v>
      </c>
      <c r="AN72" s="16">
        <f t="shared" si="49"/>
        <v>0.99538955354537495</v>
      </c>
      <c r="AO72" s="16">
        <f t="shared" si="50"/>
        <v>1.6340822877152028E-3</v>
      </c>
      <c r="AP72" s="16">
        <f t="shared" si="51"/>
        <v>0</v>
      </c>
      <c r="AQ72" s="16">
        <f t="shared" si="52"/>
        <v>0</v>
      </c>
      <c r="AR72" s="16">
        <f t="shared" si="53"/>
        <v>7.0032098044937275E-3</v>
      </c>
      <c r="AS72" s="16">
        <f t="shared" si="54"/>
        <v>0.48042019258826957</v>
      </c>
      <c r="AT72" s="16">
        <f t="shared" si="55"/>
        <v>7.7035307849430976E-3</v>
      </c>
      <c r="AU72" s="16">
        <f t="shared" si="56"/>
        <v>3.0034432448205424</v>
      </c>
      <c r="AV72" s="3">
        <f t="shared" si="57"/>
        <v>1.9886781441494017</v>
      </c>
      <c r="AW72" s="3">
        <f t="shared" si="61"/>
        <v>75.84223500410846</v>
      </c>
      <c r="AX72" s="20">
        <f t="shared" si="58"/>
        <v>75.84223500410846</v>
      </c>
      <c r="AY72" s="20">
        <f t="shared" si="59"/>
        <v>24.157764995891533</v>
      </c>
      <c r="AZ72" s="20">
        <f t="shared" si="60"/>
        <v>100</v>
      </c>
    </row>
    <row r="73" spans="1:52" s="2" customFormat="1" ht="12.95" customHeight="1" x14ac:dyDescent="0.2">
      <c r="A73" s="8"/>
      <c r="B73" s="22" t="s">
        <v>54</v>
      </c>
      <c r="C73" s="8" t="s">
        <v>63</v>
      </c>
      <c r="D73" s="2">
        <v>210.5</v>
      </c>
      <c r="E73" s="40">
        <v>2932.2</v>
      </c>
      <c r="F73" s="40">
        <v>2958.0999999999995</v>
      </c>
      <c r="G73" s="40">
        <v>-1356.3999999999999</v>
      </c>
      <c r="H73" s="6" t="s">
        <v>93</v>
      </c>
      <c r="I73" s="6" t="s">
        <v>304</v>
      </c>
      <c r="J73" s="6" t="s">
        <v>71</v>
      </c>
      <c r="K73" s="2">
        <v>4</v>
      </c>
      <c r="L73" s="2">
        <v>3</v>
      </c>
      <c r="M73" s="3">
        <v>0</v>
      </c>
      <c r="N73" s="3">
        <v>38.936666666666667</v>
      </c>
      <c r="O73" s="3">
        <v>8.3333333333333329E-2</v>
      </c>
      <c r="P73" s="3">
        <v>38.213333333333331</v>
      </c>
      <c r="Q73" s="3">
        <v>5.000000000000001E-2</v>
      </c>
      <c r="R73" s="3">
        <v>0</v>
      </c>
      <c r="S73" s="3">
        <v>0</v>
      </c>
      <c r="T73" s="3">
        <v>0.32</v>
      </c>
      <c r="U73" s="3">
        <v>21.86</v>
      </c>
      <c r="V73" s="3">
        <v>0.36000000000000004</v>
      </c>
      <c r="W73" s="3">
        <v>99.826666666666668</v>
      </c>
      <c r="X73" s="3">
        <v>57.116666666666667</v>
      </c>
      <c r="Y73" s="3">
        <v>0</v>
      </c>
      <c r="Z73" s="3">
        <v>21.593333333333334</v>
      </c>
      <c r="AA73" s="3">
        <v>3.6666666666666674E-2</v>
      </c>
      <c r="AB73" s="3">
        <v>14.216666666666667</v>
      </c>
      <c r="AC73" s="3">
        <v>0.02</v>
      </c>
      <c r="AD73" s="3">
        <v>0</v>
      </c>
      <c r="AE73" s="3">
        <v>0</v>
      </c>
      <c r="AF73" s="3">
        <v>0.10333333333333333</v>
      </c>
      <c r="AG73" s="3">
        <v>6.8033333333333337</v>
      </c>
      <c r="AH73" s="3">
        <v>0.10666666666666667</v>
      </c>
      <c r="AI73" s="3">
        <v>100</v>
      </c>
      <c r="AJ73" s="16">
        <v>4</v>
      </c>
      <c r="AK73" s="16">
        <f t="shared" si="46"/>
        <v>0</v>
      </c>
      <c r="AL73" s="16">
        <f t="shared" si="47"/>
        <v>1.512226437117012</v>
      </c>
      <c r="AM73" s="16">
        <f t="shared" si="48"/>
        <v>2.5678435949810334E-3</v>
      </c>
      <c r="AN73" s="16">
        <f t="shared" si="49"/>
        <v>0.99562299387219144</v>
      </c>
      <c r="AO73" s="16">
        <f t="shared" si="50"/>
        <v>1.4006419608987453E-3</v>
      </c>
      <c r="AP73" s="16">
        <f t="shared" si="51"/>
        <v>0</v>
      </c>
      <c r="AQ73" s="16">
        <f t="shared" si="52"/>
        <v>0</v>
      </c>
      <c r="AR73" s="16">
        <f t="shared" si="53"/>
        <v>7.2366501313101839E-3</v>
      </c>
      <c r="AS73" s="16">
        <f t="shared" si="54"/>
        <v>0.47645170703238987</v>
      </c>
      <c r="AT73" s="16">
        <f t="shared" si="55"/>
        <v>7.4700904581266421E-3</v>
      </c>
      <c r="AU73" s="16">
        <f t="shared" si="56"/>
        <v>3.0029763641669103</v>
      </c>
      <c r="AV73" s="3">
        <f t="shared" si="57"/>
        <v>1.9886781441494019</v>
      </c>
      <c r="AW73" s="3">
        <f t="shared" si="61"/>
        <v>76.041788942364136</v>
      </c>
      <c r="AX73" s="20">
        <f t="shared" si="58"/>
        <v>76.041788942364136</v>
      </c>
      <c r="AY73" s="20">
        <f t="shared" si="59"/>
        <v>23.958211057635875</v>
      </c>
      <c r="AZ73" s="20">
        <f t="shared" si="60"/>
        <v>100.00000000000001</v>
      </c>
    </row>
    <row r="74" spans="1:52" s="17" customFormat="1" ht="12.95" customHeight="1" x14ac:dyDescent="0.2">
      <c r="A74" s="8"/>
      <c r="B74" s="22" t="s">
        <v>54</v>
      </c>
      <c r="C74" s="8" t="s">
        <v>63</v>
      </c>
      <c r="D74" s="2">
        <v>210.5</v>
      </c>
      <c r="E74" s="40">
        <v>2932.2</v>
      </c>
      <c r="F74" s="40">
        <v>2958.0999999999995</v>
      </c>
      <c r="G74" s="40">
        <v>-1356.3999999999999</v>
      </c>
      <c r="H74" s="6" t="s">
        <v>94</v>
      </c>
      <c r="I74" s="6" t="s">
        <v>304</v>
      </c>
      <c r="J74" s="6" t="s">
        <v>71</v>
      </c>
      <c r="K74" s="2">
        <v>5</v>
      </c>
      <c r="L74" s="2">
        <v>3</v>
      </c>
      <c r="M74" s="3">
        <v>1.6666666666666666E-2</v>
      </c>
      <c r="N74" s="3">
        <v>38.696666666666665</v>
      </c>
      <c r="O74" s="3">
        <v>8.666666666666667E-2</v>
      </c>
      <c r="P74" s="3">
        <v>37.92</v>
      </c>
      <c r="Q74" s="3">
        <v>7.0000000000000007E-2</v>
      </c>
      <c r="R74" s="3">
        <v>0</v>
      </c>
      <c r="S74" s="3">
        <v>0</v>
      </c>
      <c r="T74" s="3">
        <v>0.33333333333333331</v>
      </c>
      <c r="U74" s="3">
        <v>22.033333333333331</v>
      </c>
      <c r="V74" s="3">
        <v>0.36000000000000004</v>
      </c>
      <c r="W74" s="3">
        <v>99.509999999999991</v>
      </c>
      <c r="X74" s="3">
        <v>57.093333333333334</v>
      </c>
      <c r="Y74" s="3">
        <v>1.3333333333333334E-2</v>
      </c>
      <c r="Z74" s="3">
        <v>21.560000000000002</v>
      </c>
      <c r="AA74" s="3">
        <v>3.6666666666666674E-2</v>
      </c>
      <c r="AB74" s="3">
        <v>14.173333333333332</v>
      </c>
      <c r="AC74" s="3">
        <v>0.03</v>
      </c>
      <c r="AD74" s="3">
        <v>0</v>
      </c>
      <c r="AE74" s="3">
        <v>0</v>
      </c>
      <c r="AF74" s="3">
        <v>0.11</v>
      </c>
      <c r="AG74" s="3">
        <v>6.8900000000000006</v>
      </c>
      <c r="AH74" s="3">
        <v>0.10666666666666667</v>
      </c>
      <c r="AI74" s="3">
        <v>100</v>
      </c>
      <c r="AJ74" s="16">
        <v>4</v>
      </c>
      <c r="AK74" s="16">
        <f t="shared" si="46"/>
        <v>9.3414292386735176E-4</v>
      </c>
      <c r="AL74" s="16">
        <f t="shared" si="47"/>
        <v>1.5105091078935078</v>
      </c>
      <c r="AM74" s="16">
        <f t="shared" si="48"/>
        <v>2.5688930406352179E-3</v>
      </c>
      <c r="AN74" s="16">
        <f t="shared" si="49"/>
        <v>0.99299392807099474</v>
      </c>
      <c r="AO74" s="16">
        <f t="shared" si="50"/>
        <v>2.1018215787015414E-3</v>
      </c>
      <c r="AP74" s="16">
        <f t="shared" si="51"/>
        <v>0</v>
      </c>
      <c r="AQ74" s="16">
        <f t="shared" si="52"/>
        <v>0</v>
      </c>
      <c r="AR74" s="16">
        <f t="shared" si="53"/>
        <v>7.7066791219056515E-3</v>
      </c>
      <c r="AS74" s="16">
        <f t="shared" si="54"/>
        <v>0.48271835590845402</v>
      </c>
      <c r="AT74" s="16">
        <f t="shared" si="55"/>
        <v>7.4731433909388141E-3</v>
      </c>
      <c r="AU74" s="16">
        <f t="shared" si="56"/>
        <v>3.007006071929005</v>
      </c>
      <c r="AV74" s="3">
        <f t="shared" si="57"/>
        <v>1.9932274638019618</v>
      </c>
      <c r="AW74" s="3">
        <f t="shared" si="61"/>
        <v>75.782073813708266</v>
      </c>
      <c r="AX74" s="20">
        <f t="shared" si="58"/>
        <v>75.782073813708266</v>
      </c>
      <c r="AY74" s="20">
        <f t="shared" si="59"/>
        <v>24.217926186291738</v>
      </c>
      <c r="AZ74" s="20">
        <f t="shared" si="60"/>
        <v>100</v>
      </c>
    </row>
    <row r="75" spans="1:52" s="2" customFormat="1" ht="12.95" customHeight="1" x14ac:dyDescent="0.2">
      <c r="A75" s="8">
        <v>15</v>
      </c>
      <c r="B75" s="22" t="s">
        <v>53</v>
      </c>
      <c r="C75" s="8" t="s">
        <v>62</v>
      </c>
      <c r="D75" s="2">
        <v>234.29</v>
      </c>
      <c r="E75" s="40">
        <v>2955.99</v>
      </c>
      <c r="F75" s="40">
        <v>2981.8899999999994</v>
      </c>
      <c r="G75" s="40">
        <v>-1380.1899999999998</v>
      </c>
      <c r="H75" s="6" t="s">
        <v>94</v>
      </c>
      <c r="I75" s="6" t="s">
        <v>305</v>
      </c>
      <c r="J75" s="6" t="s">
        <v>71</v>
      </c>
      <c r="K75" s="2">
        <v>1</v>
      </c>
      <c r="L75" s="2">
        <v>5</v>
      </c>
      <c r="M75" s="3">
        <v>1.2E-2</v>
      </c>
      <c r="N75" s="3">
        <v>38.89</v>
      </c>
      <c r="O75" s="3">
        <v>0.09</v>
      </c>
      <c r="P75" s="3">
        <v>38.396000000000001</v>
      </c>
      <c r="Q75" s="3">
        <v>6.2E-2</v>
      </c>
      <c r="R75" s="3">
        <v>0</v>
      </c>
      <c r="S75" s="3">
        <v>0</v>
      </c>
      <c r="T75" s="3">
        <v>0.34200000000000003</v>
      </c>
      <c r="U75" s="3">
        <v>22.568000000000001</v>
      </c>
      <c r="V75" s="3">
        <v>0.33799999999999997</v>
      </c>
      <c r="W75" s="3">
        <v>100.70199999999998</v>
      </c>
      <c r="X75" s="3">
        <v>57.105999999999995</v>
      </c>
      <c r="Y75" s="3">
        <v>8.0000000000000002E-3</v>
      </c>
      <c r="Z75" s="3">
        <v>21.431999999999995</v>
      </c>
      <c r="AA75" s="3">
        <v>0.04</v>
      </c>
      <c r="AB75" s="3">
        <v>14.197999999999999</v>
      </c>
      <c r="AC75" s="3">
        <v>2.4E-2</v>
      </c>
      <c r="AD75" s="3">
        <v>0</v>
      </c>
      <c r="AE75" s="3">
        <v>0</v>
      </c>
      <c r="AF75" s="3">
        <v>0.10999999999999999</v>
      </c>
      <c r="AG75" s="3">
        <v>6.9779999999999998</v>
      </c>
      <c r="AH75" s="3">
        <v>0.10200000000000001</v>
      </c>
      <c r="AI75" s="3">
        <v>100</v>
      </c>
      <c r="AJ75" s="16">
        <v>4</v>
      </c>
      <c r="AK75" s="16">
        <f t="shared" si="46"/>
        <v>5.6036143312436526E-4</v>
      </c>
      <c r="AL75" s="16">
        <f t="shared" si="47"/>
        <v>1.5012082793401742</v>
      </c>
      <c r="AM75" s="16">
        <f t="shared" si="48"/>
        <v>2.8018071656218265E-3</v>
      </c>
      <c r="AN75" s="16">
        <f t="shared" si="49"/>
        <v>0.9945014534374671</v>
      </c>
      <c r="AO75" s="16">
        <f t="shared" si="50"/>
        <v>1.6810842993730958E-3</v>
      </c>
      <c r="AP75" s="16">
        <f t="shared" si="51"/>
        <v>0</v>
      </c>
      <c r="AQ75" s="16">
        <f t="shared" si="52"/>
        <v>0</v>
      </c>
      <c r="AR75" s="16">
        <f t="shared" si="53"/>
        <v>7.704969705460021E-3</v>
      </c>
      <c r="AS75" s="16">
        <f t="shared" si="54"/>
        <v>0.48877526004272759</v>
      </c>
      <c r="AT75" s="16">
        <f t="shared" si="55"/>
        <v>7.1446082723356577E-3</v>
      </c>
      <c r="AU75" s="16">
        <f t="shared" si="56"/>
        <v>3.0043778236962844</v>
      </c>
      <c r="AV75" s="3">
        <f t="shared" si="57"/>
        <v>1.9899835393829017</v>
      </c>
      <c r="AW75" s="3">
        <f t="shared" si="61"/>
        <v>75.438225976768749</v>
      </c>
      <c r="AX75" s="20">
        <f t="shared" si="58"/>
        <v>75.438225976768749</v>
      </c>
      <c r="AY75" s="20">
        <f t="shared" si="59"/>
        <v>24.561774023231262</v>
      </c>
      <c r="AZ75" s="20">
        <f t="shared" si="60"/>
        <v>100.00000000000001</v>
      </c>
    </row>
    <row r="76" spans="1:52" ht="12.95" customHeight="1" x14ac:dyDescent="0.2">
      <c r="B76" s="22" t="s">
        <v>53</v>
      </c>
      <c r="C76" s="8" t="s">
        <v>62</v>
      </c>
      <c r="D76" s="2">
        <v>234.29</v>
      </c>
      <c r="E76" s="40">
        <v>2955.99</v>
      </c>
      <c r="F76" s="40">
        <v>2981.8899999999994</v>
      </c>
      <c r="G76" s="40">
        <v>-1380.1899999999998</v>
      </c>
      <c r="H76" s="6" t="s">
        <v>94</v>
      </c>
      <c r="I76" s="6" t="s">
        <v>305</v>
      </c>
      <c r="J76" s="6" t="s">
        <v>71</v>
      </c>
      <c r="K76" s="2">
        <v>5</v>
      </c>
      <c r="L76" s="2">
        <v>3</v>
      </c>
      <c r="M76" s="3">
        <v>0</v>
      </c>
      <c r="N76" s="3">
        <v>38.94</v>
      </c>
      <c r="O76" s="3">
        <v>0</v>
      </c>
      <c r="P76" s="3">
        <v>38.483333333333341</v>
      </c>
      <c r="Q76" s="3">
        <v>5.3333333333333337E-2</v>
      </c>
      <c r="R76" s="3">
        <v>0</v>
      </c>
      <c r="S76" s="3">
        <v>0</v>
      </c>
      <c r="T76" s="3">
        <v>0.35333333333333333</v>
      </c>
      <c r="U76" s="3">
        <v>22.91333333333333</v>
      </c>
      <c r="V76" s="3">
        <v>0.37666666666666665</v>
      </c>
      <c r="W76" s="3">
        <v>101.12333333333333</v>
      </c>
      <c r="X76" s="3">
        <v>57.096666666666671</v>
      </c>
      <c r="Y76" s="3">
        <v>0</v>
      </c>
      <c r="Z76" s="3">
        <v>21.406666666666666</v>
      </c>
      <c r="AA76" s="3">
        <v>0</v>
      </c>
      <c r="AB76" s="3">
        <v>14.19</v>
      </c>
      <c r="AC76" s="3">
        <v>0.02</v>
      </c>
      <c r="AD76" s="3">
        <v>0</v>
      </c>
      <c r="AE76" s="3">
        <v>0</v>
      </c>
      <c r="AF76" s="3">
        <v>0.11</v>
      </c>
      <c r="AG76" s="3">
        <v>7.0666666666666664</v>
      </c>
      <c r="AH76" s="3">
        <v>0.11333333333333333</v>
      </c>
      <c r="AI76" s="3">
        <v>100</v>
      </c>
      <c r="AJ76" s="16">
        <v>4</v>
      </c>
      <c r="AK76" s="16">
        <f t="shared" si="46"/>
        <v>0</v>
      </c>
      <c r="AL76" s="16">
        <f t="shared" si="47"/>
        <v>1.4996789071165857</v>
      </c>
      <c r="AM76" s="16">
        <f t="shared" si="48"/>
        <v>0</v>
      </c>
      <c r="AN76" s="16">
        <f t="shared" si="49"/>
        <v>0.994103567050032</v>
      </c>
      <c r="AO76" s="16">
        <f t="shared" si="50"/>
        <v>1.4011325821705878E-3</v>
      </c>
      <c r="AP76" s="16">
        <f t="shared" si="51"/>
        <v>0</v>
      </c>
      <c r="AQ76" s="16">
        <f t="shared" si="52"/>
        <v>0</v>
      </c>
      <c r="AR76" s="16">
        <f t="shared" si="53"/>
        <v>7.7062292019382328E-3</v>
      </c>
      <c r="AS76" s="16">
        <f t="shared" si="54"/>
        <v>0.49506684570027432</v>
      </c>
      <c r="AT76" s="16">
        <f t="shared" si="55"/>
        <v>7.939751298966664E-3</v>
      </c>
      <c r="AU76" s="16">
        <f t="shared" si="56"/>
        <v>3.0058964329499669</v>
      </c>
      <c r="AV76" s="3">
        <f t="shared" si="57"/>
        <v>1.99474575281686</v>
      </c>
      <c r="AW76" s="3">
        <f t="shared" si="61"/>
        <v>75.18145633341139</v>
      </c>
      <c r="AX76" s="20">
        <f t="shared" si="58"/>
        <v>75.18145633341139</v>
      </c>
      <c r="AY76" s="20">
        <f t="shared" si="59"/>
        <v>24.818543666588621</v>
      </c>
      <c r="AZ76" s="20">
        <f t="shared" si="60"/>
        <v>100.00000000000001</v>
      </c>
    </row>
    <row r="77" spans="1:52" s="2" customFormat="1" ht="12.95" customHeight="1" x14ac:dyDescent="0.2">
      <c r="A77" s="8"/>
      <c r="B77" s="22" t="s">
        <v>53</v>
      </c>
      <c r="C77" s="8" t="s">
        <v>62</v>
      </c>
      <c r="D77" s="2">
        <v>234.29</v>
      </c>
      <c r="E77" s="40">
        <v>2955.99</v>
      </c>
      <c r="F77" s="40">
        <v>2981.8899999999994</v>
      </c>
      <c r="G77" s="40">
        <v>-1380.1899999999998</v>
      </c>
      <c r="H77" s="6" t="s">
        <v>94</v>
      </c>
      <c r="I77" s="6" t="s">
        <v>305</v>
      </c>
      <c r="J77" s="6" t="s">
        <v>71</v>
      </c>
      <c r="K77" s="2">
        <v>3</v>
      </c>
      <c r="L77" s="2">
        <v>4</v>
      </c>
      <c r="M77" s="3">
        <v>3.2500000000000001E-2</v>
      </c>
      <c r="N77" s="3">
        <v>38.945</v>
      </c>
      <c r="O77" s="3">
        <v>0</v>
      </c>
      <c r="P77" s="3">
        <v>38.484999999999999</v>
      </c>
      <c r="Q77" s="3">
        <v>6.25E-2</v>
      </c>
      <c r="R77" s="3">
        <v>0</v>
      </c>
      <c r="S77" s="3">
        <v>0</v>
      </c>
      <c r="T77" s="3">
        <v>0.35750000000000004</v>
      </c>
      <c r="U77" s="3">
        <v>22.692500000000003</v>
      </c>
      <c r="V77" s="3">
        <v>0.32500000000000001</v>
      </c>
      <c r="W77" s="3">
        <v>100.9025</v>
      </c>
      <c r="X77" s="3">
        <v>57.097500000000004</v>
      </c>
      <c r="Y77" s="3">
        <v>2.2499999999999999E-2</v>
      </c>
      <c r="Z77" s="3">
        <v>21.43</v>
      </c>
      <c r="AA77" s="3">
        <v>0</v>
      </c>
      <c r="AB77" s="3">
        <v>14.21</v>
      </c>
      <c r="AC77" s="3">
        <v>2.5000000000000001E-2</v>
      </c>
      <c r="AD77" s="3">
        <v>0</v>
      </c>
      <c r="AE77" s="3">
        <v>0</v>
      </c>
      <c r="AF77" s="3">
        <v>0.1125</v>
      </c>
      <c r="AG77" s="3">
        <v>7.0075000000000003</v>
      </c>
      <c r="AH77" s="3">
        <v>9.7500000000000003E-2</v>
      </c>
      <c r="AI77" s="3">
        <v>100</v>
      </c>
      <c r="AJ77" s="16">
        <v>4</v>
      </c>
      <c r="AK77" s="16">
        <f t="shared" si="46"/>
        <v>1.5762511493497961E-3</v>
      </c>
      <c r="AL77" s="16">
        <f t="shared" si="47"/>
        <v>1.5012916502473836</v>
      </c>
      <c r="AM77" s="16">
        <f t="shared" si="48"/>
        <v>0</v>
      </c>
      <c r="AN77" s="16">
        <f t="shared" si="49"/>
        <v>0.9954901703226936</v>
      </c>
      <c r="AO77" s="16">
        <f t="shared" si="50"/>
        <v>1.751390165944218E-3</v>
      </c>
      <c r="AP77" s="16">
        <f t="shared" si="51"/>
        <v>0</v>
      </c>
      <c r="AQ77" s="16">
        <f t="shared" si="52"/>
        <v>0</v>
      </c>
      <c r="AR77" s="16">
        <f t="shared" si="53"/>
        <v>7.8812557467489806E-3</v>
      </c>
      <c r="AS77" s="16">
        <f t="shared" si="54"/>
        <v>0.4909146635141643</v>
      </c>
      <c r="AT77" s="16">
        <f t="shared" si="55"/>
        <v>6.8304216471824506E-3</v>
      </c>
      <c r="AU77" s="16">
        <f t="shared" si="56"/>
        <v>3.0057358027934664</v>
      </c>
      <c r="AV77" s="3">
        <f t="shared" si="57"/>
        <v>1.992206313761548</v>
      </c>
      <c r="AW77" s="3">
        <f t="shared" si="61"/>
        <v>75.358241758241761</v>
      </c>
      <c r="AX77" s="20">
        <f t="shared" si="58"/>
        <v>75.358241758241761</v>
      </c>
      <c r="AY77" s="20">
        <f t="shared" si="59"/>
        <v>24.641758241758239</v>
      </c>
      <c r="AZ77" s="20">
        <f t="shared" si="60"/>
        <v>100</v>
      </c>
    </row>
    <row r="78" spans="1:52" s="2" customFormat="1" ht="12.95" customHeight="1" x14ac:dyDescent="0.2">
      <c r="A78" s="8"/>
      <c r="B78" s="22" t="s">
        <v>53</v>
      </c>
      <c r="C78" s="8" t="s">
        <v>62</v>
      </c>
      <c r="D78" s="2">
        <v>234.29</v>
      </c>
      <c r="E78" s="40">
        <v>2955.99</v>
      </c>
      <c r="F78" s="40">
        <v>2981.8899999999994</v>
      </c>
      <c r="G78" s="40">
        <v>-1380.1899999999998</v>
      </c>
      <c r="H78" s="6" t="s">
        <v>94</v>
      </c>
      <c r="I78" s="6" t="s">
        <v>305</v>
      </c>
      <c r="J78" s="6" t="s">
        <v>71</v>
      </c>
      <c r="K78" s="2">
        <v>4</v>
      </c>
      <c r="L78" s="2">
        <v>3</v>
      </c>
      <c r="M78" s="3">
        <v>0</v>
      </c>
      <c r="N78" s="3">
        <v>39.04</v>
      </c>
      <c r="O78" s="3">
        <v>0</v>
      </c>
      <c r="P78" s="3">
        <v>38.246666666666663</v>
      </c>
      <c r="Q78" s="3">
        <v>0.06</v>
      </c>
      <c r="R78" s="3">
        <v>0</v>
      </c>
      <c r="S78" s="3">
        <v>0</v>
      </c>
      <c r="T78" s="3">
        <v>0.33</v>
      </c>
      <c r="U78" s="3">
        <v>22.293333333333333</v>
      </c>
      <c r="V78" s="3">
        <v>0.38666666666666671</v>
      </c>
      <c r="W78" s="3">
        <v>100.35333333333334</v>
      </c>
      <c r="X78" s="3">
        <v>57.09</v>
      </c>
      <c r="Y78" s="3">
        <v>0</v>
      </c>
      <c r="Z78" s="3">
        <v>21.576666666666664</v>
      </c>
      <c r="AA78" s="3">
        <v>0</v>
      </c>
      <c r="AB78" s="3">
        <v>14.18</v>
      </c>
      <c r="AC78" s="3">
        <v>0.02</v>
      </c>
      <c r="AD78" s="3">
        <v>0</v>
      </c>
      <c r="AE78" s="3">
        <v>0</v>
      </c>
      <c r="AF78" s="3">
        <v>0.10333333333333335</v>
      </c>
      <c r="AG78" s="3">
        <v>6.913333333333334</v>
      </c>
      <c r="AH78" s="3">
        <v>0.11333333333333333</v>
      </c>
      <c r="AI78" s="3">
        <v>100</v>
      </c>
      <c r="AJ78" s="16">
        <v>4</v>
      </c>
      <c r="AK78" s="16">
        <f t="shared" si="46"/>
        <v>0</v>
      </c>
      <c r="AL78" s="16">
        <f t="shared" si="47"/>
        <v>1.5117650493373036</v>
      </c>
      <c r="AM78" s="16">
        <f t="shared" si="48"/>
        <v>0</v>
      </c>
      <c r="AN78" s="16">
        <f t="shared" si="49"/>
        <v>0.9935190050796987</v>
      </c>
      <c r="AO78" s="16">
        <f t="shared" si="50"/>
        <v>1.4012961989840604E-3</v>
      </c>
      <c r="AP78" s="16">
        <f t="shared" si="51"/>
        <v>0</v>
      </c>
      <c r="AQ78" s="16">
        <f t="shared" si="52"/>
        <v>0</v>
      </c>
      <c r="AR78" s="16">
        <f t="shared" si="53"/>
        <v>7.2400303614176455E-3</v>
      </c>
      <c r="AS78" s="16">
        <f t="shared" si="54"/>
        <v>0.4843813861154902</v>
      </c>
      <c r="AT78" s="16">
        <f t="shared" si="55"/>
        <v>7.9406784609096746E-3</v>
      </c>
      <c r="AU78" s="16">
        <f t="shared" si="56"/>
        <v>3.0062474455538037</v>
      </c>
      <c r="AV78" s="3">
        <f t="shared" si="57"/>
        <v>1.9961464354527938</v>
      </c>
      <c r="AW78" s="3">
        <f t="shared" si="61"/>
        <v>75.734175734175736</v>
      </c>
      <c r="AX78" s="20">
        <f t="shared" si="58"/>
        <v>75.734175734175736</v>
      </c>
      <c r="AY78" s="20">
        <f t="shared" si="59"/>
        <v>24.265824265824268</v>
      </c>
      <c r="AZ78" s="20">
        <f t="shared" si="60"/>
        <v>100</v>
      </c>
    </row>
    <row r="79" spans="1:52" s="2" customFormat="1" ht="12.95" customHeight="1" x14ac:dyDescent="0.2">
      <c r="A79" s="8"/>
      <c r="B79" s="22" t="s">
        <v>53</v>
      </c>
      <c r="C79" s="8" t="s">
        <v>62</v>
      </c>
      <c r="D79" s="2">
        <v>234.29</v>
      </c>
      <c r="E79" s="40">
        <v>2955.99</v>
      </c>
      <c r="F79" s="40">
        <v>2981.8899999999994</v>
      </c>
      <c r="G79" s="40">
        <v>-1380.1899999999998</v>
      </c>
      <c r="H79" s="6" t="s">
        <v>94</v>
      </c>
      <c r="I79" s="6" t="s">
        <v>305</v>
      </c>
      <c r="J79" s="6" t="s">
        <v>71</v>
      </c>
      <c r="K79" s="2">
        <v>5</v>
      </c>
      <c r="L79" s="2">
        <v>3</v>
      </c>
      <c r="M79" s="3">
        <v>0</v>
      </c>
      <c r="N79" s="3">
        <v>39.476666666666667</v>
      </c>
      <c r="O79" s="3">
        <v>0</v>
      </c>
      <c r="P79" s="3">
        <v>38.483333333333327</v>
      </c>
      <c r="Q79" s="3">
        <v>3.6666666666666667E-2</v>
      </c>
      <c r="R79" s="3">
        <v>0</v>
      </c>
      <c r="S79" s="3">
        <v>0</v>
      </c>
      <c r="T79" s="3">
        <v>0.31666666666666665</v>
      </c>
      <c r="U79" s="3">
        <v>21.873333333333335</v>
      </c>
      <c r="V79" s="3">
        <v>0.41</v>
      </c>
      <c r="W79" s="3">
        <v>100.59333333333332</v>
      </c>
      <c r="X79" s="3">
        <v>57.1</v>
      </c>
      <c r="Y79" s="3">
        <v>0</v>
      </c>
      <c r="Z79" s="3">
        <v>21.713333333333335</v>
      </c>
      <c r="AA79" s="3">
        <v>0</v>
      </c>
      <c r="AB79" s="3">
        <v>14.200000000000001</v>
      </c>
      <c r="AC79" s="3">
        <v>1.3333333333333334E-2</v>
      </c>
      <c r="AD79" s="3">
        <v>0</v>
      </c>
      <c r="AE79" s="3">
        <v>0</v>
      </c>
      <c r="AF79" s="3">
        <v>0.10000000000000002</v>
      </c>
      <c r="AG79" s="3">
        <v>6.746666666666667</v>
      </c>
      <c r="AH79" s="3">
        <v>0.12</v>
      </c>
      <c r="AI79" s="3">
        <v>100</v>
      </c>
      <c r="AJ79" s="16">
        <v>4</v>
      </c>
      <c r="AK79" s="16">
        <f t="shared" si="46"/>
        <v>0</v>
      </c>
      <c r="AL79" s="16">
        <f t="shared" si="47"/>
        <v>1.5210741389375366</v>
      </c>
      <c r="AM79" s="16">
        <f t="shared" si="48"/>
        <v>0</v>
      </c>
      <c r="AN79" s="16">
        <f t="shared" si="49"/>
        <v>0.99474605954465856</v>
      </c>
      <c r="AO79" s="16">
        <f t="shared" si="50"/>
        <v>9.3403385872737894E-4</v>
      </c>
      <c r="AP79" s="16">
        <f t="shared" si="51"/>
        <v>0</v>
      </c>
      <c r="AQ79" s="16">
        <f t="shared" si="52"/>
        <v>0</v>
      </c>
      <c r="AR79" s="16">
        <f t="shared" si="53"/>
        <v>7.0052539404553433E-3</v>
      </c>
      <c r="AS79" s="16">
        <f t="shared" si="54"/>
        <v>0.47262113251605375</v>
      </c>
      <c r="AT79" s="16">
        <f t="shared" si="55"/>
        <v>8.4063047285464088E-3</v>
      </c>
      <c r="AU79" s="16">
        <f t="shared" si="56"/>
        <v>3.0047869235259781</v>
      </c>
      <c r="AV79" s="3">
        <f t="shared" si="57"/>
        <v>1.9936952714535905</v>
      </c>
      <c r="AW79" s="3">
        <f t="shared" si="61"/>
        <v>76.294214101663144</v>
      </c>
      <c r="AX79" s="20">
        <f t="shared" si="58"/>
        <v>76.294214101663144</v>
      </c>
      <c r="AY79" s="20">
        <f t="shared" si="59"/>
        <v>23.705785898336845</v>
      </c>
      <c r="AZ79" s="20">
        <f t="shared" si="60"/>
        <v>99.999999999999986</v>
      </c>
    </row>
    <row r="80" spans="1:52" s="17" customFormat="1" ht="12.95" customHeight="1" x14ac:dyDescent="0.2">
      <c r="A80" s="8">
        <v>16</v>
      </c>
      <c r="B80" s="22" t="s">
        <v>50</v>
      </c>
      <c r="C80" s="8" t="s">
        <v>60</v>
      </c>
      <c r="D80" s="2">
        <v>257.44</v>
      </c>
      <c r="E80" s="41">
        <v>2979.1899999999996</v>
      </c>
      <c r="F80" s="41">
        <v>3005.0899999999992</v>
      </c>
      <c r="G80" s="41">
        <v>-1403.3899999999996</v>
      </c>
      <c r="H80" s="6" t="s">
        <v>95</v>
      </c>
      <c r="I80" s="6" t="s">
        <v>302</v>
      </c>
      <c r="J80" s="6" t="s">
        <v>71</v>
      </c>
      <c r="K80" s="2">
        <v>1</v>
      </c>
      <c r="L80" s="2">
        <v>3</v>
      </c>
      <c r="M80" s="3">
        <v>4.3333333333333335E-2</v>
      </c>
      <c r="N80" s="3">
        <v>37.06</v>
      </c>
      <c r="O80" s="3">
        <v>0.14000000000000001</v>
      </c>
      <c r="P80" s="3">
        <v>37.9</v>
      </c>
      <c r="Q80" s="3">
        <v>4.3333333333333335E-2</v>
      </c>
      <c r="R80" s="3">
        <v>0</v>
      </c>
      <c r="S80" s="3">
        <v>0</v>
      </c>
      <c r="T80" s="3">
        <v>0.37333333333333335</v>
      </c>
      <c r="U80" s="3">
        <v>24.843333333333334</v>
      </c>
      <c r="V80" s="3">
        <v>0.38000000000000006</v>
      </c>
      <c r="W80" s="3">
        <v>100.78333333333335</v>
      </c>
      <c r="X80" s="3">
        <v>57.09</v>
      </c>
      <c r="Y80" s="3">
        <v>0.03</v>
      </c>
      <c r="Z80" s="3">
        <v>20.64</v>
      </c>
      <c r="AA80" s="3">
        <v>6.3333333333333339E-2</v>
      </c>
      <c r="AB80" s="3">
        <v>14.160000000000002</v>
      </c>
      <c r="AC80" s="3">
        <v>0.02</v>
      </c>
      <c r="AD80" s="3">
        <v>0</v>
      </c>
      <c r="AE80" s="3">
        <v>0</v>
      </c>
      <c r="AF80" s="3">
        <v>0.12</v>
      </c>
      <c r="AG80" s="3">
        <v>7.7633333333333328</v>
      </c>
      <c r="AH80" s="3">
        <v>0.11666666666666665</v>
      </c>
      <c r="AI80" s="3">
        <v>100</v>
      </c>
      <c r="AJ80" s="16">
        <v>4</v>
      </c>
      <c r="AK80" s="16">
        <f t="shared" si="46"/>
        <v>2.1019442984760903E-3</v>
      </c>
      <c r="AL80" s="16">
        <f t="shared" si="47"/>
        <v>1.4461376773515502</v>
      </c>
      <c r="AM80" s="16">
        <f t="shared" si="48"/>
        <v>4.4374379634495248E-3</v>
      </c>
      <c r="AN80" s="16">
        <f t="shared" si="49"/>
        <v>0.99211770888071482</v>
      </c>
      <c r="AO80" s="16">
        <f t="shared" si="50"/>
        <v>1.4012961989840604E-3</v>
      </c>
      <c r="AP80" s="16">
        <f t="shared" si="51"/>
        <v>0</v>
      </c>
      <c r="AQ80" s="16">
        <f t="shared" si="52"/>
        <v>0</v>
      </c>
      <c r="AR80" s="16">
        <f t="shared" si="53"/>
        <v>8.4077771939043613E-3</v>
      </c>
      <c r="AS80" s="16">
        <f t="shared" si="54"/>
        <v>0.54393647457231264</v>
      </c>
      <c r="AT80" s="16">
        <f t="shared" si="55"/>
        <v>8.1742278274070171E-3</v>
      </c>
      <c r="AU80" s="16">
        <f t="shared" si="56"/>
        <v>3.0067145442867984</v>
      </c>
      <c r="AV80" s="3">
        <f t="shared" si="57"/>
        <v>1.9900741519238627</v>
      </c>
      <c r="AW80" s="3">
        <f t="shared" si="61"/>
        <v>72.667527285529872</v>
      </c>
      <c r="AX80" s="20">
        <f t="shared" si="58"/>
        <v>72.667527285529872</v>
      </c>
      <c r="AY80" s="20">
        <f t="shared" si="59"/>
        <v>27.332472714470132</v>
      </c>
      <c r="AZ80" s="20">
        <f t="shared" si="60"/>
        <v>100</v>
      </c>
    </row>
    <row r="81" spans="1:52" s="18" customFormat="1" ht="12.95" customHeight="1" x14ac:dyDescent="0.2">
      <c r="A81" s="9"/>
      <c r="B81" s="27" t="s">
        <v>50</v>
      </c>
      <c r="C81" s="9" t="s">
        <v>60</v>
      </c>
      <c r="D81" s="6">
        <v>257.44</v>
      </c>
      <c r="E81" s="41">
        <v>2979.1899999999996</v>
      </c>
      <c r="F81" s="41">
        <v>3005.0899999999992</v>
      </c>
      <c r="G81" s="41">
        <v>-1403.3899999999996</v>
      </c>
      <c r="H81" s="6" t="s">
        <v>95</v>
      </c>
      <c r="I81" s="6" t="s">
        <v>302</v>
      </c>
      <c r="J81" s="6" t="s">
        <v>71</v>
      </c>
      <c r="K81" s="6">
        <v>2</v>
      </c>
      <c r="L81" s="6">
        <v>3</v>
      </c>
      <c r="M81" s="16">
        <v>0.02</v>
      </c>
      <c r="N81" s="16">
        <v>36.686666666666667</v>
      </c>
      <c r="O81" s="16">
        <v>7.0000000000000007E-2</v>
      </c>
      <c r="P81" s="16">
        <v>37.943333333333335</v>
      </c>
      <c r="Q81" s="16">
        <v>5.000000000000001E-2</v>
      </c>
      <c r="R81" s="16">
        <v>0</v>
      </c>
      <c r="S81" s="16">
        <v>0</v>
      </c>
      <c r="T81" s="16">
        <v>0.3833333333333333</v>
      </c>
      <c r="U81" s="16">
        <v>25.106666666666669</v>
      </c>
      <c r="V81" s="16">
        <v>0.35000000000000003</v>
      </c>
      <c r="W81" s="16">
        <v>100.61666666666667</v>
      </c>
      <c r="X81" s="16">
        <v>57.116666666666667</v>
      </c>
      <c r="Y81" s="16">
        <v>1.3333333333333334E-2</v>
      </c>
      <c r="Z81" s="16">
        <v>20.5</v>
      </c>
      <c r="AA81" s="16">
        <v>3.3333333333333333E-2</v>
      </c>
      <c r="AB81" s="16">
        <v>14.223333333333334</v>
      </c>
      <c r="AC81" s="16">
        <v>0.02</v>
      </c>
      <c r="AD81" s="16">
        <v>0</v>
      </c>
      <c r="AE81" s="16">
        <v>0</v>
      </c>
      <c r="AF81" s="16">
        <v>0.12</v>
      </c>
      <c r="AG81" s="16">
        <v>7.8666666666666671</v>
      </c>
      <c r="AH81" s="16">
        <v>0.10666666666666667</v>
      </c>
      <c r="AI81" s="16">
        <v>100</v>
      </c>
      <c r="AJ81" s="16">
        <v>4</v>
      </c>
      <c r="AK81" s="16">
        <f t="shared" si="46"/>
        <v>9.3376130726583026E-4</v>
      </c>
      <c r="AL81" s="16">
        <f t="shared" si="47"/>
        <v>1.435658009921214</v>
      </c>
      <c r="AM81" s="16">
        <f t="shared" si="48"/>
        <v>2.3344032681645753E-3</v>
      </c>
      <c r="AN81" s="16">
        <f t="shared" si="49"/>
        <v>0.99608987452582443</v>
      </c>
      <c r="AO81" s="16">
        <f t="shared" si="50"/>
        <v>1.4006419608987453E-3</v>
      </c>
      <c r="AP81" s="16">
        <f t="shared" si="51"/>
        <v>0</v>
      </c>
      <c r="AQ81" s="16">
        <f t="shared" si="52"/>
        <v>0</v>
      </c>
      <c r="AR81" s="16">
        <f t="shared" si="53"/>
        <v>8.403851765392472E-3</v>
      </c>
      <c r="AS81" s="16">
        <f t="shared" si="54"/>
        <v>0.55091917128683987</v>
      </c>
      <c r="AT81" s="16">
        <f t="shared" si="55"/>
        <v>7.4700904581266421E-3</v>
      </c>
      <c r="AU81" s="16">
        <f t="shared" si="56"/>
        <v>3.0032098044937268</v>
      </c>
      <c r="AV81" s="16">
        <f t="shared" si="57"/>
        <v>1.9865771812080539</v>
      </c>
      <c r="AW81" s="16">
        <f t="shared" si="61"/>
        <v>72.267920094007039</v>
      </c>
      <c r="AX81" s="39">
        <f t="shared" si="58"/>
        <v>72.267920094007039</v>
      </c>
      <c r="AY81" s="39">
        <f t="shared" si="59"/>
        <v>27.732079905992951</v>
      </c>
      <c r="AZ81" s="39">
        <f t="shared" si="60"/>
        <v>99.999999999999986</v>
      </c>
    </row>
    <row r="82" spans="1:52" s="17" customFormat="1" ht="12.95" customHeight="1" x14ac:dyDescent="0.2">
      <c r="A82" s="8"/>
      <c r="B82" s="22" t="s">
        <v>50</v>
      </c>
      <c r="C82" s="8" t="s">
        <v>60</v>
      </c>
      <c r="D82" s="2">
        <v>257.44</v>
      </c>
      <c r="E82" s="41">
        <v>2979.1899999999996</v>
      </c>
      <c r="F82" s="41">
        <v>3005.0899999999992</v>
      </c>
      <c r="G82" s="41">
        <v>-1403.3899999999996</v>
      </c>
      <c r="H82" s="6" t="s">
        <v>95</v>
      </c>
      <c r="I82" s="6" t="s">
        <v>302</v>
      </c>
      <c r="J82" s="6" t="s">
        <v>71</v>
      </c>
      <c r="K82" s="2">
        <v>3</v>
      </c>
      <c r="L82" s="2">
        <v>3</v>
      </c>
      <c r="M82" s="3">
        <v>1.6666666666666666E-2</v>
      </c>
      <c r="N82" s="3">
        <v>36.686666666666667</v>
      </c>
      <c r="O82" s="3">
        <v>7.3333333333333348E-2</v>
      </c>
      <c r="P82" s="3">
        <v>37.876666666666665</v>
      </c>
      <c r="Q82" s="3">
        <v>0.04</v>
      </c>
      <c r="R82" s="3">
        <v>0</v>
      </c>
      <c r="S82" s="3">
        <v>0</v>
      </c>
      <c r="T82" s="3">
        <v>0.38000000000000006</v>
      </c>
      <c r="U82" s="3">
        <v>25.14</v>
      </c>
      <c r="V82" s="3">
        <v>0.35000000000000003</v>
      </c>
      <c r="W82" s="3">
        <v>100.56333333333333</v>
      </c>
      <c r="X82" s="3">
        <v>57.109999999999992</v>
      </c>
      <c r="Y82" s="3">
        <v>1.3333333333333334E-2</v>
      </c>
      <c r="Z82" s="3">
        <v>20.51</v>
      </c>
      <c r="AA82" s="3">
        <v>3.0000000000000002E-2</v>
      </c>
      <c r="AB82" s="3">
        <v>14.21</v>
      </c>
      <c r="AC82" s="3">
        <v>0.02</v>
      </c>
      <c r="AD82" s="3">
        <v>0</v>
      </c>
      <c r="AE82" s="3">
        <v>0</v>
      </c>
      <c r="AF82" s="3">
        <v>0.12</v>
      </c>
      <c r="AG82" s="3">
        <v>7.8866666666666667</v>
      </c>
      <c r="AH82" s="3">
        <v>0.10333333333333335</v>
      </c>
      <c r="AI82" s="3">
        <v>100</v>
      </c>
      <c r="AJ82" s="16">
        <v>4</v>
      </c>
      <c r="AK82" s="16">
        <f t="shared" si="46"/>
        <v>9.3387030876087098E-4</v>
      </c>
      <c r="AL82" s="16">
        <f t="shared" si="47"/>
        <v>1.4365260024514097</v>
      </c>
      <c r="AM82" s="16">
        <f t="shared" si="48"/>
        <v>2.1012081947119599E-3</v>
      </c>
      <c r="AN82" s="16">
        <f t="shared" si="49"/>
        <v>0.99527228156189829</v>
      </c>
      <c r="AO82" s="16">
        <f t="shared" si="50"/>
        <v>1.4008054631413063E-3</v>
      </c>
      <c r="AP82" s="16">
        <f t="shared" si="51"/>
        <v>0</v>
      </c>
      <c r="AQ82" s="16">
        <f t="shared" si="52"/>
        <v>0</v>
      </c>
      <c r="AR82" s="16">
        <f t="shared" si="53"/>
        <v>8.4048327788478379E-3</v>
      </c>
      <c r="AS82" s="16">
        <f t="shared" si="54"/>
        <v>0.55238428763205516</v>
      </c>
      <c r="AT82" s="16">
        <f t="shared" si="55"/>
        <v>7.2374948928967502E-3</v>
      </c>
      <c r="AU82" s="16">
        <f t="shared" si="56"/>
        <v>3.0042607832837218</v>
      </c>
      <c r="AV82" s="3">
        <f t="shared" si="57"/>
        <v>1.988910290083465</v>
      </c>
      <c r="AW82" s="3">
        <f t="shared" si="61"/>
        <v>72.226787181594077</v>
      </c>
      <c r="AX82" s="20">
        <f t="shared" si="58"/>
        <v>72.226787181594077</v>
      </c>
      <c r="AY82" s="20">
        <f t="shared" si="59"/>
        <v>27.773212818405916</v>
      </c>
      <c r="AZ82" s="20">
        <f t="shared" si="60"/>
        <v>100</v>
      </c>
    </row>
    <row r="83" spans="1:52" s="17" customFormat="1" ht="12.95" customHeight="1" x14ac:dyDescent="0.2">
      <c r="A83" s="8"/>
      <c r="B83" s="22" t="s">
        <v>50</v>
      </c>
      <c r="C83" s="8" t="s">
        <v>60</v>
      </c>
      <c r="D83" s="2">
        <v>257.44</v>
      </c>
      <c r="E83" s="41">
        <v>2979.1899999999996</v>
      </c>
      <c r="F83" s="41">
        <v>3005.0899999999992</v>
      </c>
      <c r="G83" s="41">
        <v>-1403.3899999999996</v>
      </c>
      <c r="H83" s="6" t="s">
        <v>95</v>
      </c>
      <c r="I83" s="6" t="s">
        <v>302</v>
      </c>
      <c r="J83" s="6" t="s">
        <v>71</v>
      </c>
      <c r="K83" s="2">
        <v>4</v>
      </c>
      <c r="L83" s="2">
        <v>3</v>
      </c>
      <c r="M83" s="3">
        <v>0</v>
      </c>
      <c r="N83" s="3">
        <v>37.236666666666657</v>
      </c>
      <c r="O83" s="3">
        <v>0.10666666666666667</v>
      </c>
      <c r="P83" s="3">
        <v>38.013333333333328</v>
      </c>
      <c r="Q83" s="3">
        <v>0.04</v>
      </c>
      <c r="R83" s="3">
        <v>0</v>
      </c>
      <c r="S83" s="3">
        <v>0</v>
      </c>
      <c r="T83" s="3">
        <v>0.38666666666666671</v>
      </c>
      <c r="U83" s="3">
        <v>24.563333333333333</v>
      </c>
      <c r="V83" s="3">
        <v>0.35666666666666663</v>
      </c>
      <c r="W83" s="3">
        <v>100.70666666666666</v>
      </c>
      <c r="X83" s="3">
        <v>57.109999999999992</v>
      </c>
      <c r="Y83" s="3">
        <v>0</v>
      </c>
      <c r="Z83" s="3">
        <v>20.73</v>
      </c>
      <c r="AA83" s="3">
        <v>4.6666666666666669E-2</v>
      </c>
      <c r="AB83" s="3">
        <v>14.196666666666667</v>
      </c>
      <c r="AC83" s="3">
        <v>1.6666666666666666E-2</v>
      </c>
      <c r="AD83" s="3">
        <v>0</v>
      </c>
      <c r="AE83" s="3">
        <v>0</v>
      </c>
      <c r="AF83" s="3">
        <v>0.12333333333333334</v>
      </c>
      <c r="AG83" s="3">
        <v>7.669999999999999</v>
      </c>
      <c r="AH83" s="3">
        <v>0.10666666666666667</v>
      </c>
      <c r="AI83" s="3">
        <v>100</v>
      </c>
      <c r="AJ83" s="16">
        <v>4</v>
      </c>
      <c r="AK83" s="16">
        <f t="shared" si="46"/>
        <v>0</v>
      </c>
      <c r="AL83" s="16">
        <f t="shared" si="47"/>
        <v>1.451934862545964</v>
      </c>
      <c r="AM83" s="16">
        <f t="shared" si="48"/>
        <v>3.2685460806630485E-3</v>
      </c>
      <c r="AN83" s="16">
        <f t="shared" si="49"/>
        <v>0.99433841125313738</v>
      </c>
      <c r="AO83" s="16">
        <f t="shared" si="50"/>
        <v>1.1673378859510886E-3</v>
      </c>
      <c r="AP83" s="16">
        <f t="shared" si="51"/>
        <v>0</v>
      </c>
      <c r="AQ83" s="16">
        <f t="shared" si="52"/>
        <v>0</v>
      </c>
      <c r="AR83" s="16">
        <f t="shared" si="53"/>
        <v>8.6383003560380565E-3</v>
      </c>
      <c r="AS83" s="16">
        <f t="shared" si="54"/>
        <v>0.53720889511469094</v>
      </c>
      <c r="AT83" s="16">
        <f t="shared" si="55"/>
        <v>7.4709624700869679E-3</v>
      </c>
      <c r="AU83" s="16">
        <f t="shared" si="56"/>
        <v>3.0040273157065314</v>
      </c>
      <c r="AV83" s="3">
        <f t="shared" si="57"/>
        <v>1.989143757660655</v>
      </c>
      <c r="AW83" s="3">
        <f t="shared" si="61"/>
        <v>72.992957746478865</v>
      </c>
      <c r="AX83" s="20">
        <f t="shared" si="58"/>
        <v>72.992957746478865</v>
      </c>
      <c r="AY83" s="20">
        <f t="shared" si="59"/>
        <v>27.007042253521124</v>
      </c>
      <c r="AZ83" s="20">
        <f t="shared" si="60"/>
        <v>99.999999999999986</v>
      </c>
    </row>
    <row r="84" spans="1:52" s="17" customFormat="1" ht="12.95" customHeight="1" x14ac:dyDescent="0.2">
      <c r="A84" s="8"/>
      <c r="B84" s="22" t="s">
        <v>50</v>
      </c>
      <c r="C84" s="8" t="s">
        <v>60</v>
      </c>
      <c r="D84" s="2">
        <v>257.44</v>
      </c>
      <c r="E84" s="41">
        <v>2979.1899999999996</v>
      </c>
      <c r="F84" s="41">
        <v>3005.0899999999992</v>
      </c>
      <c r="G84" s="41">
        <v>-1403.3899999999996</v>
      </c>
      <c r="H84" s="6" t="s">
        <v>95</v>
      </c>
      <c r="I84" s="6" t="s">
        <v>302</v>
      </c>
      <c r="J84" s="6" t="s">
        <v>71</v>
      </c>
      <c r="K84" s="2">
        <v>5</v>
      </c>
      <c r="L84" s="2">
        <v>3</v>
      </c>
      <c r="M84" s="3">
        <v>0</v>
      </c>
      <c r="N84" s="3">
        <v>36.910000000000004</v>
      </c>
      <c r="O84" s="3">
        <v>0.11333333333333333</v>
      </c>
      <c r="P84" s="3">
        <v>37.876666666666672</v>
      </c>
      <c r="Q84" s="3">
        <v>0.04</v>
      </c>
      <c r="R84" s="3">
        <v>0</v>
      </c>
      <c r="S84" s="3">
        <v>0</v>
      </c>
      <c r="T84" s="3">
        <v>0.38000000000000006</v>
      </c>
      <c r="U84" s="3">
        <v>24.899999999999995</v>
      </c>
      <c r="V84" s="3">
        <v>0.36333333333333334</v>
      </c>
      <c r="W84" s="3">
        <v>100.58333333333333</v>
      </c>
      <c r="X84" s="3">
        <v>57.106666666666662</v>
      </c>
      <c r="Y84" s="3">
        <v>0</v>
      </c>
      <c r="Z84" s="3">
        <v>20.606666666666666</v>
      </c>
      <c r="AA84" s="3">
        <v>5.000000000000001E-2</v>
      </c>
      <c r="AB84" s="3">
        <v>14.19</v>
      </c>
      <c r="AC84" s="3">
        <v>1.3333333333333334E-2</v>
      </c>
      <c r="AD84" s="3">
        <v>0</v>
      </c>
      <c r="AE84" s="3">
        <v>0</v>
      </c>
      <c r="AF84" s="3">
        <v>0.11666666666666665</v>
      </c>
      <c r="AG84" s="3">
        <v>7.8</v>
      </c>
      <c r="AH84" s="3">
        <v>0.10666666666666667</v>
      </c>
      <c r="AI84" s="3">
        <v>100</v>
      </c>
      <c r="AJ84" s="16">
        <v>4</v>
      </c>
      <c r="AK84" s="16">
        <f t="shared" si="46"/>
        <v>0</v>
      </c>
      <c r="AL84" s="16">
        <f t="shared" si="47"/>
        <v>1.4433808078449686</v>
      </c>
      <c r="AM84" s="16">
        <f t="shared" si="48"/>
        <v>3.5022180714452495E-3</v>
      </c>
      <c r="AN84" s="16">
        <f t="shared" si="49"/>
        <v>0.9939294886761616</v>
      </c>
      <c r="AO84" s="16">
        <f t="shared" si="50"/>
        <v>9.3392481905206644E-4</v>
      </c>
      <c r="AP84" s="16">
        <f t="shared" si="51"/>
        <v>0</v>
      </c>
      <c r="AQ84" s="16">
        <f t="shared" si="52"/>
        <v>0</v>
      </c>
      <c r="AR84" s="16">
        <f t="shared" si="53"/>
        <v>8.1718421667055802E-3</v>
      </c>
      <c r="AS84" s="16">
        <f t="shared" si="54"/>
        <v>0.54634601914545888</v>
      </c>
      <c r="AT84" s="16">
        <f t="shared" si="55"/>
        <v>7.4713985524165315E-3</v>
      </c>
      <c r="AU84" s="16">
        <f t="shared" si="56"/>
        <v>3.0037356992762083</v>
      </c>
      <c r="AV84" s="3">
        <f t="shared" si="57"/>
        <v>1.9897268269904274</v>
      </c>
      <c r="AW84" s="3">
        <f t="shared" si="61"/>
        <v>72.541656888054447</v>
      </c>
      <c r="AX84" s="20">
        <f t="shared" si="58"/>
        <v>72.541656888054447</v>
      </c>
      <c r="AY84" s="20">
        <f t="shared" si="59"/>
        <v>27.458343111945556</v>
      </c>
      <c r="AZ84" s="20">
        <f t="shared" si="60"/>
        <v>100</v>
      </c>
    </row>
    <row r="85" spans="1:52" ht="12.95" customHeight="1" x14ac:dyDescent="0.2">
      <c r="A85" s="8">
        <v>17</v>
      </c>
      <c r="B85" s="22" t="s">
        <v>51</v>
      </c>
      <c r="C85" s="8" t="s">
        <v>70</v>
      </c>
      <c r="D85" s="2">
        <v>264.26</v>
      </c>
      <c r="E85" s="24">
        <v>2986.16</v>
      </c>
      <c r="F85" s="24">
        <v>3012.0599999999995</v>
      </c>
      <c r="G85" s="24">
        <v>-1410.36</v>
      </c>
      <c r="H85" s="6" t="s">
        <v>95</v>
      </c>
      <c r="I85" s="6" t="s">
        <v>306</v>
      </c>
      <c r="J85" s="6" t="s">
        <v>71</v>
      </c>
      <c r="K85" s="2">
        <v>1</v>
      </c>
      <c r="L85" s="2">
        <v>3</v>
      </c>
      <c r="M85" s="3">
        <v>0</v>
      </c>
      <c r="N85" s="3">
        <v>36.74</v>
      </c>
      <c r="O85" s="3">
        <v>6.3333333333333339E-2</v>
      </c>
      <c r="P85" s="3">
        <v>37.78</v>
      </c>
      <c r="Q85" s="3">
        <v>5.3333333333333337E-2</v>
      </c>
      <c r="R85" s="3">
        <v>0</v>
      </c>
      <c r="S85" s="3">
        <v>0</v>
      </c>
      <c r="T85" s="3">
        <v>0.3666666666666667</v>
      </c>
      <c r="U85" s="3">
        <v>24.5</v>
      </c>
      <c r="V85" s="3">
        <v>0.32666666666666666</v>
      </c>
      <c r="W85" s="3">
        <v>99.836666666666659</v>
      </c>
      <c r="X85" s="3">
        <v>57.126666666666665</v>
      </c>
      <c r="Y85" s="3">
        <v>0</v>
      </c>
      <c r="Z85" s="3">
        <v>20.64</v>
      </c>
      <c r="AA85" s="3">
        <v>0.03</v>
      </c>
      <c r="AB85" s="3">
        <v>14.243333333333334</v>
      </c>
      <c r="AC85" s="3">
        <v>2.3333333333333334E-2</v>
      </c>
      <c r="AD85" s="3">
        <v>0</v>
      </c>
      <c r="AE85" s="3">
        <v>0</v>
      </c>
      <c r="AF85" s="3">
        <v>0.12</v>
      </c>
      <c r="AG85" s="3">
        <v>7.7233333333333327</v>
      </c>
      <c r="AH85" s="3">
        <v>9.6666666666666679E-2</v>
      </c>
      <c r="AI85" s="3">
        <v>100</v>
      </c>
      <c r="AJ85" s="16">
        <v>4</v>
      </c>
      <c r="AK85" s="16">
        <f t="shared" si="46"/>
        <v>0</v>
      </c>
      <c r="AL85" s="16">
        <f t="shared" si="47"/>
        <v>1.4452094760182053</v>
      </c>
      <c r="AM85" s="16">
        <f t="shared" si="48"/>
        <v>2.1005951686311119E-3</v>
      </c>
      <c r="AN85" s="16">
        <f t="shared" si="49"/>
        <v>0.99731590617341581</v>
      </c>
      <c r="AO85" s="16">
        <f t="shared" si="50"/>
        <v>1.6337962422686427E-3</v>
      </c>
      <c r="AP85" s="16">
        <f t="shared" si="51"/>
        <v>0</v>
      </c>
      <c r="AQ85" s="16">
        <f t="shared" si="52"/>
        <v>0</v>
      </c>
      <c r="AR85" s="16">
        <f t="shared" si="53"/>
        <v>8.4023806745244477E-3</v>
      </c>
      <c r="AS85" s="16">
        <f t="shared" si="54"/>
        <v>0.54078655619092075</v>
      </c>
      <c r="AT85" s="16">
        <f t="shared" si="55"/>
        <v>6.768584432255806E-3</v>
      </c>
      <c r="AU85" s="16">
        <f t="shared" si="56"/>
        <v>3.0022172949002215</v>
      </c>
      <c r="AV85" s="3">
        <f t="shared" si="57"/>
        <v>1.9859960322091261</v>
      </c>
      <c r="AW85" s="3">
        <f t="shared" si="61"/>
        <v>72.770008226583613</v>
      </c>
      <c r="AX85" s="20">
        <f t="shared" si="58"/>
        <v>72.770008226583613</v>
      </c>
      <c r="AY85" s="20">
        <f t="shared" si="59"/>
        <v>27.22999177341638</v>
      </c>
      <c r="AZ85" s="20">
        <f t="shared" si="60"/>
        <v>100</v>
      </c>
    </row>
    <row r="86" spans="1:52" ht="12.95" customHeight="1" x14ac:dyDescent="0.2">
      <c r="B86" s="22" t="s">
        <v>51</v>
      </c>
      <c r="C86" s="8" t="s">
        <v>70</v>
      </c>
      <c r="D86" s="2">
        <v>264.26</v>
      </c>
      <c r="E86" s="24">
        <v>2986.16</v>
      </c>
      <c r="F86" s="24">
        <v>3012.0599999999995</v>
      </c>
      <c r="G86" s="24">
        <v>-1410.36</v>
      </c>
      <c r="H86" s="6" t="s">
        <v>95</v>
      </c>
      <c r="I86" s="6" t="s">
        <v>306</v>
      </c>
      <c r="J86" s="6" t="s">
        <v>71</v>
      </c>
      <c r="K86" s="2">
        <v>2</v>
      </c>
      <c r="L86" s="2">
        <v>3</v>
      </c>
      <c r="M86" s="3">
        <v>1.6666666666666666E-2</v>
      </c>
      <c r="N86" s="3">
        <v>36.590000000000003</v>
      </c>
      <c r="O86" s="3">
        <v>0.11333333333333333</v>
      </c>
      <c r="P86" s="3">
        <v>37.556666666666665</v>
      </c>
      <c r="Q86" s="3">
        <v>4.3333333333333335E-2</v>
      </c>
      <c r="R86" s="3">
        <v>0</v>
      </c>
      <c r="S86" s="3">
        <v>0</v>
      </c>
      <c r="T86" s="3">
        <v>0.36999999999999994</v>
      </c>
      <c r="U86" s="3">
        <v>24.506666666666664</v>
      </c>
      <c r="V86" s="3">
        <v>0.32666666666666666</v>
      </c>
      <c r="W86" s="3">
        <v>99.526666666666685</v>
      </c>
      <c r="X86" s="3">
        <v>57.113333333333337</v>
      </c>
      <c r="Y86" s="3">
        <v>1.3333333333333334E-2</v>
      </c>
      <c r="Z86" s="3">
        <v>20.63</v>
      </c>
      <c r="AA86" s="3">
        <v>4.6666666666666669E-2</v>
      </c>
      <c r="AB86" s="3">
        <v>14.206666666666669</v>
      </c>
      <c r="AC86" s="3">
        <v>1.6666666666666666E-2</v>
      </c>
      <c r="AD86" s="3">
        <v>0</v>
      </c>
      <c r="AE86" s="3">
        <v>0</v>
      </c>
      <c r="AF86" s="3">
        <v>0.11666666666666665</v>
      </c>
      <c r="AG86" s="3">
        <v>7.75</v>
      </c>
      <c r="AH86" s="3">
        <v>9.6666666666666679E-2</v>
      </c>
      <c r="AI86" s="3">
        <v>100</v>
      </c>
      <c r="AJ86" s="16">
        <v>4</v>
      </c>
      <c r="AK86" s="16">
        <f t="shared" si="46"/>
        <v>9.3381580483249693E-4</v>
      </c>
      <c r="AL86" s="16">
        <f t="shared" si="47"/>
        <v>1.4448465040270806</v>
      </c>
      <c r="AM86" s="16">
        <f t="shared" si="48"/>
        <v>3.2683553169137389E-3</v>
      </c>
      <c r="AN86" s="16">
        <f t="shared" si="49"/>
        <v>0.99498074004902548</v>
      </c>
      <c r="AO86" s="16">
        <f t="shared" si="50"/>
        <v>1.167269756040621E-3</v>
      </c>
      <c r="AP86" s="16">
        <f t="shared" si="51"/>
        <v>0</v>
      </c>
      <c r="AQ86" s="16">
        <f t="shared" si="52"/>
        <v>0</v>
      </c>
      <c r="AR86" s="16">
        <f t="shared" si="53"/>
        <v>8.1708882922843472E-3</v>
      </c>
      <c r="AS86" s="16">
        <f t="shared" si="54"/>
        <v>0.54278043655888875</v>
      </c>
      <c r="AT86" s="16">
        <f t="shared" si="55"/>
        <v>6.7701645850356028E-3</v>
      </c>
      <c r="AU86" s="16">
        <f t="shared" si="56"/>
        <v>3.0029181743901017</v>
      </c>
      <c r="AV86" s="3">
        <f t="shared" si="57"/>
        <v>1.9876269405859692</v>
      </c>
      <c r="AW86" s="3">
        <f t="shared" si="61"/>
        <v>72.692036645525022</v>
      </c>
      <c r="AX86" s="20">
        <f t="shared" si="58"/>
        <v>72.692036645525022</v>
      </c>
      <c r="AY86" s="20">
        <f t="shared" si="59"/>
        <v>27.307963354474982</v>
      </c>
      <c r="AZ86" s="20">
        <f t="shared" si="60"/>
        <v>100</v>
      </c>
    </row>
    <row r="87" spans="1:52" ht="12.95" customHeight="1" x14ac:dyDescent="0.2">
      <c r="B87" s="22" t="s">
        <v>51</v>
      </c>
      <c r="C87" s="8" t="s">
        <v>70</v>
      </c>
      <c r="D87" s="2">
        <v>264.26</v>
      </c>
      <c r="E87" s="24">
        <v>2986.16</v>
      </c>
      <c r="F87" s="24">
        <v>3012.0599999999995</v>
      </c>
      <c r="G87" s="24">
        <v>-1410.36</v>
      </c>
      <c r="H87" s="6" t="s">
        <v>95</v>
      </c>
      <c r="I87" s="6" t="s">
        <v>306</v>
      </c>
      <c r="J87" s="6" t="s">
        <v>71</v>
      </c>
      <c r="K87" s="2">
        <v>3</v>
      </c>
      <c r="L87" s="2">
        <v>3</v>
      </c>
      <c r="M87" s="3">
        <v>0</v>
      </c>
      <c r="N87" s="3">
        <v>36.68</v>
      </c>
      <c r="O87" s="3">
        <v>5.000000000000001E-2</v>
      </c>
      <c r="P87" s="3">
        <v>37.596666666666664</v>
      </c>
      <c r="Q87" s="3">
        <v>4.3333333333333335E-2</v>
      </c>
      <c r="R87" s="3">
        <v>0</v>
      </c>
      <c r="S87" s="3">
        <v>0</v>
      </c>
      <c r="T87" s="3">
        <v>0.36999999999999994</v>
      </c>
      <c r="U87" s="3">
        <v>24.52333333333333</v>
      </c>
      <c r="V87" s="3">
        <v>0.33666666666666667</v>
      </c>
      <c r="W87" s="3">
        <v>99.600000000000009</v>
      </c>
      <c r="X87" s="3">
        <v>57.109999999999992</v>
      </c>
      <c r="Y87" s="3">
        <v>0</v>
      </c>
      <c r="Z87" s="3">
        <v>20.666666666666668</v>
      </c>
      <c r="AA87" s="3">
        <v>2.3333333333333334E-2</v>
      </c>
      <c r="AB87" s="3">
        <v>14.206666666666669</v>
      </c>
      <c r="AC87" s="3">
        <v>1.6666666666666666E-2</v>
      </c>
      <c r="AD87" s="3">
        <v>0</v>
      </c>
      <c r="AE87" s="3">
        <v>0</v>
      </c>
      <c r="AF87" s="3">
        <v>0.12</v>
      </c>
      <c r="AG87" s="3">
        <v>7.753333333333333</v>
      </c>
      <c r="AH87" s="3">
        <v>0.10333333333333333</v>
      </c>
      <c r="AI87" s="3">
        <v>100</v>
      </c>
      <c r="AJ87" s="16">
        <v>4</v>
      </c>
      <c r="AK87" s="16">
        <f t="shared" si="46"/>
        <v>0</v>
      </c>
      <c r="AL87" s="16">
        <f t="shared" si="47"/>
        <v>1.4474989785793499</v>
      </c>
      <c r="AM87" s="16">
        <f t="shared" si="48"/>
        <v>1.6342730403315243E-3</v>
      </c>
      <c r="AN87" s="16">
        <f t="shared" si="49"/>
        <v>0.99503881398470817</v>
      </c>
      <c r="AO87" s="16">
        <f t="shared" si="50"/>
        <v>1.1673378859510886E-3</v>
      </c>
      <c r="AP87" s="16">
        <f t="shared" si="51"/>
        <v>0</v>
      </c>
      <c r="AQ87" s="16">
        <f t="shared" si="52"/>
        <v>0</v>
      </c>
      <c r="AR87" s="16">
        <f t="shared" si="53"/>
        <v>8.4048327788478379E-3</v>
      </c>
      <c r="AS87" s="16">
        <f t="shared" si="54"/>
        <v>0.5430455845444464</v>
      </c>
      <c r="AT87" s="16">
        <f t="shared" si="55"/>
        <v>7.2374948928967493E-3</v>
      </c>
      <c r="AU87" s="16">
        <f t="shared" si="56"/>
        <v>3.0040273157065314</v>
      </c>
      <c r="AV87" s="3">
        <f t="shared" si="57"/>
        <v>1.9905445631237964</v>
      </c>
      <c r="AW87" s="3">
        <f t="shared" si="61"/>
        <v>72.718742669481585</v>
      </c>
      <c r="AX87" s="20">
        <f t="shared" si="58"/>
        <v>72.718742669481585</v>
      </c>
      <c r="AY87" s="20">
        <f t="shared" si="59"/>
        <v>27.281257330518411</v>
      </c>
      <c r="AZ87" s="20">
        <f t="shared" si="60"/>
        <v>100</v>
      </c>
    </row>
    <row r="88" spans="1:52" ht="12.95" customHeight="1" x14ac:dyDescent="0.2">
      <c r="B88" s="22" t="s">
        <v>51</v>
      </c>
      <c r="C88" s="8" t="s">
        <v>70</v>
      </c>
      <c r="D88" s="2">
        <v>264.26</v>
      </c>
      <c r="E88" s="24">
        <v>2986.16</v>
      </c>
      <c r="F88" s="24">
        <v>3012.0599999999995</v>
      </c>
      <c r="G88" s="24">
        <v>-1410.36</v>
      </c>
      <c r="H88" s="6" t="s">
        <v>95</v>
      </c>
      <c r="I88" s="6" t="s">
        <v>306</v>
      </c>
      <c r="J88" s="6" t="s">
        <v>71</v>
      </c>
      <c r="K88" s="2">
        <v>4</v>
      </c>
      <c r="L88" s="2">
        <v>3</v>
      </c>
      <c r="M88" s="3">
        <v>2.3333333333333334E-2</v>
      </c>
      <c r="N88" s="3">
        <v>36.883333333333333</v>
      </c>
      <c r="O88" s="3">
        <v>6.3333333333333339E-2</v>
      </c>
      <c r="P88" s="3">
        <v>37.606666666666662</v>
      </c>
      <c r="Q88" s="3">
        <v>4.3333333333333335E-2</v>
      </c>
      <c r="R88" s="3">
        <v>0</v>
      </c>
      <c r="S88" s="3">
        <v>0</v>
      </c>
      <c r="T88" s="3">
        <v>0.35333333333333333</v>
      </c>
      <c r="U88" s="3">
        <v>24.313333333333333</v>
      </c>
      <c r="V88" s="3">
        <v>0.34666666666666668</v>
      </c>
      <c r="W88" s="3">
        <v>99.643333333333331</v>
      </c>
      <c r="X88" s="3">
        <v>57.1</v>
      </c>
      <c r="Y88" s="3">
        <v>1.6666666666666666E-2</v>
      </c>
      <c r="Z88" s="3">
        <v>20.746666666666666</v>
      </c>
      <c r="AA88" s="3">
        <v>0.03</v>
      </c>
      <c r="AB88" s="3">
        <v>14.193333333333333</v>
      </c>
      <c r="AC88" s="3">
        <v>1.6666666666666666E-2</v>
      </c>
      <c r="AD88" s="3">
        <v>0</v>
      </c>
      <c r="AE88" s="3">
        <v>0</v>
      </c>
      <c r="AF88" s="3">
        <v>0.11333333333333333</v>
      </c>
      <c r="AG88" s="3">
        <v>7.6766666666666667</v>
      </c>
      <c r="AH88" s="3">
        <v>0.10333333333333333</v>
      </c>
      <c r="AI88" s="3">
        <v>100</v>
      </c>
      <c r="AJ88" s="16">
        <v>4</v>
      </c>
      <c r="AK88" s="16">
        <f t="shared" si="46"/>
        <v>1.1675423234092236E-3</v>
      </c>
      <c r="AL88" s="16">
        <f t="shared" si="47"/>
        <v>1.4533566841798016</v>
      </c>
      <c r="AM88" s="16">
        <f t="shared" si="48"/>
        <v>2.1015761821366022E-3</v>
      </c>
      <c r="AN88" s="16">
        <f t="shared" si="49"/>
        <v>0.99427904261529476</v>
      </c>
      <c r="AO88" s="16">
        <f t="shared" si="50"/>
        <v>1.1675423234092236E-3</v>
      </c>
      <c r="AP88" s="16">
        <f t="shared" si="51"/>
        <v>0</v>
      </c>
      <c r="AQ88" s="16">
        <f t="shared" si="52"/>
        <v>0</v>
      </c>
      <c r="AR88" s="16">
        <f t="shared" si="53"/>
        <v>7.9392877991827197E-3</v>
      </c>
      <c r="AS88" s="16">
        <f t="shared" si="54"/>
        <v>0.53776999416228843</v>
      </c>
      <c r="AT88" s="16">
        <f t="shared" si="55"/>
        <v>7.2387624051371861E-3</v>
      </c>
      <c r="AU88" s="16">
        <f t="shared" si="56"/>
        <v>3.0050204319906602</v>
      </c>
      <c r="AV88" s="3">
        <f t="shared" si="57"/>
        <v>1.99112667834209</v>
      </c>
      <c r="AW88" s="3">
        <f t="shared" si="61"/>
        <v>72.991673507681469</v>
      </c>
      <c r="AX88" s="20">
        <f t="shared" si="58"/>
        <v>72.991673507681469</v>
      </c>
      <c r="AY88" s="20">
        <f t="shared" si="59"/>
        <v>27.00832649231852</v>
      </c>
      <c r="AZ88" s="20">
        <f t="shared" si="60"/>
        <v>99.999999999999986</v>
      </c>
    </row>
    <row r="89" spans="1:52" ht="12.95" customHeight="1" x14ac:dyDescent="0.2">
      <c r="B89" s="22" t="s">
        <v>51</v>
      </c>
      <c r="C89" s="8" t="s">
        <v>70</v>
      </c>
      <c r="D89" s="2">
        <v>264.26</v>
      </c>
      <c r="E89" s="24">
        <v>2986.16</v>
      </c>
      <c r="F89" s="24">
        <v>3012.0599999999995</v>
      </c>
      <c r="G89" s="24">
        <v>-1410.36</v>
      </c>
      <c r="H89" s="6" t="s">
        <v>95</v>
      </c>
      <c r="I89" s="6" t="s">
        <v>306</v>
      </c>
      <c r="J89" s="6" t="s">
        <v>71</v>
      </c>
      <c r="K89" s="2">
        <v>5</v>
      </c>
      <c r="L89" s="2">
        <v>3</v>
      </c>
      <c r="M89" s="3">
        <v>2.3333333333333334E-2</v>
      </c>
      <c r="N89" s="3">
        <v>36.610000000000007</v>
      </c>
      <c r="O89" s="3">
        <v>7.3333333333333348E-2</v>
      </c>
      <c r="P89" s="3">
        <v>37.533333333333331</v>
      </c>
      <c r="Q89" s="3">
        <v>2.3333333333333334E-2</v>
      </c>
      <c r="R89" s="3">
        <v>0</v>
      </c>
      <c r="S89" s="3">
        <v>0</v>
      </c>
      <c r="T89" s="3">
        <v>0.37333333333333329</v>
      </c>
      <c r="U89" s="3">
        <v>24.573333333333334</v>
      </c>
      <c r="V89" s="3">
        <v>0.3133333333333333</v>
      </c>
      <c r="W89" s="3">
        <v>99.526666666666657</v>
      </c>
      <c r="X89" s="3">
        <v>57.103333333333332</v>
      </c>
      <c r="Y89" s="3">
        <v>1.6666666666666666E-2</v>
      </c>
      <c r="Z89" s="3">
        <v>20.646666666666665</v>
      </c>
      <c r="AA89" s="3">
        <v>3.0000000000000002E-2</v>
      </c>
      <c r="AB89" s="3">
        <v>14.200000000000001</v>
      </c>
      <c r="AC89" s="3">
        <v>0.01</v>
      </c>
      <c r="AD89" s="3">
        <v>0</v>
      </c>
      <c r="AE89" s="3">
        <v>0</v>
      </c>
      <c r="AF89" s="3">
        <v>0.12</v>
      </c>
      <c r="AG89" s="3">
        <v>7.7733333333333334</v>
      </c>
      <c r="AH89" s="3">
        <v>9.6666666666666679E-2</v>
      </c>
      <c r="AI89" s="3">
        <v>100</v>
      </c>
      <c r="AJ89" s="16">
        <v>4</v>
      </c>
      <c r="AK89" s="16">
        <f t="shared" si="46"/>
        <v>1.1674741696339969E-3</v>
      </c>
      <c r="AL89" s="16">
        <f t="shared" si="47"/>
        <v>1.4462670013425953</v>
      </c>
      <c r="AM89" s="16">
        <f t="shared" si="48"/>
        <v>2.1014535053411948E-3</v>
      </c>
      <c r="AN89" s="16">
        <f t="shared" si="49"/>
        <v>0.99468799252816553</v>
      </c>
      <c r="AO89" s="16">
        <f t="shared" si="50"/>
        <v>7.0048450178039818E-4</v>
      </c>
      <c r="AP89" s="16">
        <f t="shared" si="51"/>
        <v>0</v>
      </c>
      <c r="AQ89" s="16">
        <f t="shared" si="52"/>
        <v>0</v>
      </c>
      <c r="AR89" s="16">
        <f t="shared" si="53"/>
        <v>8.4058140213647773E-3</v>
      </c>
      <c r="AS89" s="16">
        <f t="shared" si="54"/>
        <v>0.54450995271729619</v>
      </c>
      <c r="AT89" s="16">
        <f t="shared" si="55"/>
        <v>6.7713501838771832E-3</v>
      </c>
      <c r="AU89" s="16">
        <f t="shared" si="56"/>
        <v>3.0046115229700545</v>
      </c>
      <c r="AV89" s="3">
        <f t="shared" si="57"/>
        <v>1.9907769540598914</v>
      </c>
      <c r="AW89" s="3">
        <f t="shared" si="61"/>
        <v>72.648369692704662</v>
      </c>
      <c r="AX89" s="20">
        <f t="shared" si="58"/>
        <v>72.648369692704662</v>
      </c>
      <c r="AY89" s="20">
        <f t="shared" si="59"/>
        <v>27.351630307295334</v>
      </c>
      <c r="AZ89" s="20">
        <f t="shared" si="60"/>
        <v>100</v>
      </c>
    </row>
    <row r="90" spans="1:52" s="17" customFormat="1" ht="12.95" customHeight="1" x14ac:dyDescent="0.2">
      <c r="A90" s="8">
        <v>18</v>
      </c>
      <c r="B90" s="22" t="s">
        <v>49</v>
      </c>
      <c r="C90" s="8" t="s">
        <v>57</v>
      </c>
      <c r="D90" s="2">
        <v>268.45999999999998</v>
      </c>
      <c r="E90" s="24">
        <v>2990.16</v>
      </c>
      <c r="F90" s="24">
        <v>3016.0599999999995</v>
      </c>
      <c r="G90" s="24">
        <v>-1414.36</v>
      </c>
      <c r="H90" s="6" t="s">
        <v>95</v>
      </c>
      <c r="I90" s="6" t="s">
        <v>306</v>
      </c>
      <c r="J90" s="6" t="s">
        <v>71</v>
      </c>
      <c r="K90" s="2">
        <v>1</v>
      </c>
      <c r="L90" s="2">
        <v>3</v>
      </c>
      <c r="M90" s="3">
        <v>0.02</v>
      </c>
      <c r="N90" s="3">
        <v>37.416666666666664</v>
      </c>
      <c r="O90" s="3">
        <v>7.3333333333333348E-2</v>
      </c>
      <c r="P90" s="3">
        <v>37.889999999999993</v>
      </c>
      <c r="Q90" s="3">
        <v>4.9999999999999996E-2</v>
      </c>
      <c r="R90" s="3">
        <v>0</v>
      </c>
      <c r="S90" s="3">
        <v>0</v>
      </c>
      <c r="T90" s="3">
        <v>0.35666666666666663</v>
      </c>
      <c r="U90" s="3">
        <v>23.853333333333335</v>
      </c>
      <c r="V90" s="3">
        <v>0.29000000000000004</v>
      </c>
      <c r="W90" s="3">
        <v>99.953333333333333</v>
      </c>
      <c r="X90" s="3">
        <v>57.113333333333323</v>
      </c>
      <c r="Y90" s="3">
        <v>1.3333333333333334E-2</v>
      </c>
      <c r="Z90" s="3">
        <v>20.92</v>
      </c>
      <c r="AA90" s="3">
        <v>3.3333333333333333E-2</v>
      </c>
      <c r="AB90" s="3">
        <v>14.213333333333333</v>
      </c>
      <c r="AC90" s="3">
        <v>1.6666666666666666E-2</v>
      </c>
      <c r="AD90" s="3">
        <v>0</v>
      </c>
      <c r="AE90" s="3">
        <v>0</v>
      </c>
      <c r="AF90" s="3">
        <v>0.11333333333333333</v>
      </c>
      <c r="AG90" s="3">
        <v>7.4833333333333343</v>
      </c>
      <c r="AH90" s="3">
        <v>8.666666666666667E-2</v>
      </c>
      <c r="AI90" s="3">
        <v>100</v>
      </c>
      <c r="AJ90" s="16">
        <v>4</v>
      </c>
      <c r="AK90" s="16">
        <f t="shared" si="46"/>
        <v>9.3381580483249704E-4</v>
      </c>
      <c r="AL90" s="16">
        <f t="shared" si="47"/>
        <v>1.4651569977821879</v>
      </c>
      <c r="AM90" s="16">
        <f t="shared" si="48"/>
        <v>2.3345395120812425E-3</v>
      </c>
      <c r="AN90" s="16">
        <f t="shared" si="49"/>
        <v>0.99544764795144181</v>
      </c>
      <c r="AO90" s="16">
        <f t="shared" si="50"/>
        <v>1.1672697560406212E-3</v>
      </c>
      <c r="AP90" s="16">
        <f t="shared" si="51"/>
        <v>0</v>
      </c>
      <c r="AQ90" s="16">
        <f t="shared" si="52"/>
        <v>0</v>
      </c>
      <c r="AR90" s="16">
        <f t="shared" si="53"/>
        <v>7.9374343410762247E-3</v>
      </c>
      <c r="AS90" s="16">
        <f t="shared" si="54"/>
        <v>0.52410412046223898</v>
      </c>
      <c r="AT90" s="16">
        <f t="shared" si="55"/>
        <v>6.0698027314112311E-3</v>
      </c>
      <c r="AU90" s="16">
        <f t="shared" si="56"/>
        <v>3.0031516283413104</v>
      </c>
      <c r="AV90" s="3">
        <f t="shared" si="57"/>
        <v>1.9892611182444269</v>
      </c>
      <c r="AW90" s="3">
        <f t="shared" si="61"/>
        <v>73.653327074287049</v>
      </c>
      <c r="AX90" s="20">
        <f t="shared" si="58"/>
        <v>73.653327074287049</v>
      </c>
      <c r="AY90" s="20">
        <f t="shared" si="59"/>
        <v>26.346672925712944</v>
      </c>
      <c r="AZ90" s="20">
        <f t="shared" si="60"/>
        <v>100</v>
      </c>
    </row>
    <row r="91" spans="1:52" s="2" customFormat="1" ht="12.95" customHeight="1" x14ac:dyDescent="0.2">
      <c r="A91" s="8"/>
      <c r="B91" s="22" t="s">
        <v>49</v>
      </c>
      <c r="C91" s="8" t="s">
        <v>57</v>
      </c>
      <c r="D91" s="2">
        <v>268.45999999999998</v>
      </c>
      <c r="E91" s="24">
        <v>2990.16</v>
      </c>
      <c r="F91" s="24">
        <v>3016.0599999999995</v>
      </c>
      <c r="G91" s="24">
        <v>-1414.36</v>
      </c>
      <c r="H91" s="6" t="s">
        <v>95</v>
      </c>
      <c r="I91" s="6" t="s">
        <v>306</v>
      </c>
      <c r="J91" s="6" t="s">
        <v>71</v>
      </c>
      <c r="K91" s="2">
        <v>2</v>
      </c>
      <c r="L91" s="2">
        <v>3</v>
      </c>
      <c r="M91" s="3">
        <v>3.6666666666666667E-2</v>
      </c>
      <c r="N91" s="3">
        <v>37.493333333333332</v>
      </c>
      <c r="O91" s="3">
        <v>7.0000000000000007E-2</v>
      </c>
      <c r="P91" s="3">
        <v>37.923333333333332</v>
      </c>
      <c r="Q91" s="3">
        <v>5.3333333333333337E-2</v>
      </c>
      <c r="R91" s="3">
        <v>0</v>
      </c>
      <c r="S91" s="3">
        <v>0</v>
      </c>
      <c r="T91" s="3">
        <v>0.34666666666666668</v>
      </c>
      <c r="U91" s="3">
        <v>23.526666666666667</v>
      </c>
      <c r="V91" s="3">
        <v>0.29333333333333339</v>
      </c>
      <c r="W91" s="3">
        <v>99.74</v>
      </c>
      <c r="X91" s="3">
        <v>57.116666666666667</v>
      </c>
      <c r="Y91" s="3">
        <v>2.6666666666666668E-2</v>
      </c>
      <c r="Z91" s="3">
        <v>20.98</v>
      </c>
      <c r="AA91" s="3">
        <v>0.03</v>
      </c>
      <c r="AB91" s="3">
        <v>14.233333333333334</v>
      </c>
      <c r="AC91" s="3">
        <v>0.02</v>
      </c>
      <c r="AD91" s="3">
        <v>0</v>
      </c>
      <c r="AE91" s="3">
        <v>0</v>
      </c>
      <c r="AF91" s="3">
        <v>0.11</v>
      </c>
      <c r="AG91" s="3">
        <v>7.3866666666666667</v>
      </c>
      <c r="AH91" s="3">
        <v>8.666666666666667E-2</v>
      </c>
      <c r="AI91" s="3">
        <v>100</v>
      </c>
      <c r="AJ91" s="16">
        <v>4</v>
      </c>
      <c r="AK91" s="16">
        <f t="shared" si="46"/>
        <v>1.8675226145316605E-3</v>
      </c>
      <c r="AL91" s="16">
        <f t="shared" si="47"/>
        <v>1.4692734169827839</v>
      </c>
      <c r="AM91" s="16">
        <f t="shared" si="48"/>
        <v>2.100962941348118E-3</v>
      </c>
      <c r="AN91" s="16">
        <f t="shared" si="49"/>
        <v>0.99679019550627379</v>
      </c>
      <c r="AO91" s="16">
        <f t="shared" si="50"/>
        <v>1.4006419608987453E-3</v>
      </c>
      <c r="AP91" s="16">
        <f t="shared" si="51"/>
        <v>0</v>
      </c>
      <c r="AQ91" s="16">
        <f t="shared" si="52"/>
        <v>0</v>
      </c>
      <c r="AR91" s="16">
        <f t="shared" si="53"/>
        <v>7.7035307849430993E-3</v>
      </c>
      <c r="AS91" s="16">
        <f t="shared" si="54"/>
        <v>0.51730376422526991</v>
      </c>
      <c r="AT91" s="16">
        <f t="shared" si="55"/>
        <v>6.0694484972278967E-3</v>
      </c>
      <c r="AU91" s="16">
        <f t="shared" si="56"/>
        <v>3.0025094835132773</v>
      </c>
      <c r="AV91" s="3">
        <f t="shared" si="57"/>
        <v>1.9865771812080539</v>
      </c>
      <c r="AW91" s="3">
        <f t="shared" si="61"/>
        <v>73.960047003525261</v>
      </c>
      <c r="AX91" s="20">
        <f t="shared" si="58"/>
        <v>73.960047003525261</v>
      </c>
      <c r="AY91" s="20">
        <f t="shared" si="59"/>
        <v>26.039952996474735</v>
      </c>
      <c r="AZ91" s="20">
        <f t="shared" si="60"/>
        <v>100</v>
      </c>
    </row>
    <row r="92" spans="1:52" s="2" customFormat="1" ht="12.95" customHeight="1" x14ac:dyDescent="0.2">
      <c r="A92" s="8"/>
      <c r="B92" s="22" t="s">
        <v>49</v>
      </c>
      <c r="C92" s="8" t="s">
        <v>57</v>
      </c>
      <c r="D92" s="2">
        <v>268.45999999999998</v>
      </c>
      <c r="E92" s="24">
        <v>2990.16</v>
      </c>
      <c r="F92" s="24">
        <v>3016.0599999999995</v>
      </c>
      <c r="G92" s="24">
        <v>-1414.36</v>
      </c>
      <c r="H92" s="6" t="s">
        <v>95</v>
      </c>
      <c r="I92" s="6" t="s">
        <v>306</v>
      </c>
      <c r="J92" s="6" t="s">
        <v>71</v>
      </c>
      <c r="K92" s="2">
        <v>3</v>
      </c>
      <c r="L92" s="2">
        <v>3</v>
      </c>
      <c r="M92" s="3">
        <v>4.3333333333333335E-2</v>
      </c>
      <c r="N92" s="3">
        <v>37.406666666666666</v>
      </c>
      <c r="O92" s="3">
        <v>0.11666666666666665</v>
      </c>
      <c r="P92" s="3">
        <v>37.92</v>
      </c>
      <c r="Q92" s="3">
        <v>4.3333333333333335E-2</v>
      </c>
      <c r="R92" s="3">
        <v>0</v>
      </c>
      <c r="S92" s="3">
        <v>0</v>
      </c>
      <c r="T92" s="3">
        <v>0.3666666666666667</v>
      </c>
      <c r="U92" s="3">
        <v>23.906666666666666</v>
      </c>
      <c r="V92" s="3">
        <v>0.3033333333333334</v>
      </c>
      <c r="W92" s="3">
        <v>100.12333333333333</v>
      </c>
      <c r="X92" s="3">
        <v>57.103333333333332</v>
      </c>
      <c r="Y92" s="3">
        <v>3.3333333333333333E-2</v>
      </c>
      <c r="Z92" s="3">
        <v>20.883333333333336</v>
      </c>
      <c r="AA92" s="3">
        <v>5.3333333333333337E-2</v>
      </c>
      <c r="AB92" s="3">
        <v>14.206666666666669</v>
      </c>
      <c r="AC92" s="3">
        <v>0.02</v>
      </c>
      <c r="AD92" s="3">
        <v>0</v>
      </c>
      <c r="AE92" s="3">
        <v>0</v>
      </c>
      <c r="AF92" s="3">
        <v>0.12</v>
      </c>
      <c r="AG92" s="3">
        <v>7.4933333333333332</v>
      </c>
      <c r="AH92" s="3">
        <v>9.0000000000000011E-2</v>
      </c>
      <c r="AI92" s="3">
        <v>100</v>
      </c>
      <c r="AJ92" s="16">
        <v>4</v>
      </c>
      <c r="AK92" s="16">
        <f t="shared" si="46"/>
        <v>2.3349483392679938E-3</v>
      </c>
      <c r="AL92" s="16">
        <f t="shared" si="47"/>
        <v>1.4628451345513984</v>
      </c>
      <c r="AM92" s="16">
        <f t="shared" si="48"/>
        <v>3.7359173428287906E-3</v>
      </c>
      <c r="AN92" s="16">
        <f t="shared" si="49"/>
        <v>0.99515498219601917</v>
      </c>
      <c r="AO92" s="16">
        <f t="shared" si="50"/>
        <v>1.4009690035607964E-3</v>
      </c>
      <c r="AP92" s="16">
        <f t="shared" si="51"/>
        <v>0</v>
      </c>
      <c r="AQ92" s="16">
        <f t="shared" si="52"/>
        <v>0</v>
      </c>
      <c r="AR92" s="16">
        <f t="shared" si="53"/>
        <v>8.4058140213647773E-3</v>
      </c>
      <c r="AS92" s="16">
        <f t="shared" si="54"/>
        <v>0.52489638666744498</v>
      </c>
      <c r="AT92" s="16">
        <f t="shared" si="55"/>
        <v>6.3043605160235843E-3</v>
      </c>
      <c r="AU92" s="16">
        <f t="shared" si="56"/>
        <v>3.0050785126379087</v>
      </c>
      <c r="AV92" s="3">
        <f t="shared" si="57"/>
        <v>1.9877415212188434</v>
      </c>
      <c r="AW92" s="3">
        <f t="shared" si="61"/>
        <v>73.593327851521195</v>
      </c>
      <c r="AX92" s="20">
        <f t="shared" si="58"/>
        <v>73.593327851521195</v>
      </c>
      <c r="AY92" s="20">
        <f t="shared" si="59"/>
        <v>26.406672148478791</v>
      </c>
      <c r="AZ92" s="20">
        <f t="shared" si="60"/>
        <v>99.999999999999986</v>
      </c>
    </row>
    <row r="93" spans="1:52" s="2" customFormat="1" ht="12.95" customHeight="1" x14ac:dyDescent="0.2">
      <c r="A93" s="8"/>
      <c r="B93" s="22" t="s">
        <v>49</v>
      </c>
      <c r="C93" s="8" t="s">
        <v>57</v>
      </c>
      <c r="D93" s="2">
        <v>268.45999999999998</v>
      </c>
      <c r="E93" s="24">
        <v>2990.16</v>
      </c>
      <c r="F93" s="24">
        <v>3016.0599999999995</v>
      </c>
      <c r="G93" s="24">
        <v>-1414.36</v>
      </c>
      <c r="H93" s="6" t="s">
        <v>95</v>
      </c>
      <c r="I93" s="6" t="s">
        <v>306</v>
      </c>
      <c r="J93" s="6" t="s">
        <v>71</v>
      </c>
      <c r="K93" s="2">
        <v>4</v>
      </c>
      <c r="L93" s="2">
        <v>3</v>
      </c>
      <c r="M93" s="3">
        <v>0</v>
      </c>
      <c r="N93" s="3">
        <v>37.403333333333329</v>
      </c>
      <c r="O93" s="3">
        <v>7.0000000000000007E-2</v>
      </c>
      <c r="P93" s="3">
        <v>37.926666666666669</v>
      </c>
      <c r="Q93" s="3">
        <v>5.6666666666666671E-2</v>
      </c>
      <c r="R93" s="3">
        <v>0</v>
      </c>
      <c r="S93" s="3">
        <v>0</v>
      </c>
      <c r="T93" s="3">
        <v>0.35333333333333333</v>
      </c>
      <c r="U93" s="3">
        <v>24.033333333333331</v>
      </c>
      <c r="V93" s="3">
        <v>0.28666666666666668</v>
      </c>
      <c r="W93" s="3">
        <v>100.2</v>
      </c>
      <c r="X93" s="3">
        <v>57.126666666666665</v>
      </c>
      <c r="Y93" s="3">
        <v>0</v>
      </c>
      <c r="Z93" s="3">
        <v>20.873333333333331</v>
      </c>
      <c r="AA93" s="3">
        <v>0.03</v>
      </c>
      <c r="AB93" s="3">
        <v>14.200000000000001</v>
      </c>
      <c r="AC93" s="3">
        <v>2.3333333333333334E-2</v>
      </c>
      <c r="AD93" s="3">
        <v>0</v>
      </c>
      <c r="AE93" s="3">
        <v>0</v>
      </c>
      <c r="AF93" s="3">
        <v>0.10999999999999999</v>
      </c>
      <c r="AG93" s="3">
        <v>7.5233333333333334</v>
      </c>
      <c r="AH93" s="3">
        <v>8.666666666666667E-2</v>
      </c>
      <c r="AI93" s="3">
        <v>100</v>
      </c>
      <c r="AJ93" s="16">
        <v>4</v>
      </c>
      <c r="AK93" s="16">
        <f t="shared" si="46"/>
        <v>0</v>
      </c>
      <c r="AL93" s="16">
        <f t="shared" si="47"/>
        <v>1.4615474384408913</v>
      </c>
      <c r="AM93" s="16">
        <f t="shared" si="48"/>
        <v>2.1005951686311119E-3</v>
      </c>
      <c r="AN93" s="16">
        <f t="shared" si="49"/>
        <v>0.99428171315205982</v>
      </c>
      <c r="AO93" s="16">
        <f t="shared" si="50"/>
        <v>1.6337962422686427E-3</v>
      </c>
      <c r="AP93" s="16">
        <f t="shared" si="51"/>
        <v>0</v>
      </c>
      <c r="AQ93" s="16">
        <f t="shared" si="52"/>
        <v>0</v>
      </c>
      <c r="AR93" s="16">
        <f t="shared" si="53"/>
        <v>7.7021822849807431E-3</v>
      </c>
      <c r="AS93" s="16">
        <f t="shared" si="54"/>
        <v>0.52678258840004666</v>
      </c>
      <c r="AT93" s="16">
        <f t="shared" si="55"/>
        <v>6.0683860427121015E-3</v>
      </c>
      <c r="AU93" s="16">
        <f t="shared" si="56"/>
        <v>3.0001166997315902</v>
      </c>
      <c r="AV93" s="3">
        <f t="shared" si="57"/>
        <v>1.9883300268409378</v>
      </c>
      <c r="AW93" s="3">
        <f t="shared" si="61"/>
        <v>73.506280079821579</v>
      </c>
      <c r="AX93" s="20">
        <f t="shared" si="58"/>
        <v>73.506280079821579</v>
      </c>
      <c r="AY93" s="20">
        <f t="shared" si="59"/>
        <v>26.493719920178428</v>
      </c>
      <c r="AZ93" s="20">
        <f t="shared" si="60"/>
        <v>100</v>
      </c>
    </row>
    <row r="94" spans="1:52" s="2" customFormat="1" ht="12.95" customHeight="1" x14ac:dyDescent="0.2">
      <c r="A94" s="8"/>
      <c r="B94" s="22" t="s">
        <v>49</v>
      </c>
      <c r="C94" s="8" t="s">
        <v>57</v>
      </c>
      <c r="D94" s="2">
        <v>268.45999999999998</v>
      </c>
      <c r="E94" s="24">
        <v>2990.16</v>
      </c>
      <c r="F94" s="24">
        <v>3016.0599999999995</v>
      </c>
      <c r="G94" s="24">
        <v>-1414.36</v>
      </c>
      <c r="H94" s="6" t="s">
        <v>95</v>
      </c>
      <c r="I94" s="6" t="s">
        <v>306</v>
      </c>
      <c r="J94" s="6" t="s">
        <v>71</v>
      </c>
      <c r="K94" s="2">
        <v>5</v>
      </c>
      <c r="L94" s="2">
        <v>3</v>
      </c>
      <c r="M94" s="3">
        <v>0.02</v>
      </c>
      <c r="N94" s="3">
        <v>37.380000000000003</v>
      </c>
      <c r="O94" s="3">
        <v>7.6666666666666675E-2</v>
      </c>
      <c r="P94" s="3">
        <v>37.863333333333337</v>
      </c>
      <c r="Q94" s="3">
        <v>5.3333333333333337E-2</v>
      </c>
      <c r="R94" s="3">
        <v>0</v>
      </c>
      <c r="S94" s="3">
        <v>0</v>
      </c>
      <c r="T94" s="3">
        <v>0.36333333333333329</v>
      </c>
      <c r="U94" s="3">
        <v>24.176666666666666</v>
      </c>
      <c r="V94" s="3">
        <v>0.28333333333333338</v>
      </c>
      <c r="W94" s="3">
        <v>100.29666666666667</v>
      </c>
      <c r="X94" s="3">
        <v>57.109999999999992</v>
      </c>
      <c r="Y94" s="3">
        <v>1.3333333333333334E-2</v>
      </c>
      <c r="Z94" s="3">
        <v>20.853333333333335</v>
      </c>
      <c r="AA94" s="3">
        <v>3.3333333333333333E-2</v>
      </c>
      <c r="AB94" s="3">
        <v>14.176666666666668</v>
      </c>
      <c r="AC94" s="3">
        <v>0.02</v>
      </c>
      <c r="AD94" s="3">
        <v>0</v>
      </c>
      <c r="AE94" s="3">
        <v>0</v>
      </c>
      <c r="AF94" s="3">
        <v>0.11666666666666665</v>
      </c>
      <c r="AG94" s="3">
        <v>7.5666666666666664</v>
      </c>
      <c r="AH94" s="3">
        <v>8.666666666666667E-2</v>
      </c>
      <c r="AI94" s="3">
        <v>100</v>
      </c>
      <c r="AJ94" s="16">
        <v>4</v>
      </c>
      <c r="AK94" s="16">
        <f t="shared" si="46"/>
        <v>9.3387030876087098E-4</v>
      </c>
      <c r="AL94" s="16">
        <f t="shared" si="47"/>
        <v>1.4605731629020022</v>
      </c>
      <c r="AM94" s="16">
        <f t="shared" si="48"/>
        <v>2.3346757719021772E-3</v>
      </c>
      <c r="AN94" s="16">
        <f t="shared" si="49"/>
        <v>0.99293760578999612</v>
      </c>
      <c r="AO94" s="16">
        <f t="shared" si="50"/>
        <v>1.4008054631413063E-3</v>
      </c>
      <c r="AP94" s="16">
        <f t="shared" si="51"/>
        <v>0</v>
      </c>
      <c r="AQ94" s="16">
        <f t="shared" si="52"/>
        <v>0</v>
      </c>
      <c r="AR94" s="16">
        <f t="shared" si="53"/>
        <v>8.1713652016576193E-3</v>
      </c>
      <c r="AS94" s="16">
        <f t="shared" si="54"/>
        <v>0.52997140022179423</v>
      </c>
      <c r="AT94" s="16">
        <f t="shared" si="55"/>
        <v>6.0701570069456616E-3</v>
      </c>
      <c r="AU94" s="16">
        <f t="shared" si="56"/>
        <v>3.0023930426662</v>
      </c>
      <c r="AV94" s="3">
        <f t="shared" si="57"/>
        <v>1.9905445631237964</v>
      </c>
      <c r="AW94" s="3">
        <f t="shared" si="61"/>
        <v>73.375557119399488</v>
      </c>
      <c r="AX94" s="20">
        <f t="shared" si="58"/>
        <v>73.375557119399488</v>
      </c>
      <c r="AY94" s="20">
        <f t="shared" si="59"/>
        <v>26.624442880600515</v>
      </c>
      <c r="AZ94" s="20">
        <f t="shared" si="60"/>
        <v>100</v>
      </c>
    </row>
  </sheetData>
  <mergeCells count="3">
    <mergeCell ref="M1:W1"/>
    <mergeCell ref="X1:AI1"/>
    <mergeCell ref="AJ1:A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I45" sqref="I45"/>
    </sheetView>
  </sheetViews>
  <sheetFormatPr defaultRowHeight="12" x14ac:dyDescent="0.2"/>
  <cols>
    <col min="1" max="1" width="19" style="4" bestFit="1" customWidth="1"/>
    <col min="2" max="12" width="9.140625" style="2"/>
    <col min="13" max="16384" width="9.140625" style="1"/>
  </cols>
  <sheetData>
    <row r="1" spans="1:11" x14ac:dyDescent="0.2">
      <c r="A1" s="14" t="s">
        <v>39</v>
      </c>
      <c r="B1" s="6"/>
    </row>
    <row r="2" spans="1:11" x14ac:dyDescent="0.2">
      <c r="A2" s="14" t="s">
        <v>40</v>
      </c>
      <c r="B2" s="6"/>
    </row>
    <row r="3" spans="1:11" x14ac:dyDescent="0.2">
      <c r="A3" s="14"/>
      <c r="B3" s="6"/>
    </row>
    <row r="4" spans="1:11" x14ac:dyDescent="0.2">
      <c r="A4" s="10" t="s">
        <v>47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A5" s="1"/>
      <c r="B5" s="19" t="s">
        <v>0</v>
      </c>
      <c r="C5" s="19" t="s">
        <v>2</v>
      </c>
      <c r="D5" s="19" t="s">
        <v>6</v>
      </c>
      <c r="E5" s="19" t="s">
        <v>1</v>
      </c>
      <c r="F5" s="19" t="s">
        <v>7</v>
      </c>
      <c r="G5" s="19" t="s">
        <v>8</v>
      </c>
      <c r="H5" s="19" t="s">
        <v>9</v>
      </c>
      <c r="I5" s="8" t="s">
        <v>10</v>
      </c>
      <c r="J5" s="8" t="s">
        <v>3</v>
      </c>
      <c r="K5" s="8" t="s">
        <v>4</v>
      </c>
    </row>
    <row r="6" spans="1:11" x14ac:dyDescent="0.2">
      <c r="A6" s="15" t="s">
        <v>28</v>
      </c>
    </row>
    <row r="7" spans="1:11" x14ac:dyDescent="0.2">
      <c r="A7" s="21" t="s">
        <v>37</v>
      </c>
      <c r="B7" s="16">
        <v>0.11313708498984519</v>
      </c>
      <c r="C7" s="16">
        <v>0.33705423236558757</v>
      </c>
      <c r="D7" s="16"/>
      <c r="E7" s="16">
        <v>0.11785113019775875</v>
      </c>
      <c r="F7" s="16"/>
      <c r="G7" s="16"/>
      <c r="H7" s="16"/>
      <c r="I7" s="3"/>
      <c r="J7" s="3">
        <v>6.5996632910744701E-2</v>
      </c>
      <c r="K7" s="3">
        <v>4.9497474683058124E-2</v>
      </c>
    </row>
    <row r="8" spans="1:11" x14ac:dyDescent="0.2">
      <c r="A8" s="10" t="s">
        <v>38</v>
      </c>
      <c r="B8" s="3">
        <v>0.1154941075937982</v>
      </c>
      <c r="C8" s="3">
        <v>0.22627416997969416</v>
      </c>
      <c r="D8" s="3">
        <v>0.1225651754056673</v>
      </c>
      <c r="E8" s="3">
        <v>0.12727922061357586</v>
      </c>
      <c r="F8" s="3">
        <v>8.7209836346340677E-2</v>
      </c>
      <c r="G8" s="3">
        <v>2.357022603955158E-2</v>
      </c>
      <c r="H8" s="3">
        <v>0.19327585352432308</v>
      </c>
      <c r="I8" s="3">
        <v>1.885618083164127E-2</v>
      </c>
      <c r="J8" s="3">
        <v>4.7140452079103001E-2</v>
      </c>
      <c r="K8" s="3"/>
    </row>
    <row r="9" spans="1:11" x14ac:dyDescent="0.2">
      <c r="A9" s="10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">
      <c r="A10" s="15" t="s">
        <v>29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">
      <c r="A11" s="21" t="s">
        <v>37</v>
      </c>
      <c r="B11" s="16">
        <v>0.13435028842544242</v>
      </c>
      <c r="C11" s="16">
        <v>0.36062445840514029</v>
      </c>
      <c r="D11" s="16"/>
      <c r="E11" s="16">
        <v>0.12020815280171177</v>
      </c>
      <c r="F11" s="16"/>
      <c r="G11" s="16"/>
      <c r="H11" s="16"/>
      <c r="I11" s="3"/>
      <c r="J11" s="3">
        <v>5.4211519890968327E-2</v>
      </c>
      <c r="K11" s="3">
        <v>6.363961030678926E-2</v>
      </c>
    </row>
    <row r="12" spans="1:11" x14ac:dyDescent="0.2">
      <c r="A12" s="10" t="s">
        <v>38</v>
      </c>
      <c r="B12" s="3">
        <v>0.24277332820737657</v>
      </c>
      <c r="C12" s="3">
        <v>0.29698484809834991</v>
      </c>
      <c r="D12" s="3">
        <v>6.5996632910743452E-2</v>
      </c>
      <c r="E12" s="3">
        <v>0.13670731102939795</v>
      </c>
      <c r="F12" s="3">
        <v>6.3639610306789496E-2</v>
      </c>
      <c r="G12" s="3">
        <v>2.357022603955158E-2</v>
      </c>
      <c r="H12" s="3">
        <v>0.18856180831641212</v>
      </c>
      <c r="I12" s="3">
        <v>2.5927248643506751E-2</v>
      </c>
      <c r="J12" s="3">
        <v>5.6568542494924483E-2</v>
      </c>
      <c r="K12" s="3"/>
    </row>
    <row r="13" spans="1:11" x14ac:dyDescent="0.2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">
      <c r="A14" s="15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">
      <c r="A15" s="10" t="s">
        <v>37</v>
      </c>
      <c r="B15" s="16">
        <v>1.4142135623733162E-2</v>
      </c>
      <c r="C15" s="16">
        <v>0.25220141862320117</v>
      </c>
      <c r="D15" s="16"/>
      <c r="E15" s="16">
        <v>0.17677669529663689</v>
      </c>
      <c r="F15" s="16"/>
      <c r="G15" s="16"/>
      <c r="H15" s="16"/>
      <c r="I15" s="3"/>
      <c r="J15" s="3">
        <v>2.8284271247461926E-2</v>
      </c>
      <c r="K15" s="3">
        <v>5.4211519890968562E-2</v>
      </c>
    </row>
    <row r="16" spans="1:11" x14ac:dyDescent="0.2">
      <c r="A16" s="10" t="s">
        <v>38</v>
      </c>
      <c r="B16" s="3">
        <v>0.12963624321753137</v>
      </c>
      <c r="C16" s="3">
        <v>0.25220141862320117</v>
      </c>
      <c r="D16" s="3">
        <v>0.10135197197007258</v>
      </c>
      <c r="E16" s="3">
        <v>8.9566858950297451E-2</v>
      </c>
      <c r="F16" s="3">
        <v>7.5424723326564927E-2</v>
      </c>
      <c r="G16" s="3">
        <v>1.4142135623730963E-2</v>
      </c>
      <c r="H16" s="3">
        <v>0.19327585352432308</v>
      </c>
      <c r="I16" s="3">
        <v>2.8284271247461926E-2</v>
      </c>
      <c r="J16" s="3">
        <v>6.1282587702833652E-2</v>
      </c>
      <c r="K16" s="3"/>
    </row>
    <row r="17" spans="1:11" x14ac:dyDescent="0.2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">
      <c r="A18" s="15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">
      <c r="A19" s="10" t="s">
        <v>37</v>
      </c>
      <c r="B19" s="3">
        <v>1.1785113019780148E-2</v>
      </c>
      <c r="C19" s="3">
        <v>0.22863119258365094</v>
      </c>
      <c r="D19" s="3"/>
      <c r="E19" s="3">
        <v>0.20270394394014266</v>
      </c>
      <c r="F19" s="3"/>
      <c r="G19" s="3"/>
      <c r="H19" s="3"/>
      <c r="I19" s="3"/>
      <c r="J19" s="3">
        <v>2.1213203435597228E-2</v>
      </c>
      <c r="K19" s="3">
        <v>5.1854497287013399E-2</v>
      </c>
    </row>
    <row r="20" spans="1:11" x14ac:dyDescent="0.2">
      <c r="A20" s="10" t="s">
        <v>38</v>
      </c>
      <c r="B20" s="3">
        <v>0.19798989873222911</v>
      </c>
      <c r="C20" s="3">
        <v>0.24748737341529137</v>
      </c>
      <c r="D20" s="3">
        <v>0.1084230397819379</v>
      </c>
      <c r="E20" s="3">
        <v>0.13906433363335347</v>
      </c>
      <c r="F20" s="3">
        <v>8.2495791138430252E-2</v>
      </c>
      <c r="G20" s="3">
        <v>1.178511301977579E-2</v>
      </c>
      <c r="H20" s="3">
        <v>0.19798989873223249</v>
      </c>
      <c r="I20" s="3">
        <v>1.178511301977579E-2</v>
      </c>
      <c r="J20" s="3">
        <v>6.5996632910744701E-2</v>
      </c>
      <c r="K20" s="3"/>
    </row>
    <row r="21" spans="1:11" x14ac:dyDescent="0.2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">
      <c r="A22" s="15" t="s">
        <v>32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">
      <c r="A23" s="10" t="s">
        <v>37</v>
      </c>
      <c r="B23" s="3">
        <v>4.7140452079060292E-3</v>
      </c>
      <c r="C23" s="3">
        <v>0.2357022603955175</v>
      </c>
      <c r="D23" s="3"/>
      <c r="E23" s="3">
        <v>0.20034692133618712</v>
      </c>
      <c r="F23" s="3"/>
      <c r="G23" s="3"/>
      <c r="H23" s="3"/>
      <c r="I23" s="3"/>
      <c r="J23" s="3">
        <v>3.0641293851417454E-2</v>
      </c>
      <c r="K23" s="3">
        <v>5.6568542494924122E-2</v>
      </c>
    </row>
    <row r="24" spans="1:11" x14ac:dyDescent="0.2">
      <c r="A24" s="10" t="s">
        <v>38</v>
      </c>
      <c r="B24" s="3">
        <v>0.17677669529663187</v>
      </c>
      <c r="C24" s="3">
        <v>0.25927248643506901</v>
      </c>
      <c r="D24" s="3">
        <v>0.1131370849898477</v>
      </c>
      <c r="E24" s="3">
        <v>0.1225651754056673</v>
      </c>
      <c r="F24" s="3">
        <v>8.2495791138430252E-2</v>
      </c>
      <c r="G24" s="3">
        <v>1.4142135623730963E-2</v>
      </c>
      <c r="H24" s="3">
        <v>0.18856180831641212</v>
      </c>
      <c r="I24" s="3">
        <v>2.3570226039551619E-2</v>
      </c>
      <c r="J24" s="3">
        <v>2.3570226039552129E-2</v>
      </c>
      <c r="K24" s="3"/>
    </row>
    <row r="25" spans="1:11" x14ac:dyDescent="0.2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">
      <c r="A26" s="15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">
      <c r="A27" s="10" t="s">
        <v>37</v>
      </c>
      <c r="B27" s="3">
        <v>0.1154941075937982</v>
      </c>
      <c r="C27" s="3">
        <v>0.30405591591021525</v>
      </c>
      <c r="D27" s="3"/>
      <c r="E27" s="3">
        <v>0.13670731102940045</v>
      </c>
      <c r="F27" s="3"/>
      <c r="G27" s="3"/>
      <c r="H27" s="3"/>
      <c r="I27" s="3"/>
      <c r="J27" s="3">
        <v>2.8284271247461926E-2</v>
      </c>
      <c r="K27" s="3">
        <v>4.9497474683058124E-2</v>
      </c>
    </row>
    <row r="28" spans="1:11" x14ac:dyDescent="0.2">
      <c r="A28" s="10" t="s">
        <v>38</v>
      </c>
      <c r="B28" s="3">
        <v>0.35119636798931569</v>
      </c>
      <c r="C28" s="3">
        <v>0.28284271247461928</v>
      </c>
      <c r="D28" s="3">
        <v>6.8353655514700226E-2</v>
      </c>
      <c r="E28" s="3">
        <v>0.19798989873223158</v>
      </c>
      <c r="F28" s="3">
        <v>6.8353655514699602E-2</v>
      </c>
      <c r="G28" s="3">
        <v>1.885618083164127E-2</v>
      </c>
      <c r="H28" s="3">
        <v>0.97345033543348025</v>
      </c>
      <c r="I28" s="3">
        <v>1.4142135623730963E-2</v>
      </c>
      <c r="J28" s="3">
        <v>8.9566858950296827E-2</v>
      </c>
      <c r="K28" s="3"/>
    </row>
    <row r="29" spans="1:11" x14ac:dyDescent="0.2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">
      <c r="A30" s="15" t="s">
        <v>34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">
      <c r="A31" s="10" t="s">
        <v>37</v>
      </c>
      <c r="B31" s="3">
        <v>9.4280904158206003E-2</v>
      </c>
      <c r="C31" s="3">
        <v>0.30876996111812627</v>
      </c>
      <c r="D31" s="3"/>
      <c r="E31" s="3">
        <v>0.11785113019775624</v>
      </c>
      <c r="F31" s="3"/>
      <c r="G31" s="3"/>
      <c r="H31" s="3"/>
      <c r="I31" s="3"/>
      <c r="J31" s="3">
        <v>7.0710678118654502E-2</v>
      </c>
      <c r="K31" s="3">
        <v>5.4211519890968562E-2</v>
      </c>
    </row>
    <row r="32" spans="1:11" x14ac:dyDescent="0.2">
      <c r="A32" s="10" t="s">
        <v>38</v>
      </c>
      <c r="B32" s="3">
        <v>0.24277332820738159</v>
      </c>
      <c r="C32" s="3">
        <v>0.26870057685088738</v>
      </c>
      <c r="D32" s="3">
        <v>7.3067700722608764E-2</v>
      </c>
      <c r="E32" s="3">
        <v>0.16970562748477031</v>
      </c>
      <c r="F32" s="3">
        <v>8.7209836346340677E-2</v>
      </c>
      <c r="G32" s="3">
        <v>1.4142135623730963E-2</v>
      </c>
      <c r="H32" s="3">
        <v>0.19563287612827882</v>
      </c>
      <c r="I32" s="3">
        <v>1.6499158227686137E-2</v>
      </c>
      <c r="J32" s="3">
        <v>8.9566858950296202E-2</v>
      </c>
      <c r="K32" s="3"/>
    </row>
    <row r="33" spans="1:11" x14ac:dyDescent="0.2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5" t="s">
        <v>35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0" t="s">
        <v>37</v>
      </c>
      <c r="B35" s="3">
        <v>0.15556349186103965</v>
      </c>
      <c r="C35" s="3">
        <v>0.12256517540567233</v>
      </c>
      <c r="D35" s="3"/>
      <c r="E35" s="3">
        <v>0.2168460795638758</v>
      </c>
      <c r="F35" s="3"/>
      <c r="G35" s="3"/>
      <c r="H35" s="3"/>
      <c r="I35" s="3"/>
      <c r="J35" s="3">
        <v>1.8856180831641704E-2</v>
      </c>
      <c r="K35" s="3">
        <v>4.7140452079102731E-2</v>
      </c>
    </row>
    <row r="36" spans="1:11" x14ac:dyDescent="0.2">
      <c r="A36" s="10" t="s">
        <v>38</v>
      </c>
      <c r="B36" s="3">
        <v>1.6499158227691203E-2</v>
      </c>
      <c r="C36" s="3">
        <v>0.19798989873223286</v>
      </c>
      <c r="D36" s="3">
        <v>0.13906433363335347</v>
      </c>
      <c r="E36" s="3">
        <v>5.4211519890969583E-2</v>
      </c>
      <c r="F36" s="3">
        <v>9.6637926762161527E-2</v>
      </c>
      <c r="G36" s="3">
        <v>1.178511301977579E-2</v>
      </c>
      <c r="H36" s="3">
        <v>0.19327585352432308</v>
      </c>
      <c r="I36" s="3">
        <v>1.6499158227686137E-2</v>
      </c>
      <c r="J36" s="3">
        <v>4.7140452079104259E-3</v>
      </c>
      <c r="K36" s="3"/>
    </row>
    <row r="37" spans="1:11" x14ac:dyDescent="0.2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5" t="s">
        <v>36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0" t="s">
        <v>37</v>
      </c>
      <c r="B40" s="3">
        <v>0.18856180831641703</v>
      </c>
      <c r="C40" s="3">
        <v>9.6637926762161527E-2</v>
      </c>
      <c r="D40" s="3"/>
      <c r="E40" s="3">
        <v>0.24041630560342606</v>
      </c>
      <c r="F40" s="3"/>
      <c r="G40" s="3"/>
      <c r="H40" s="3"/>
      <c r="I40" s="3"/>
      <c r="J40" s="3">
        <v>8.8817841970012523E-16</v>
      </c>
      <c r="K40" s="3">
        <v>4.7140452079103029E-2</v>
      </c>
    </row>
    <row r="41" spans="1:11" x14ac:dyDescent="0.2">
      <c r="A41" s="10" t="s">
        <v>38</v>
      </c>
      <c r="B41" s="3">
        <v>1.6499158227686179E-2</v>
      </c>
      <c r="C41" s="3">
        <v>0.20506096654409944</v>
      </c>
      <c r="D41" s="3">
        <v>0.13199326582148815</v>
      </c>
      <c r="E41" s="3">
        <v>6.5996632910744701E-2</v>
      </c>
      <c r="F41" s="3">
        <v>9.6637926762161527E-2</v>
      </c>
      <c r="G41" s="3">
        <v>1.178511301977579E-2</v>
      </c>
      <c r="H41" s="3">
        <v>0.19563287612827882</v>
      </c>
      <c r="I41" s="3">
        <v>1.6499158227686137E-2</v>
      </c>
      <c r="J41" s="3">
        <v>3.2998316455372351E-2</v>
      </c>
      <c r="K4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workbookViewId="0">
      <selection activeCell="G35" sqref="G35"/>
    </sheetView>
  </sheetViews>
  <sheetFormatPr defaultRowHeight="12" x14ac:dyDescent="0.2"/>
  <cols>
    <col min="1" max="1" width="13.140625" style="1" customWidth="1"/>
    <col min="2" max="2" width="9.140625" style="2"/>
    <col min="3" max="3" width="12.42578125" style="2" customWidth="1"/>
    <col min="4" max="4" width="14" style="2" bestFit="1" customWidth="1"/>
    <col min="5" max="5" width="9.140625" style="2"/>
    <col min="6" max="16384" width="9.140625" style="1"/>
  </cols>
  <sheetData>
    <row r="1" spans="1:5" x14ac:dyDescent="0.2">
      <c r="A1" s="1" t="s">
        <v>299</v>
      </c>
    </row>
    <row r="2" spans="1:5" x14ac:dyDescent="0.2">
      <c r="A2" s="1" t="s">
        <v>295</v>
      </c>
    </row>
    <row r="4" spans="1:5" x14ac:dyDescent="0.2">
      <c r="A4" s="7" t="s">
        <v>296</v>
      </c>
      <c r="D4" s="8" t="s">
        <v>297</v>
      </c>
      <c r="E4" s="8" t="s">
        <v>298</v>
      </c>
    </row>
    <row r="5" spans="1:5" x14ac:dyDescent="0.2">
      <c r="A5" s="32" t="s">
        <v>102</v>
      </c>
      <c r="B5" s="33" t="s">
        <v>103</v>
      </c>
      <c r="C5" s="33" t="s">
        <v>104</v>
      </c>
      <c r="D5" s="33"/>
      <c r="E5" s="33" t="s">
        <v>105</v>
      </c>
    </row>
    <row r="6" spans="1:5" x14ac:dyDescent="0.2">
      <c r="A6" s="32" t="s">
        <v>102</v>
      </c>
      <c r="B6" s="33" t="s">
        <v>106</v>
      </c>
      <c r="C6" s="33" t="s">
        <v>104</v>
      </c>
      <c r="D6" s="33"/>
      <c r="E6" s="33" t="s">
        <v>105</v>
      </c>
    </row>
    <row r="7" spans="1:5" x14ac:dyDescent="0.2">
      <c r="A7" s="32" t="s">
        <v>107</v>
      </c>
      <c r="B7" s="33" t="s">
        <v>108</v>
      </c>
      <c r="C7" s="33" t="s">
        <v>109</v>
      </c>
      <c r="D7" s="34">
        <v>42788</v>
      </c>
      <c r="E7" s="33" t="s">
        <v>110</v>
      </c>
    </row>
    <row r="8" spans="1:5" x14ac:dyDescent="0.2">
      <c r="A8" s="32" t="s">
        <v>111</v>
      </c>
      <c r="B8" s="33" t="s">
        <v>106</v>
      </c>
      <c r="C8" s="33" t="s">
        <v>112</v>
      </c>
      <c r="D8" s="33"/>
      <c r="E8" s="33" t="s">
        <v>105</v>
      </c>
    </row>
    <row r="9" spans="1:5" x14ac:dyDescent="0.2">
      <c r="A9" s="32" t="s">
        <v>113</v>
      </c>
      <c r="B9" s="33" t="s">
        <v>103</v>
      </c>
      <c r="C9" s="33" t="s">
        <v>114</v>
      </c>
      <c r="D9" s="34">
        <v>42122</v>
      </c>
      <c r="E9" s="33" t="s">
        <v>110</v>
      </c>
    </row>
    <row r="10" spans="1:5" x14ac:dyDescent="0.2">
      <c r="A10" s="32" t="s">
        <v>115</v>
      </c>
      <c r="B10" s="33" t="s">
        <v>108</v>
      </c>
      <c r="C10" s="33" t="s">
        <v>116</v>
      </c>
      <c r="D10" s="33"/>
      <c r="E10" s="33" t="s">
        <v>105</v>
      </c>
    </row>
    <row r="11" spans="1:5" x14ac:dyDescent="0.2">
      <c r="A11" s="32" t="s">
        <v>117</v>
      </c>
      <c r="B11" s="33" t="s">
        <v>108</v>
      </c>
      <c r="C11" s="33" t="s">
        <v>118</v>
      </c>
      <c r="D11" s="34">
        <v>42103</v>
      </c>
      <c r="E11" s="33" t="s">
        <v>110</v>
      </c>
    </row>
    <row r="12" spans="1:5" x14ac:dyDescent="0.2">
      <c r="A12" s="32" t="s">
        <v>117</v>
      </c>
      <c r="B12" s="33" t="s">
        <v>103</v>
      </c>
      <c r="C12" s="33" t="s">
        <v>118</v>
      </c>
      <c r="D12" s="34">
        <v>42103</v>
      </c>
      <c r="E12" s="33" t="s">
        <v>110</v>
      </c>
    </row>
    <row r="13" spans="1:5" x14ac:dyDescent="0.2">
      <c r="A13" s="32" t="s">
        <v>119</v>
      </c>
      <c r="B13" s="33" t="s">
        <v>103</v>
      </c>
      <c r="C13" s="33" t="s">
        <v>120</v>
      </c>
      <c r="D13" s="33"/>
      <c r="E13" s="33" t="s">
        <v>105</v>
      </c>
    </row>
    <row r="14" spans="1:5" x14ac:dyDescent="0.2">
      <c r="A14" s="32" t="s">
        <v>119</v>
      </c>
      <c r="B14" s="33" t="s">
        <v>106</v>
      </c>
      <c r="C14" s="33" t="s">
        <v>120</v>
      </c>
      <c r="D14" s="33"/>
      <c r="E14" s="33" t="s">
        <v>105</v>
      </c>
    </row>
    <row r="15" spans="1:5" x14ac:dyDescent="0.2">
      <c r="A15" s="32" t="s">
        <v>121</v>
      </c>
      <c r="B15" s="33" t="s">
        <v>103</v>
      </c>
      <c r="C15" s="33" t="s">
        <v>122</v>
      </c>
      <c r="D15" s="34">
        <v>42122</v>
      </c>
      <c r="E15" s="33" t="s">
        <v>110</v>
      </c>
    </row>
    <row r="16" spans="1:5" x14ac:dyDescent="0.2">
      <c r="A16" s="32" t="s">
        <v>123</v>
      </c>
      <c r="B16" s="33" t="s">
        <v>106</v>
      </c>
      <c r="C16" s="33" t="s">
        <v>124</v>
      </c>
      <c r="D16" s="33"/>
      <c r="E16" s="33" t="s">
        <v>105</v>
      </c>
    </row>
    <row r="17" spans="1:5" x14ac:dyDescent="0.2">
      <c r="A17" s="32" t="s">
        <v>125</v>
      </c>
      <c r="B17" s="33" t="s">
        <v>108</v>
      </c>
      <c r="C17" s="33" t="s">
        <v>126</v>
      </c>
      <c r="D17" s="34">
        <v>42122</v>
      </c>
      <c r="E17" s="33" t="s">
        <v>110</v>
      </c>
    </row>
    <row r="18" spans="1:5" x14ac:dyDescent="0.2">
      <c r="A18" s="32" t="s">
        <v>127</v>
      </c>
      <c r="B18" s="33" t="s">
        <v>103</v>
      </c>
      <c r="C18" s="33" t="s">
        <v>128</v>
      </c>
      <c r="D18" s="34">
        <v>42122</v>
      </c>
      <c r="E18" s="33" t="s">
        <v>110</v>
      </c>
    </row>
    <row r="19" spans="1:5" x14ac:dyDescent="0.2">
      <c r="A19" s="32" t="s">
        <v>127</v>
      </c>
      <c r="B19" s="33" t="s">
        <v>106</v>
      </c>
      <c r="C19" s="33" t="s">
        <v>128</v>
      </c>
      <c r="D19" s="34">
        <v>42103</v>
      </c>
      <c r="E19" s="33" t="s">
        <v>110</v>
      </c>
    </row>
    <row r="20" spans="1:5" x14ac:dyDescent="0.2">
      <c r="A20" s="32" t="s">
        <v>129</v>
      </c>
      <c r="B20" s="33" t="s">
        <v>108</v>
      </c>
      <c r="C20" s="33" t="s">
        <v>130</v>
      </c>
      <c r="D20" s="33"/>
      <c r="E20" s="33" t="s">
        <v>105</v>
      </c>
    </row>
    <row r="21" spans="1:5" x14ac:dyDescent="0.2">
      <c r="A21" s="32" t="s">
        <v>131</v>
      </c>
      <c r="B21" s="33" t="s">
        <v>108</v>
      </c>
      <c r="C21" s="33" t="s">
        <v>132</v>
      </c>
      <c r="D21" s="33"/>
      <c r="E21" s="33" t="s">
        <v>105</v>
      </c>
    </row>
    <row r="22" spans="1:5" x14ac:dyDescent="0.2">
      <c r="A22" s="32" t="s">
        <v>131</v>
      </c>
      <c r="B22" s="33" t="s">
        <v>103</v>
      </c>
      <c r="C22" s="33" t="s">
        <v>132</v>
      </c>
      <c r="D22" s="33"/>
      <c r="E22" s="33" t="s">
        <v>105</v>
      </c>
    </row>
    <row r="23" spans="1:5" x14ac:dyDescent="0.2">
      <c r="A23" s="32" t="s">
        <v>133</v>
      </c>
      <c r="B23" s="33" t="s">
        <v>103</v>
      </c>
      <c r="C23" s="33" t="s">
        <v>134</v>
      </c>
      <c r="D23" s="34">
        <v>42122</v>
      </c>
      <c r="E23" s="33" t="s">
        <v>110</v>
      </c>
    </row>
    <row r="24" spans="1:5" x14ac:dyDescent="0.2">
      <c r="A24" s="32" t="s">
        <v>135</v>
      </c>
      <c r="B24" s="33" t="s">
        <v>108</v>
      </c>
      <c r="C24" s="33" t="s">
        <v>136</v>
      </c>
      <c r="D24" s="34">
        <v>42851</v>
      </c>
      <c r="E24" s="33" t="s">
        <v>110</v>
      </c>
    </row>
    <row r="25" spans="1:5" x14ac:dyDescent="0.2">
      <c r="A25" s="32" t="s">
        <v>137</v>
      </c>
      <c r="B25" s="33" t="s">
        <v>106</v>
      </c>
      <c r="C25" s="33" t="s">
        <v>138</v>
      </c>
      <c r="D25" s="33"/>
      <c r="E25" s="33" t="s">
        <v>105</v>
      </c>
    </row>
    <row r="26" spans="1:5" x14ac:dyDescent="0.2">
      <c r="A26" s="32" t="s">
        <v>139</v>
      </c>
      <c r="B26" s="33" t="s">
        <v>108</v>
      </c>
      <c r="C26" s="33" t="s">
        <v>140</v>
      </c>
      <c r="D26" s="33"/>
      <c r="E26" s="33" t="s">
        <v>105</v>
      </c>
    </row>
    <row r="27" spans="1:5" x14ac:dyDescent="0.2">
      <c r="A27" s="32" t="s">
        <v>141</v>
      </c>
      <c r="B27" s="33" t="s">
        <v>103</v>
      </c>
      <c r="C27" s="33" t="s">
        <v>142</v>
      </c>
      <c r="D27" s="33"/>
      <c r="E27" s="33" t="s">
        <v>105</v>
      </c>
    </row>
    <row r="28" spans="1:5" x14ac:dyDescent="0.2">
      <c r="A28" s="32" t="s">
        <v>143</v>
      </c>
      <c r="B28" s="33" t="s">
        <v>103</v>
      </c>
      <c r="C28" s="33" t="s">
        <v>144</v>
      </c>
      <c r="D28" s="33"/>
      <c r="E28" s="33" t="s">
        <v>105</v>
      </c>
    </row>
    <row r="29" spans="1:5" x14ac:dyDescent="0.2">
      <c r="A29" s="32" t="s">
        <v>145</v>
      </c>
      <c r="B29" s="33" t="s">
        <v>108</v>
      </c>
      <c r="C29" s="33" t="s">
        <v>126</v>
      </c>
      <c r="D29" s="34">
        <v>42122</v>
      </c>
      <c r="E29" s="33" t="s">
        <v>110</v>
      </c>
    </row>
    <row r="30" spans="1:5" x14ac:dyDescent="0.2">
      <c r="A30" s="32" t="s">
        <v>146</v>
      </c>
      <c r="B30" s="33" t="s">
        <v>108</v>
      </c>
      <c r="C30" s="33" t="s">
        <v>147</v>
      </c>
      <c r="D30" s="34">
        <v>42137</v>
      </c>
      <c r="E30" s="33" t="s">
        <v>110</v>
      </c>
    </row>
    <row r="31" spans="1:5" x14ac:dyDescent="0.2">
      <c r="A31" s="32" t="s">
        <v>146</v>
      </c>
      <c r="B31" s="33" t="s">
        <v>103</v>
      </c>
      <c r="C31" s="33" t="s">
        <v>9</v>
      </c>
      <c r="D31" s="33"/>
      <c r="E31" s="33" t="s">
        <v>105</v>
      </c>
    </row>
    <row r="32" spans="1:5" x14ac:dyDescent="0.2">
      <c r="A32" s="32" t="s">
        <v>148</v>
      </c>
      <c r="B32" s="33" t="s">
        <v>108</v>
      </c>
      <c r="C32" s="33" t="s">
        <v>148</v>
      </c>
      <c r="D32" s="34">
        <v>42137</v>
      </c>
      <c r="E32" s="33" t="s">
        <v>110</v>
      </c>
    </row>
    <row r="33" spans="1:5" x14ac:dyDescent="0.2">
      <c r="A33" s="32" t="s">
        <v>148</v>
      </c>
      <c r="B33" s="33" t="s">
        <v>103</v>
      </c>
      <c r="C33" s="33" t="s">
        <v>149</v>
      </c>
      <c r="D33" s="33"/>
      <c r="E33" s="33" t="s">
        <v>105</v>
      </c>
    </row>
    <row r="34" spans="1:5" x14ac:dyDescent="0.2">
      <c r="A34" s="32" t="s">
        <v>150</v>
      </c>
      <c r="B34" s="33" t="s">
        <v>108</v>
      </c>
      <c r="C34" s="33" t="s">
        <v>151</v>
      </c>
      <c r="D34" s="34">
        <v>42122</v>
      </c>
      <c r="E34" s="33" t="s">
        <v>110</v>
      </c>
    </row>
    <row r="35" spans="1:5" x14ac:dyDescent="0.2">
      <c r="A35" s="32" t="s">
        <v>150</v>
      </c>
      <c r="B35" s="33" t="s">
        <v>103</v>
      </c>
      <c r="C35" s="33" t="s">
        <v>151</v>
      </c>
      <c r="D35" s="33"/>
      <c r="E35" s="33" t="s">
        <v>105</v>
      </c>
    </row>
    <row r="36" spans="1:5" x14ac:dyDescent="0.2">
      <c r="A36" s="32" t="s">
        <v>152</v>
      </c>
      <c r="B36" s="33" t="s">
        <v>106</v>
      </c>
      <c r="C36" s="33" t="s">
        <v>153</v>
      </c>
      <c r="D36" s="33"/>
      <c r="E36" s="33" t="s">
        <v>105</v>
      </c>
    </row>
    <row r="37" spans="1:5" x14ac:dyDescent="0.2">
      <c r="A37" s="32" t="s">
        <v>154</v>
      </c>
      <c r="B37" s="33" t="s">
        <v>103</v>
      </c>
      <c r="C37" s="33" t="s">
        <v>155</v>
      </c>
      <c r="D37" s="33"/>
      <c r="E37" s="33" t="s">
        <v>105</v>
      </c>
    </row>
    <row r="38" spans="1:5" x14ac:dyDescent="0.2">
      <c r="A38" s="32" t="s">
        <v>154</v>
      </c>
      <c r="B38" s="33" t="s">
        <v>106</v>
      </c>
      <c r="C38" s="33" t="s">
        <v>155</v>
      </c>
      <c r="D38" s="33"/>
      <c r="E38" s="33" t="s">
        <v>105</v>
      </c>
    </row>
    <row r="39" spans="1:5" x14ac:dyDescent="0.2">
      <c r="A39" s="32" t="s">
        <v>156</v>
      </c>
      <c r="B39" s="33" t="s">
        <v>103</v>
      </c>
      <c r="C39" s="33" t="s">
        <v>157</v>
      </c>
      <c r="D39" s="33"/>
      <c r="E39" s="33" t="s">
        <v>105</v>
      </c>
    </row>
    <row r="40" spans="1:5" x14ac:dyDescent="0.2">
      <c r="A40" s="32" t="s">
        <v>156</v>
      </c>
      <c r="B40" s="33" t="s">
        <v>106</v>
      </c>
      <c r="C40" s="33" t="s">
        <v>158</v>
      </c>
      <c r="D40" s="33"/>
      <c r="E40" s="33" t="s">
        <v>105</v>
      </c>
    </row>
    <row r="41" spans="1:5" x14ac:dyDescent="0.2">
      <c r="A41" s="32" t="s">
        <v>159</v>
      </c>
      <c r="B41" s="33" t="s">
        <v>103</v>
      </c>
      <c r="C41" s="33" t="s">
        <v>160</v>
      </c>
      <c r="D41" s="33"/>
      <c r="E41" s="33" t="s">
        <v>105</v>
      </c>
    </row>
    <row r="42" spans="1:5" x14ac:dyDescent="0.2">
      <c r="A42" s="32" t="s">
        <v>159</v>
      </c>
      <c r="B42" s="33" t="s">
        <v>106</v>
      </c>
      <c r="C42" s="33" t="s">
        <v>160</v>
      </c>
      <c r="D42" s="33"/>
      <c r="E42" s="33" t="s">
        <v>105</v>
      </c>
    </row>
    <row r="43" spans="1:5" x14ac:dyDescent="0.2">
      <c r="A43" s="32" t="s">
        <v>161</v>
      </c>
      <c r="B43" s="33" t="s">
        <v>108</v>
      </c>
      <c r="C43" s="33" t="s">
        <v>162</v>
      </c>
      <c r="D43" s="34">
        <v>42122</v>
      </c>
      <c r="E43" s="33" t="s">
        <v>110</v>
      </c>
    </row>
    <row r="44" spans="1:5" x14ac:dyDescent="0.2">
      <c r="A44" s="32" t="s">
        <v>163</v>
      </c>
      <c r="B44" s="33" t="s">
        <v>103</v>
      </c>
      <c r="C44" s="33" t="s">
        <v>164</v>
      </c>
      <c r="D44" s="33"/>
      <c r="E44" s="33" t="s">
        <v>105</v>
      </c>
    </row>
    <row r="45" spans="1:5" x14ac:dyDescent="0.2">
      <c r="A45" s="32" t="s">
        <v>163</v>
      </c>
      <c r="B45" s="33" t="s">
        <v>106</v>
      </c>
      <c r="C45" s="33" t="s">
        <v>164</v>
      </c>
      <c r="D45" s="33"/>
      <c r="E45" s="33" t="s">
        <v>105</v>
      </c>
    </row>
    <row r="46" spans="1:5" x14ac:dyDescent="0.2">
      <c r="A46" s="32" t="s">
        <v>165</v>
      </c>
      <c r="B46" s="33" t="s">
        <v>103</v>
      </c>
      <c r="C46" s="33" t="s">
        <v>166</v>
      </c>
      <c r="D46" s="33"/>
      <c r="E46" s="33" t="s">
        <v>105</v>
      </c>
    </row>
    <row r="47" spans="1:5" x14ac:dyDescent="0.2">
      <c r="A47" s="32" t="s">
        <v>165</v>
      </c>
      <c r="B47" s="33" t="s">
        <v>106</v>
      </c>
      <c r="C47" s="33" t="s">
        <v>166</v>
      </c>
      <c r="D47" s="33"/>
      <c r="E47" s="33" t="s">
        <v>105</v>
      </c>
    </row>
    <row r="48" spans="1:5" x14ac:dyDescent="0.2">
      <c r="A48" s="32" t="s">
        <v>167</v>
      </c>
      <c r="B48" s="33" t="s">
        <v>108</v>
      </c>
      <c r="C48" s="33" t="s">
        <v>168</v>
      </c>
      <c r="D48" s="34">
        <v>42122</v>
      </c>
      <c r="E48" s="33" t="s">
        <v>110</v>
      </c>
    </row>
    <row r="49" spans="1:5" x14ac:dyDescent="0.2">
      <c r="A49" s="32" t="s">
        <v>167</v>
      </c>
      <c r="B49" s="33" t="s">
        <v>103</v>
      </c>
      <c r="C49" s="33" t="s">
        <v>168</v>
      </c>
      <c r="D49" s="33"/>
      <c r="E49" s="33" t="s">
        <v>105</v>
      </c>
    </row>
    <row r="50" spans="1:5" x14ac:dyDescent="0.2">
      <c r="A50" s="32" t="s">
        <v>169</v>
      </c>
      <c r="B50" s="33" t="s">
        <v>108</v>
      </c>
      <c r="C50" s="33" t="s">
        <v>170</v>
      </c>
      <c r="D50" s="34">
        <v>42122</v>
      </c>
      <c r="E50" s="33" t="s">
        <v>110</v>
      </c>
    </row>
    <row r="51" spans="1:5" x14ac:dyDescent="0.2">
      <c r="A51" s="32" t="s">
        <v>169</v>
      </c>
      <c r="B51" s="33" t="s">
        <v>103</v>
      </c>
      <c r="C51" s="33" t="s">
        <v>170</v>
      </c>
      <c r="D51" s="33"/>
      <c r="E51" s="33" t="s">
        <v>105</v>
      </c>
    </row>
    <row r="52" spans="1:5" x14ac:dyDescent="0.2">
      <c r="A52" s="32" t="s">
        <v>171</v>
      </c>
      <c r="B52" s="33" t="s">
        <v>103</v>
      </c>
      <c r="C52" s="33" t="s">
        <v>172</v>
      </c>
      <c r="D52" s="34">
        <v>42122</v>
      </c>
      <c r="E52" s="33" t="s">
        <v>110</v>
      </c>
    </row>
    <row r="53" spans="1:5" x14ac:dyDescent="0.2">
      <c r="A53" s="32" t="s">
        <v>171</v>
      </c>
      <c r="B53" s="33" t="s">
        <v>106</v>
      </c>
      <c r="C53" s="33" t="s">
        <v>172</v>
      </c>
      <c r="D53" s="34">
        <v>42103</v>
      </c>
      <c r="E53" s="33" t="s">
        <v>110</v>
      </c>
    </row>
    <row r="54" spans="1:5" x14ac:dyDescent="0.2">
      <c r="A54" s="32" t="s">
        <v>173</v>
      </c>
      <c r="B54" s="33" t="s">
        <v>103</v>
      </c>
      <c r="C54" s="33" t="s">
        <v>174</v>
      </c>
      <c r="D54" s="34">
        <v>42122</v>
      </c>
      <c r="E54" s="33" t="s">
        <v>110</v>
      </c>
    </row>
    <row r="55" spans="1:5" x14ac:dyDescent="0.2">
      <c r="A55" s="32" t="s">
        <v>173</v>
      </c>
      <c r="B55" s="33" t="s">
        <v>106</v>
      </c>
      <c r="C55" s="33" t="s">
        <v>174</v>
      </c>
      <c r="D55" s="34">
        <v>42103</v>
      </c>
      <c r="E55" s="33" t="s">
        <v>110</v>
      </c>
    </row>
    <row r="56" spans="1:5" x14ac:dyDescent="0.2">
      <c r="A56" s="32" t="s">
        <v>175</v>
      </c>
      <c r="B56" s="33" t="s">
        <v>103</v>
      </c>
      <c r="C56" s="33" t="s">
        <v>176</v>
      </c>
      <c r="D56" s="33"/>
      <c r="E56" s="33" t="s">
        <v>105</v>
      </c>
    </row>
    <row r="57" spans="1:5" x14ac:dyDescent="0.2">
      <c r="A57" s="32" t="s">
        <v>175</v>
      </c>
      <c r="B57" s="33" t="s">
        <v>106</v>
      </c>
      <c r="C57" s="33" t="s">
        <v>177</v>
      </c>
      <c r="D57" s="33"/>
      <c r="E57" s="33" t="s">
        <v>105</v>
      </c>
    </row>
    <row r="58" spans="1:5" x14ac:dyDescent="0.2">
      <c r="A58" s="32" t="s">
        <v>178</v>
      </c>
      <c r="B58" s="33" t="s">
        <v>103</v>
      </c>
      <c r="C58" s="33" t="s">
        <v>179</v>
      </c>
      <c r="D58" s="34">
        <v>42122</v>
      </c>
      <c r="E58" s="33" t="s">
        <v>110</v>
      </c>
    </row>
    <row r="59" spans="1:5" x14ac:dyDescent="0.2">
      <c r="A59" s="32" t="s">
        <v>180</v>
      </c>
      <c r="B59" s="33" t="s">
        <v>103</v>
      </c>
      <c r="C59" s="33" t="s">
        <v>181</v>
      </c>
      <c r="D59" s="33"/>
      <c r="E59" s="33" t="s">
        <v>105</v>
      </c>
    </row>
    <row r="60" spans="1:5" x14ac:dyDescent="0.2">
      <c r="A60" s="32" t="s">
        <v>182</v>
      </c>
      <c r="B60" s="33" t="s">
        <v>103</v>
      </c>
      <c r="C60" s="33" t="s">
        <v>183</v>
      </c>
      <c r="D60" s="34">
        <v>42122</v>
      </c>
      <c r="E60" s="33" t="s">
        <v>110</v>
      </c>
    </row>
    <row r="61" spans="1:5" x14ac:dyDescent="0.2">
      <c r="A61" s="32" t="s">
        <v>182</v>
      </c>
      <c r="B61" s="33" t="s">
        <v>106</v>
      </c>
      <c r="C61" s="33" t="s">
        <v>183</v>
      </c>
      <c r="D61" s="34">
        <v>42103</v>
      </c>
      <c r="E61" s="33" t="s">
        <v>110</v>
      </c>
    </row>
    <row r="62" spans="1:5" x14ac:dyDescent="0.2">
      <c r="A62" s="32" t="s">
        <v>184</v>
      </c>
      <c r="B62" s="33" t="s">
        <v>108</v>
      </c>
      <c r="C62" s="33" t="s">
        <v>185</v>
      </c>
      <c r="D62" s="34">
        <v>42936</v>
      </c>
      <c r="E62" s="33" t="s">
        <v>110</v>
      </c>
    </row>
    <row r="63" spans="1:5" x14ac:dyDescent="0.2">
      <c r="A63" s="32" t="s">
        <v>184</v>
      </c>
      <c r="B63" s="33" t="s">
        <v>103</v>
      </c>
      <c r="C63" s="33" t="s">
        <v>3</v>
      </c>
      <c r="D63" s="33"/>
      <c r="E63" s="33" t="s">
        <v>105</v>
      </c>
    </row>
    <row r="64" spans="1:5" x14ac:dyDescent="0.2">
      <c r="A64" s="32" t="s">
        <v>186</v>
      </c>
      <c r="B64" s="33" t="s">
        <v>108</v>
      </c>
      <c r="C64" s="33" t="s">
        <v>187</v>
      </c>
      <c r="D64" s="33"/>
      <c r="E64" s="33" t="s">
        <v>105</v>
      </c>
    </row>
    <row r="65" spans="1:5" x14ac:dyDescent="0.2">
      <c r="A65" s="32" t="s">
        <v>186</v>
      </c>
      <c r="B65" s="33" t="s">
        <v>103</v>
      </c>
      <c r="C65" s="33" t="s">
        <v>187</v>
      </c>
      <c r="D65" s="33"/>
      <c r="E65" s="33" t="s">
        <v>105</v>
      </c>
    </row>
    <row r="66" spans="1:5" x14ac:dyDescent="0.2">
      <c r="A66" s="32" t="s">
        <v>188</v>
      </c>
      <c r="B66" s="33" t="s">
        <v>103</v>
      </c>
      <c r="C66" s="33" t="s">
        <v>189</v>
      </c>
      <c r="D66" s="33"/>
      <c r="E66" s="33" t="s">
        <v>105</v>
      </c>
    </row>
    <row r="67" spans="1:5" x14ac:dyDescent="0.2">
      <c r="A67" s="32" t="s">
        <v>190</v>
      </c>
      <c r="B67" s="33" t="s">
        <v>103</v>
      </c>
      <c r="C67" s="33" t="s">
        <v>191</v>
      </c>
      <c r="D67" s="34">
        <v>42122</v>
      </c>
      <c r="E67" s="33" t="s">
        <v>110</v>
      </c>
    </row>
    <row r="68" spans="1:5" x14ac:dyDescent="0.2">
      <c r="A68" s="32" t="s">
        <v>190</v>
      </c>
      <c r="B68" s="33" t="s">
        <v>106</v>
      </c>
      <c r="C68" s="33" t="s">
        <v>191</v>
      </c>
      <c r="D68" s="34">
        <v>42103</v>
      </c>
      <c r="E68" s="33" t="s">
        <v>110</v>
      </c>
    </row>
    <row r="69" spans="1:5" x14ac:dyDescent="0.2">
      <c r="A69" s="32" t="s">
        <v>192</v>
      </c>
      <c r="B69" s="33" t="s">
        <v>103</v>
      </c>
      <c r="C69" s="33" t="s">
        <v>193</v>
      </c>
      <c r="D69" s="33"/>
      <c r="E69" s="33" t="s">
        <v>105</v>
      </c>
    </row>
    <row r="70" spans="1:5" x14ac:dyDescent="0.2">
      <c r="A70" s="32" t="s">
        <v>192</v>
      </c>
      <c r="B70" s="33" t="s">
        <v>106</v>
      </c>
      <c r="C70" s="33" t="s">
        <v>194</v>
      </c>
      <c r="D70" s="33"/>
      <c r="E70" s="33" t="s">
        <v>105</v>
      </c>
    </row>
    <row r="71" spans="1:5" x14ac:dyDescent="0.2">
      <c r="A71" s="32" t="s">
        <v>195</v>
      </c>
      <c r="B71" s="33" t="s">
        <v>108</v>
      </c>
      <c r="C71" s="33" t="s">
        <v>136</v>
      </c>
      <c r="D71" s="34">
        <v>42933</v>
      </c>
      <c r="E71" s="33" t="s">
        <v>110</v>
      </c>
    </row>
    <row r="72" spans="1:5" x14ac:dyDescent="0.2">
      <c r="A72" s="32" t="s">
        <v>196</v>
      </c>
      <c r="B72" s="33" t="s">
        <v>108</v>
      </c>
      <c r="C72" s="33" t="s">
        <v>197</v>
      </c>
      <c r="D72" s="34">
        <v>42137</v>
      </c>
      <c r="E72" s="33" t="s">
        <v>110</v>
      </c>
    </row>
    <row r="73" spans="1:5" x14ac:dyDescent="0.2">
      <c r="A73" s="32" t="s">
        <v>196</v>
      </c>
      <c r="B73" s="33" t="s">
        <v>103</v>
      </c>
      <c r="C73" s="33" t="s">
        <v>10</v>
      </c>
      <c r="D73" s="33"/>
      <c r="E73" s="33" t="s">
        <v>105</v>
      </c>
    </row>
    <row r="74" spans="1:5" x14ac:dyDescent="0.2">
      <c r="A74" s="32" t="s">
        <v>198</v>
      </c>
      <c r="B74" s="33" t="s">
        <v>103</v>
      </c>
      <c r="C74" s="33" t="s">
        <v>199</v>
      </c>
      <c r="D74" s="34">
        <v>42122</v>
      </c>
      <c r="E74" s="33" t="s">
        <v>110</v>
      </c>
    </row>
    <row r="75" spans="1:5" x14ac:dyDescent="0.2">
      <c r="A75" s="32" t="s">
        <v>198</v>
      </c>
      <c r="B75" s="33" t="s">
        <v>106</v>
      </c>
      <c r="C75" s="33" t="s">
        <v>199</v>
      </c>
      <c r="D75" s="33"/>
      <c r="E75" s="33" t="s">
        <v>105</v>
      </c>
    </row>
    <row r="76" spans="1:5" x14ac:dyDescent="0.2">
      <c r="A76" s="32" t="s">
        <v>200</v>
      </c>
      <c r="B76" s="33" t="s">
        <v>108</v>
      </c>
      <c r="C76" s="33" t="s">
        <v>201</v>
      </c>
      <c r="D76" s="34">
        <v>42122</v>
      </c>
      <c r="E76" s="33" t="s">
        <v>110</v>
      </c>
    </row>
    <row r="77" spans="1:5" x14ac:dyDescent="0.2">
      <c r="A77" s="32" t="s">
        <v>200</v>
      </c>
      <c r="B77" s="33" t="s">
        <v>103</v>
      </c>
      <c r="C77" s="33" t="s">
        <v>201</v>
      </c>
      <c r="D77" s="34">
        <v>42103</v>
      </c>
      <c r="E77" s="33" t="s">
        <v>110</v>
      </c>
    </row>
    <row r="78" spans="1:5" x14ac:dyDescent="0.2">
      <c r="A78" s="32" t="s">
        <v>202</v>
      </c>
      <c r="B78" s="33" t="s">
        <v>103</v>
      </c>
      <c r="C78" s="33" t="s">
        <v>203</v>
      </c>
      <c r="D78" s="33"/>
      <c r="E78" s="33" t="s">
        <v>105</v>
      </c>
    </row>
    <row r="79" spans="1:5" x14ac:dyDescent="0.2">
      <c r="A79" s="32" t="s">
        <v>202</v>
      </c>
      <c r="B79" s="33" t="s">
        <v>106</v>
      </c>
      <c r="C79" s="33" t="s">
        <v>203</v>
      </c>
      <c r="D79" s="33"/>
      <c r="E79" s="33" t="s">
        <v>105</v>
      </c>
    </row>
    <row r="80" spans="1:5" x14ac:dyDescent="0.2">
      <c r="A80" s="32" t="s">
        <v>204</v>
      </c>
      <c r="B80" s="33" t="s">
        <v>108</v>
      </c>
      <c r="C80" s="33" t="s">
        <v>205</v>
      </c>
      <c r="D80" s="33"/>
      <c r="E80" s="33" t="s">
        <v>105</v>
      </c>
    </row>
    <row r="81" spans="1:5" x14ac:dyDescent="0.2">
      <c r="A81" s="32" t="s">
        <v>206</v>
      </c>
      <c r="B81" s="33" t="s">
        <v>106</v>
      </c>
      <c r="C81" s="33" t="s">
        <v>207</v>
      </c>
      <c r="D81" s="33"/>
      <c r="E81" s="33" t="s">
        <v>105</v>
      </c>
    </row>
    <row r="82" spans="1:5" x14ac:dyDescent="0.2">
      <c r="A82" s="32" t="s">
        <v>208</v>
      </c>
      <c r="B82" s="33" t="s">
        <v>108</v>
      </c>
      <c r="C82" s="33" t="s">
        <v>4</v>
      </c>
      <c r="D82" s="34">
        <v>42480</v>
      </c>
      <c r="E82" s="33" t="s">
        <v>110</v>
      </c>
    </row>
    <row r="83" spans="1:5" x14ac:dyDescent="0.2">
      <c r="A83" s="32" t="s">
        <v>208</v>
      </c>
      <c r="B83" s="33" t="s">
        <v>103</v>
      </c>
      <c r="C83" s="33" t="s">
        <v>4</v>
      </c>
      <c r="D83" s="33"/>
      <c r="E83" s="33" t="s">
        <v>105</v>
      </c>
    </row>
    <row r="84" spans="1:5" x14ac:dyDescent="0.2">
      <c r="A84" s="32" t="s">
        <v>209</v>
      </c>
      <c r="B84" s="33" t="s">
        <v>108</v>
      </c>
      <c r="C84" s="33" t="s">
        <v>210</v>
      </c>
      <c r="D84" s="34">
        <v>42122</v>
      </c>
      <c r="E84" s="33" t="s">
        <v>110</v>
      </c>
    </row>
    <row r="85" spans="1:5" x14ac:dyDescent="0.2">
      <c r="A85" s="32" t="s">
        <v>209</v>
      </c>
      <c r="B85" s="33" t="s">
        <v>103</v>
      </c>
      <c r="C85" s="33" t="s">
        <v>210</v>
      </c>
      <c r="D85" s="34">
        <v>42103</v>
      </c>
      <c r="E85" s="33" t="s">
        <v>110</v>
      </c>
    </row>
    <row r="86" spans="1:5" x14ac:dyDescent="0.2">
      <c r="A86" s="32" t="s">
        <v>211</v>
      </c>
      <c r="B86" s="33" t="s">
        <v>108</v>
      </c>
      <c r="C86" s="33" t="s">
        <v>130</v>
      </c>
      <c r="D86" s="33"/>
      <c r="E86" s="33" t="s">
        <v>105</v>
      </c>
    </row>
    <row r="87" spans="1:5" x14ac:dyDescent="0.2">
      <c r="A87" s="32" t="s">
        <v>212</v>
      </c>
      <c r="B87" s="33" t="s">
        <v>103</v>
      </c>
      <c r="C87" s="33" t="s">
        <v>213</v>
      </c>
      <c r="D87" s="33"/>
      <c r="E87" s="33" t="s">
        <v>105</v>
      </c>
    </row>
    <row r="88" spans="1:5" x14ac:dyDescent="0.2">
      <c r="A88" s="32" t="s">
        <v>212</v>
      </c>
      <c r="B88" s="33" t="s">
        <v>106</v>
      </c>
      <c r="C88" s="33" t="s">
        <v>213</v>
      </c>
      <c r="D88" s="33"/>
      <c r="E88" s="33" t="s">
        <v>105</v>
      </c>
    </row>
    <row r="89" spans="1:5" x14ac:dyDescent="0.2">
      <c r="A89" s="32" t="s">
        <v>214</v>
      </c>
      <c r="B89" s="33" t="s">
        <v>108</v>
      </c>
      <c r="C89" s="33" t="s">
        <v>215</v>
      </c>
      <c r="D89" s="34">
        <v>42936</v>
      </c>
      <c r="E89" s="33" t="s">
        <v>110</v>
      </c>
    </row>
    <row r="90" spans="1:5" x14ac:dyDescent="0.2">
      <c r="A90" s="32" t="s">
        <v>216</v>
      </c>
      <c r="B90" s="33" t="s">
        <v>103</v>
      </c>
      <c r="C90" s="33" t="s">
        <v>217</v>
      </c>
      <c r="D90" s="34">
        <v>42122</v>
      </c>
      <c r="E90" s="33" t="s">
        <v>110</v>
      </c>
    </row>
    <row r="91" spans="1:5" x14ac:dyDescent="0.2">
      <c r="A91" s="32" t="s">
        <v>218</v>
      </c>
      <c r="B91" s="33" t="s">
        <v>108</v>
      </c>
      <c r="C91" s="33" t="s">
        <v>168</v>
      </c>
      <c r="D91" s="34">
        <v>42122</v>
      </c>
      <c r="E91" s="33" t="s">
        <v>110</v>
      </c>
    </row>
    <row r="92" spans="1:5" x14ac:dyDescent="0.2">
      <c r="A92" s="32" t="s">
        <v>219</v>
      </c>
      <c r="B92" s="33" t="s">
        <v>103</v>
      </c>
      <c r="C92" s="33" t="s">
        <v>220</v>
      </c>
      <c r="D92" s="34">
        <v>42122</v>
      </c>
      <c r="E92" s="33" t="s">
        <v>110</v>
      </c>
    </row>
    <row r="93" spans="1:5" x14ac:dyDescent="0.2">
      <c r="A93" s="32" t="s">
        <v>219</v>
      </c>
      <c r="B93" s="33" t="s">
        <v>106</v>
      </c>
      <c r="C93" s="33" t="s">
        <v>220</v>
      </c>
      <c r="D93" s="34">
        <v>42103</v>
      </c>
      <c r="E93" s="33" t="s">
        <v>110</v>
      </c>
    </row>
    <row r="94" spans="1:5" x14ac:dyDescent="0.2">
      <c r="A94" s="32" t="s">
        <v>221</v>
      </c>
      <c r="B94" s="33" t="s">
        <v>106</v>
      </c>
      <c r="C94" s="33" t="s">
        <v>222</v>
      </c>
      <c r="D94" s="33"/>
      <c r="E94" s="33" t="s">
        <v>105</v>
      </c>
    </row>
    <row r="95" spans="1:5" x14ac:dyDescent="0.2">
      <c r="A95" s="32" t="s">
        <v>223</v>
      </c>
      <c r="B95" s="33" t="s">
        <v>103</v>
      </c>
      <c r="C95" s="33" t="s">
        <v>224</v>
      </c>
      <c r="D95" s="33"/>
      <c r="E95" s="33" t="s">
        <v>105</v>
      </c>
    </row>
    <row r="96" spans="1:5" x14ac:dyDescent="0.2">
      <c r="A96" s="32" t="s">
        <v>223</v>
      </c>
      <c r="B96" s="33" t="s">
        <v>106</v>
      </c>
      <c r="C96" s="33" t="s">
        <v>224</v>
      </c>
      <c r="D96" s="33"/>
      <c r="E96" s="33" t="s">
        <v>105</v>
      </c>
    </row>
    <row r="97" spans="1:5" x14ac:dyDescent="0.2">
      <c r="A97" s="32" t="s">
        <v>225</v>
      </c>
      <c r="B97" s="33" t="s">
        <v>108</v>
      </c>
      <c r="C97" s="33" t="s">
        <v>226</v>
      </c>
      <c r="D97" s="34">
        <v>42137</v>
      </c>
      <c r="E97" s="33" t="s">
        <v>110</v>
      </c>
    </row>
    <row r="98" spans="1:5" x14ac:dyDescent="0.2">
      <c r="A98" s="32" t="s">
        <v>227</v>
      </c>
      <c r="B98" s="33" t="s">
        <v>103</v>
      </c>
      <c r="C98" s="33" t="s">
        <v>228</v>
      </c>
      <c r="D98" s="33"/>
      <c r="E98" s="33" t="s">
        <v>105</v>
      </c>
    </row>
    <row r="99" spans="1:5" x14ac:dyDescent="0.2">
      <c r="A99" s="32" t="s">
        <v>227</v>
      </c>
      <c r="B99" s="33" t="s">
        <v>106</v>
      </c>
      <c r="C99" s="33" t="s">
        <v>228</v>
      </c>
      <c r="D99" s="33"/>
      <c r="E99" s="33" t="s">
        <v>105</v>
      </c>
    </row>
    <row r="100" spans="1:5" x14ac:dyDescent="0.2">
      <c r="A100" s="32" t="s">
        <v>229</v>
      </c>
      <c r="B100" s="33" t="s">
        <v>103</v>
      </c>
      <c r="C100" s="33" t="s">
        <v>230</v>
      </c>
      <c r="D100" s="33"/>
      <c r="E100" s="33" t="s">
        <v>105</v>
      </c>
    </row>
    <row r="101" spans="1:5" x14ac:dyDescent="0.2">
      <c r="A101" s="32" t="s">
        <v>231</v>
      </c>
      <c r="B101" s="33" t="s">
        <v>106</v>
      </c>
      <c r="C101" s="33" t="s">
        <v>232</v>
      </c>
      <c r="D101" s="33"/>
      <c r="E101" s="33" t="s">
        <v>105</v>
      </c>
    </row>
    <row r="102" spans="1:5" x14ac:dyDescent="0.2">
      <c r="A102" s="32" t="s">
        <v>233</v>
      </c>
      <c r="B102" s="33" t="s">
        <v>103</v>
      </c>
      <c r="C102" s="33" t="s">
        <v>234</v>
      </c>
      <c r="D102" s="33"/>
      <c r="E102" s="33" t="s">
        <v>105</v>
      </c>
    </row>
    <row r="103" spans="1:5" x14ac:dyDescent="0.2">
      <c r="A103" s="32" t="s">
        <v>233</v>
      </c>
      <c r="B103" s="33" t="s">
        <v>106</v>
      </c>
      <c r="C103" s="33" t="s">
        <v>234</v>
      </c>
      <c r="D103" s="33"/>
      <c r="E103" s="33" t="s">
        <v>105</v>
      </c>
    </row>
    <row r="104" spans="1:5" x14ac:dyDescent="0.2">
      <c r="A104" s="32" t="s">
        <v>235</v>
      </c>
      <c r="B104" s="33" t="s">
        <v>103</v>
      </c>
      <c r="C104" s="33" t="s">
        <v>236</v>
      </c>
      <c r="D104" s="33"/>
      <c r="E104" s="33" t="s">
        <v>105</v>
      </c>
    </row>
    <row r="105" spans="1:5" x14ac:dyDescent="0.2">
      <c r="A105" s="32" t="s">
        <v>235</v>
      </c>
      <c r="B105" s="33" t="s">
        <v>106</v>
      </c>
      <c r="C105" s="33" t="s">
        <v>236</v>
      </c>
      <c r="D105" s="33"/>
      <c r="E105" s="33" t="s">
        <v>105</v>
      </c>
    </row>
    <row r="106" spans="1:5" x14ac:dyDescent="0.2">
      <c r="A106" s="32" t="s">
        <v>237</v>
      </c>
      <c r="B106" s="33" t="s">
        <v>103</v>
      </c>
      <c r="C106" s="33" t="s">
        <v>238</v>
      </c>
      <c r="D106" s="33"/>
      <c r="E106" s="33" t="s">
        <v>105</v>
      </c>
    </row>
    <row r="107" spans="1:5" x14ac:dyDescent="0.2">
      <c r="A107" s="32" t="s">
        <v>237</v>
      </c>
      <c r="B107" s="33" t="s">
        <v>106</v>
      </c>
      <c r="C107" s="33" t="s">
        <v>238</v>
      </c>
      <c r="D107" s="33"/>
      <c r="E107" s="33" t="s">
        <v>105</v>
      </c>
    </row>
    <row r="108" spans="1:5" x14ac:dyDescent="0.2">
      <c r="A108" s="32" t="s">
        <v>239</v>
      </c>
      <c r="B108" s="33" t="s">
        <v>103</v>
      </c>
      <c r="C108" s="33" t="s">
        <v>240</v>
      </c>
      <c r="D108" s="34">
        <v>42122</v>
      </c>
      <c r="E108" s="33" t="s">
        <v>110</v>
      </c>
    </row>
    <row r="109" spans="1:5" x14ac:dyDescent="0.2">
      <c r="A109" s="32" t="s">
        <v>241</v>
      </c>
      <c r="B109" s="33" t="s">
        <v>108</v>
      </c>
      <c r="C109" s="33" t="s">
        <v>242</v>
      </c>
      <c r="D109" s="34">
        <v>42122</v>
      </c>
      <c r="E109" s="33" t="s">
        <v>110</v>
      </c>
    </row>
    <row r="110" spans="1:5" x14ac:dyDescent="0.2">
      <c r="A110" s="32" t="s">
        <v>241</v>
      </c>
      <c r="B110" s="33" t="s">
        <v>103</v>
      </c>
      <c r="C110" s="33" t="s">
        <v>242</v>
      </c>
      <c r="D110" s="34">
        <v>42122</v>
      </c>
      <c r="E110" s="33" t="s">
        <v>110</v>
      </c>
    </row>
    <row r="111" spans="1:5" x14ac:dyDescent="0.2">
      <c r="A111" s="32" t="s">
        <v>243</v>
      </c>
      <c r="B111" s="33" t="s">
        <v>103</v>
      </c>
      <c r="C111" s="33" t="s">
        <v>244</v>
      </c>
      <c r="D111" s="33"/>
      <c r="E111" s="33" t="s">
        <v>105</v>
      </c>
    </row>
    <row r="112" spans="1:5" x14ac:dyDescent="0.2">
      <c r="A112" s="32" t="s">
        <v>245</v>
      </c>
      <c r="B112" s="33" t="s">
        <v>103</v>
      </c>
      <c r="C112" s="33" t="s">
        <v>246</v>
      </c>
      <c r="D112" s="33"/>
      <c r="E112" s="33" t="s">
        <v>105</v>
      </c>
    </row>
    <row r="113" spans="1:5" x14ac:dyDescent="0.2">
      <c r="A113" s="32" t="s">
        <v>245</v>
      </c>
      <c r="B113" s="33" t="s">
        <v>106</v>
      </c>
      <c r="C113" s="33" t="s">
        <v>246</v>
      </c>
      <c r="D113" s="33"/>
      <c r="E113" s="33" t="s">
        <v>105</v>
      </c>
    </row>
    <row r="114" spans="1:5" x14ac:dyDescent="0.2">
      <c r="A114" s="32" t="s">
        <v>247</v>
      </c>
      <c r="B114" s="33" t="s">
        <v>108</v>
      </c>
      <c r="C114" s="33" t="s">
        <v>248</v>
      </c>
      <c r="D114" s="33"/>
      <c r="E114" s="33" t="s">
        <v>105</v>
      </c>
    </row>
    <row r="115" spans="1:5" x14ac:dyDescent="0.2">
      <c r="A115" s="32" t="s">
        <v>249</v>
      </c>
      <c r="B115" s="33" t="s">
        <v>108</v>
      </c>
      <c r="C115" s="33" t="s">
        <v>250</v>
      </c>
      <c r="D115" s="34">
        <v>42122</v>
      </c>
      <c r="E115" s="33" t="s">
        <v>110</v>
      </c>
    </row>
    <row r="116" spans="1:5" x14ac:dyDescent="0.2">
      <c r="A116" s="32" t="s">
        <v>249</v>
      </c>
      <c r="B116" s="33" t="s">
        <v>103</v>
      </c>
      <c r="C116" s="33" t="s">
        <v>250</v>
      </c>
      <c r="D116" s="34">
        <v>42103</v>
      </c>
      <c r="E116" s="33" t="s">
        <v>110</v>
      </c>
    </row>
    <row r="117" spans="1:5" x14ac:dyDescent="0.2">
      <c r="A117" s="32" t="s">
        <v>251</v>
      </c>
      <c r="B117" s="33" t="s">
        <v>108</v>
      </c>
      <c r="C117" s="33" t="s">
        <v>252</v>
      </c>
      <c r="D117" s="34">
        <v>42937</v>
      </c>
      <c r="E117" s="33" t="s">
        <v>110</v>
      </c>
    </row>
    <row r="118" spans="1:5" x14ac:dyDescent="0.2">
      <c r="A118" s="32" t="s">
        <v>253</v>
      </c>
      <c r="B118" s="33" t="s">
        <v>103</v>
      </c>
      <c r="C118" s="33" t="s">
        <v>254</v>
      </c>
      <c r="D118" s="34">
        <v>42122</v>
      </c>
      <c r="E118" s="33" t="s">
        <v>110</v>
      </c>
    </row>
    <row r="119" spans="1:5" x14ac:dyDescent="0.2">
      <c r="A119" s="32" t="s">
        <v>255</v>
      </c>
      <c r="B119" s="33" t="s">
        <v>108</v>
      </c>
      <c r="C119" s="33" t="s">
        <v>109</v>
      </c>
      <c r="D119" s="34">
        <v>42788</v>
      </c>
      <c r="E119" s="33" t="s">
        <v>110</v>
      </c>
    </row>
    <row r="120" spans="1:5" x14ac:dyDescent="0.2">
      <c r="A120" s="32" t="s">
        <v>256</v>
      </c>
      <c r="B120" s="33" t="s">
        <v>108</v>
      </c>
      <c r="C120" s="33" t="s">
        <v>257</v>
      </c>
      <c r="D120" s="34">
        <v>42122</v>
      </c>
      <c r="E120" s="33" t="s">
        <v>110</v>
      </c>
    </row>
    <row r="121" spans="1:5" x14ac:dyDescent="0.2">
      <c r="A121" s="32" t="s">
        <v>256</v>
      </c>
      <c r="B121" s="33" t="s">
        <v>103</v>
      </c>
      <c r="C121" s="33" t="s">
        <v>257</v>
      </c>
      <c r="D121" s="34">
        <v>42122</v>
      </c>
      <c r="E121" s="33" t="s">
        <v>110</v>
      </c>
    </row>
    <row r="122" spans="1:5" x14ac:dyDescent="0.2">
      <c r="A122" s="32" t="s">
        <v>258</v>
      </c>
      <c r="B122" s="33" t="s">
        <v>108</v>
      </c>
      <c r="C122" s="33" t="s">
        <v>259</v>
      </c>
      <c r="D122" s="34">
        <v>42122</v>
      </c>
      <c r="E122" s="33" t="s">
        <v>110</v>
      </c>
    </row>
    <row r="123" spans="1:5" x14ac:dyDescent="0.2">
      <c r="A123" s="32" t="s">
        <v>260</v>
      </c>
      <c r="B123" s="33" t="s">
        <v>103</v>
      </c>
      <c r="C123" s="33" t="s">
        <v>261</v>
      </c>
      <c r="D123" s="34">
        <v>42122</v>
      </c>
      <c r="E123" s="33" t="s">
        <v>110</v>
      </c>
    </row>
    <row r="124" spans="1:5" x14ac:dyDescent="0.2">
      <c r="A124" s="32" t="s">
        <v>260</v>
      </c>
      <c r="B124" s="33" t="s">
        <v>106</v>
      </c>
      <c r="C124" s="33" t="s">
        <v>261</v>
      </c>
      <c r="D124" s="33"/>
      <c r="E124" s="33" t="s">
        <v>105</v>
      </c>
    </row>
    <row r="125" spans="1:5" x14ac:dyDescent="0.2">
      <c r="A125" s="32" t="s">
        <v>262</v>
      </c>
      <c r="B125" s="33" t="s">
        <v>103</v>
      </c>
      <c r="C125" s="33" t="s">
        <v>263</v>
      </c>
      <c r="D125" s="33"/>
      <c r="E125" s="33" t="s">
        <v>105</v>
      </c>
    </row>
    <row r="126" spans="1:5" x14ac:dyDescent="0.2">
      <c r="A126" s="32" t="s">
        <v>264</v>
      </c>
      <c r="B126" s="33" t="s">
        <v>103</v>
      </c>
      <c r="C126" s="33" t="s">
        <v>191</v>
      </c>
      <c r="D126" s="34">
        <v>42122</v>
      </c>
      <c r="E126" s="33" t="s">
        <v>110</v>
      </c>
    </row>
    <row r="127" spans="1:5" x14ac:dyDescent="0.2">
      <c r="A127" s="32" t="s">
        <v>265</v>
      </c>
      <c r="B127" s="33" t="s">
        <v>103</v>
      </c>
      <c r="C127" s="33" t="s">
        <v>266</v>
      </c>
      <c r="D127" s="33"/>
      <c r="E127" s="33" t="s">
        <v>105</v>
      </c>
    </row>
    <row r="128" spans="1:5" x14ac:dyDescent="0.2">
      <c r="A128" s="32" t="s">
        <v>265</v>
      </c>
      <c r="B128" s="33" t="s">
        <v>106</v>
      </c>
      <c r="C128" s="33" t="s">
        <v>266</v>
      </c>
      <c r="D128" s="33"/>
      <c r="E128" s="33" t="s">
        <v>105</v>
      </c>
    </row>
    <row r="129" spans="1:5" x14ac:dyDescent="0.2">
      <c r="A129" s="32" t="s">
        <v>267</v>
      </c>
      <c r="B129" s="33" t="s">
        <v>103</v>
      </c>
      <c r="C129" s="33" t="s">
        <v>268</v>
      </c>
      <c r="D129" s="33"/>
      <c r="E129" s="33" t="s">
        <v>105</v>
      </c>
    </row>
    <row r="130" spans="1:5" x14ac:dyDescent="0.2">
      <c r="A130" s="32" t="s">
        <v>267</v>
      </c>
      <c r="B130" s="33" t="s">
        <v>106</v>
      </c>
      <c r="C130" s="33" t="s">
        <v>268</v>
      </c>
      <c r="D130" s="33"/>
      <c r="E130" s="33" t="s">
        <v>105</v>
      </c>
    </row>
    <row r="131" spans="1:5" x14ac:dyDescent="0.2">
      <c r="A131" s="32" t="s">
        <v>269</v>
      </c>
      <c r="B131" s="33" t="s">
        <v>106</v>
      </c>
      <c r="C131" s="33" t="s">
        <v>270</v>
      </c>
      <c r="D131" s="33"/>
      <c r="E131" s="33" t="s">
        <v>105</v>
      </c>
    </row>
    <row r="132" spans="1:5" x14ac:dyDescent="0.2">
      <c r="A132" s="32" t="s">
        <v>271</v>
      </c>
      <c r="B132" s="33" t="s">
        <v>103</v>
      </c>
      <c r="C132" s="33" t="s">
        <v>272</v>
      </c>
      <c r="D132" s="33"/>
      <c r="E132" s="33" t="s">
        <v>105</v>
      </c>
    </row>
    <row r="133" spans="1:5" x14ac:dyDescent="0.2">
      <c r="A133" s="32" t="s">
        <v>271</v>
      </c>
      <c r="B133" s="33" t="s">
        <v>106</v>
      </c>
      <c r="C133" s="33" t="s">
        <v>273</v>
      </c>
      <c r="D133" s="33"/>
      <c r="E133" s="33" t="s">
        <v>105</v>
      </c>
    </row>
    <row r="134" spans="1:5" x14ac:dyDescent="0.2">
      <c r="A134" s="32" t="s">
        <v>274</v>
      </c>
      <c r="B134" s="33" t="s">
        <v>103</v>
      </c>
      <c r="C134" s="33" t="s">
        <v>275</v>
      </c>
      <c r="D134" s="34">
        <v>42122</v>
      </c>
      <c r="E134" s="33" t="s">
        <v>110</v>
      </c>
    </row>
    <row r="135" spans="1:5" x14ac:dyDescent="0.2">
      <c r="A135" s="32" t="s">
        <v>276</v>
      </c>
      <c r="B135" s="33" t="s">
        <v>108</v>
      </c>
      <c r="C135" s="33" t="s">
        <v>277</v>
      </c>
      <c r="D135" s="34">
        <v>42137</v>
      </c>
      <c r="E135" s="33" t="s">
        <v>110</v>
      </c>
    </row>
    <row r="136" spans="1:5" x14ac:dyDescent="0.2">
      <c r="A136" s="32" t="s">
        <v>276</v>
      </c>
      <c r="B136" s="33" t="s">
        <v>103</v>
      </c>
      <c r="C136" s="33" t="s">
        <v>8</v>
      </c>
      <c r="D136" s="33"/>
      <c r="E136" s="33" t="s">
        <v>105</v>
      </c>
    </row>
    <row r="137" spans="1:5" x14ac:dyDescent="0.2">
      <c r="A137" s="32" t="s">
        <v>278</v>
      </c>
      <c r="B137" s="33" t="s">
        <v>103</v>
      </c>
      <c r="C137" s="33" t="s">
        <v>279</v>
      </c>
      <c r="D137" s="34">
        <v>42122</v>
      </c>
      <c r="E137" s="33" t="s">
        <v>110</v>
      </c>
    </row>
    <row r="138" spans="1:5" x14ac:dyDescent="0.2">
      <c r="A138" s="32" t="s">
        <v>278</v>
      </c>
      <c r="B138" s="33" t="s">
        <v>106</v>
      </c>
      <c r="C138" s="33" t="s">
        <v>279</v>
      </c>
      <c r="D138" s="33"/>
      <c r="E138" s="33" t="s">
        <v>105</v>
      </c>
    </row>
    <row r="139" spans="1:5" x14ac:dyDescent="0.2">
      <c r="A139" s="32" t="s">
        <v>280</v>
      </c>
      <c r="B139" s="33" t="s">
        <v>106</v>
      </c>
      <c r="C139" s="33" t="s">
        <v>281</v>
      </c>
      <c r="D139" s="33"/>
      <c r="E139" s="33" t="s">
        <v>105</v>
      </c>
    </row>
    <row r="140" spans="1:5" x14ac:dyDescent="0.2">
      <c r="A140" s="32" t="s">
        <v>282</v>
      </c>
      <c r="B140" s="33" t="s">
        <v>108</v>
      </c>
      <c r="C140" s="33" t="s">
        <v>283</v>
      </c>
      <c r="D140" s="34">
        <v>42137</v>
      </c>
      <c r="E140" s="33" t="s">
        <v>110</v>
      </c>
    </row>
    <row r="141" spans="1:5" x14ac:dyDescent="0.2">
      <c r="A141" s="32" t="s">
        <v>282</v>
      </c>
      <c r="B141" s="33" t="s">
        <v>103</v>
      </c>
      <c r="C141" s="33" t="s">
        <v>283</v>
      </c>
      <c r="D141" s="33"/>
      <c r="E141" s="33" t="s">
        <v>105</v>
      </c>
    </row>
    <row r="142" spans="1:5" x14ac:dyDescent="0.2">
      <c r="A142" s="32" t="s">
        <v>284</v>
      </c>
      <c r="B142" s="33" t="s">
        <v>103</v>
      </c>
      <c r="C142" s="33" t="s">
        <v>285</v>
      </c>
      <c r="D142" s="33"/>
      <c r="E142" s="33" t="s">
        <v>105</v>
      </c>
    </row>
    <row r="143" spans="1:5" x14ac:dyDescent="0.2">
      <c r="A143" s="32" t="s">
        <v>286</v>
      </c>
      <c r="B143" s="33" t="s">
        <v>103</v>
      </c>
      <c r="C143" s="33" t="s">
        <v>287</v>
      </c>
      <c r="D143" s="33"/>
      <c r="E143" s="33" t="s">
        <v>105</v>
      </c>
    </row>
    <row r="144" spans="1:5" x14ac:dyDescent="0.2">
      <c r="A144" s="32" t="s">
        <v>286</v>
      </c>
      <c r="B144" s="33" t="s">
        <v>106</v>
      </c>
      <c r="C144" s="33" t="s">
        <v>288</v>
      </c>
      <c r="D144" s="33"/>
      <c r="E144" s="33" t="s">
        <v>105</v>
      </c>
    </row>
    <row r="145" spans="1:5" x14ac:dyDescent="0.2">
      <c r="A145" s="32" t="s">
        <v>289</v>
      </c>
      <c r="B145" s="33" t="s">
        <v>108</v>
      </c>
      <c r="C145" s="33" t="s">
        <v>290</v>
      </c>
      <c r="D145" s="34">
        <v>42122</v>
      </c>
      <c r="E145" s="33" t="s">
        <v>110</v>
      </c>
    </row>
    <row r="146" spans="1:5" x14ac:dyDescent="0.2">
      <c r="A146" s="32" t="s">
        <v>289</v>
      </c>
      <c r="B146" s="33" t="s">
        <v>103</v>
      </c>
      <c r="C146" s="33" t="s">
        <v>290</v>
      </c>
      <c r="D146" s="34">
        <v>42122</v>
      </c>
      <c r="E146" s="33" t="s">
        <v>110</v>
      </c>
    </row>
    <row r="147" spans="1:5" x14ac:dyDescent="0.2">
      <c r="A147" s="32" t="s">
        <v>291</v>
      </c>
      <c r="B147" s="33" t="s">
        <v>108</v>
      </c>
      <c r="C147" s="33" t="s">
        <v>292</v>
      </c>
      <c r="D147" s="34">
        <v>42122</v>
      </c>
      <c r="E147" s="33" t="s">
        <v>110</v>
      </c>
    </row>
    <row r="148" spans="1:5" x14ac:dyDescent="0.2">
      <c r="A148" s="32" t="s">
        <v>291</v>
      </c>
      <c r="B148" s="33" t="s">
        <v>103</v>
      </c>
      <c r="C148" s="33" t="s">
        <v>292</v>
      </c>
      <c r="D148" s="33"/>
      <c r="E148" s="33" t="s">
        <v>105</v>
      </c>
    </row>
    <row r="149" spans="1:5" x14ac:dyDescent="0.2">
      <c r="A149" s="32" t="s">
        <v>293</v>
      </c>
      <c r="B149" s="33" t="s">
        <v>108</v>
      </c>
      <c r="C149" s="33" t="s">
        <v>294</v>
      </c>
      <c r="D149" s="34">
        <v>42122</v>
      </c>
      <c r="E149" s="33" t="s">
        <v>110</v>
      </c>
    </row>
    <row r="150" spans="1:5" x14ac:dyDescent="0.2">
      <c r="A150" s="32" t="s">
        <v>293</v>
      </c>
      <c r="B150" s="33" t="s">
        <v>103</v>
      </c>
      <c r="C150" s="33" t="s">
        <v>294</v>
      </c>
      <c r="D150" s="34">
        <v>42122</v>
      </c>
      <c r="E150" s="33" t="s">
        <v>110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view="pageLayout" zoomScaleNormal="100" workbookViewId="0">
      <selection activeCell="D12" sqref="D12"/>
    </sheetView>
  </sheetViews>
  <sheetFormatPr defaultRowHeight="12" x14ac:dyDescent="0.2"/>
  <cols>
    <col min="1" max="1" width="9.42578125" style="1" customWidth="1"/>
    <col min="2" max="2" width="14.140625" style="1" customWidth="1"/>
    <col min="3" max="3" width="7.28515625" style="1" customWidth="1"/>
    <col min="4" max="4" width="26.85546875" style="1" customWidth="1"/>
    <col min="5" max="5" width="14.140625" style="1" customWidth="1"/>
    <col min="6" max="6" width="11.28515625" style="1" customWidth="1"/>
    <col min="7" max="7" width="36.140625" style="1" customWidth="1"/>
    <col min="8" max="16384" width="9.140625" style="1"/>
  </cols>
  <sheetData>
    <row r="1" spans="1:7" x14ac:dyDescent="0.2">
      <c r="A1" s="7" t="s">
        <v>12</v>
      </c>
    </row>
    <row r="3" spans="1:7" x14ac:dyDescent="0.2">
      <c r="A3" s="1" t="s">
        <v>13</v>
      </c>
    </row>
    <row r="4" spans="1:7" x14ac:dyDescent="0.2">
      <c r="A4" s="1" t="s">
        <v>14</v>
      </c>
    </row>
    <row r="6" spans="1:7" x14ac:dyDescent="0.2">
      <c r="A6" s="11" t="s">
        <v>15</v>
      </c>
      <c r="B6" s="11" t="s">
        <v>16</v>
      </c>
      <c r="C6" s="11" t="s">
        <v>17</v>
      </c>
      <c r="D6" s="11" t="s">
        <v>18</v>
      </c>
      <c r="E6" s="11" t="s">
        <v>19</v>
      </c>
      <c r="F6" s="11" t="s">
        <v>20</v>
      </c>
      <c r="G6" s="12" t="s">
        <v>21</v>
      </c>
    </row>
    <row r="7" spans="1:7" x14ac:dyDescent="0.2">
      <c r="A7" s="11" t="s">
        <v>22</v>
      </c>
      <c r="B7" s="13" t="s">
        <v>23</v>
      </c>
      <c r="C7" s="13" t="s">
        <v>24</v>
      </c>
      <c r="D7" s="13" t="s">
        <v>25</v>
      </c>
      <c r="E7" s="13" t="s">
        <v>26</v>
      </c>
      <c r="F7" s="13" t="s">
        <v>26</v>
      </c>
      <c r="G7" s="13" t="s">
        <v>27</v>
      </c>
    </row>
    <row r="8" spans="1:7" x14ac:dyDescent="0.2">
      <c r="A8" s="11"/>
      <c r="B8" s="13"/>
      <c r="C8" s="13"/>
      <c r="D8" s="13"/>
      <c r="E8" s="13"/>
      <c r="F8" s="13"/>
      <c r="G8" s="13"/>
    </row>
  </sheetData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OLV_TU</vt:lpstr>
      <vt:lpstr>Stats_STDs</vt:lpstr>
      <vt:lpstr>Standards_11-13 Sept 2017</vt:lpstr>
      <vt:lpstr>SEM Standards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Oxford</dc:creator>
  <cp:lastModifiedBy>insrv</cp:lastModifiedBy>
  <dcterms:created xsi:type="dcterms:W3CDTF">2017-09-11T09:34:57Z</dcterms:created>
  <dcterms:modified xsi:type="dcterms:W3CDTF">2019-01-06T13:19:20Z</dcterms:modified>
</cp:coreProperties>
</file>