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cf-my.sharepoint.com/personal/milesc_cardiff_ac_uk/Documents/Documents/"/>
    </mc:Choice>
  </mc:AlternateContent>
  <xr:revisionPtr revIDLastSave="0" documentId="8_{15127D61-B886-4F5B-BB64-6717E82F4198}" xr6:coauthVersionLast="46" xr6:coauthVersionMax="46" xr10:uidLastSave="{00000000-0000-0000-0000-000000000000}"/>
  <bookViews>
    <workbookView xWindow="-110" yWindow="-110" windowWidth="19420" windowHeight="10420" xr2:uid="{833AD151-A622-42EE-B6AC-1C59FEB57CCF}"/>
  </bookViews>
  <sheets>
    <sheet name="E1 - Rothsay Mapping Obs-Data" sheetId="3" r:id="rId1"/>
    <sheet name="E2 - YSGB Field Obs-Data" sheetId="2" r:id="rId2"/>
    <sheet name="E3 - Lithological Logs" sheetId="12" r:id="rId3"/>
    <sheet name="E4 - Structural Logs" sheetId="13" r:id="rId4"/>
    <sheet name="E5 - Pet-Geochem-Chron Samples" sheetId="4" r:id="rId5"/>
    <sheet name="E7 - Whole Rock Geochem Data" sheetId="5" r:id="rId6"/>
    <sheet name="E8 - Whole Rock Standard data" sheetId="6" r:id="rId7"/>
    <sheet name="E9 - SHRIMP U-Pb zircon data" sheetId="7" r:id="rId8"/>
    <sheet name="E10 - Lode-gold deposit samples" sheetId="8" r:id="rId9"/>
    <sheet name="E11 - S isotope data sulphides" sheetId="9" r:id="rId10"/>
    <sheet name="E12 - O isotope data quartz" sheetId="10" r:id="rId11"/>
    <sheet name="E13  LAICPMS U-Pb monazite data" sheetId="11"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10" l="1"/>
  <c r="N24" i="10"/>
  <c r="N26" i="10"/>
  <c r="M25" i="10"/>
  <c r="M26" i="10" s="1"/>
  <c r="M24" i="10"/>
  <c r="L25" i="10"/>
  <c r="L26" i="10" s="1"/>
  <c r="L24" i="10"/>
  <c r="N23" i="10"/>
  <c r="N21" i="10"/>
  <c r="M21" i="10"/>
  <c r="L21" i="10"/>
  <c r="N19" i="10"/>
  <c r="M19" i="10"/>
  <c r="L19" i="10"/>
  <c r="N17" i="10"/>
  <c r="M17" i="10"/>
  <c r="L17" i="10"/>
  <c r="N15" i="10"/>
  <c r="M15" i="10"/>
  <c r="L15" i="10"/>
  <c r="N13" i="10"/>
  <c r="M13" i="10"/>
  <c r="L13" i="10"/>
  <c r="N11" i="10"/>
  <c r="M11" i="10"/>
  <c r="L11" i="10"/>
  <c r="N9" i="10"/>
  <c r="M9" i="10"/>
  <c r="L9" i="10"/>
  <c r="N7" i="10"/>
  <c r="M7" i="10"/>
  <c r="L7" i="10"/>
  <c r="N5" i="10"/>
  <c r="M5" i="10"/>
  <c r="L5" i="10"/>
  <c r="K17" i="9"/>
  <c r="K16" i="9"/>
  <c r="K18" i="9"/>
  <c r="J17" i="9"/>
  <c r="J16" i="9"/>
  <c r="J18" i="9"/>
  <c r="L16" i="9"/>
  <c r="J14" i="9"/>
  <c r="K12" i="9"/>
  <c r="J12" i="9"/>
  <c r="K10" i="9"/>
  <c r="J10" i="9"/>
  <c r="L8" i="9"/>
  <c r="K8" i="9"/>
  <c r="J8" i="9"/>
  <c r="BJ46" i="6"/>
  <c r="BJ45" i="6"/>
  <c r="BI46" i="6"/>
  <c r="BI47" i="6" s="1"/>
  <c r="BI45" i="6"/>
  <c r="BH46" i="6"/>
  <c r="BH45" i="6"/>
  <c r="BH47" i="6" s="1"/>
  <c r="BG46" i="6"/>
  <c r="BG47" i="6" s="1"/>
  <c r="BG45" i="6"/>
  <c r="BF46" i="6"/>
  <c r="BF47" i="6" s="1"/>
  <c r="BF45" i="6"/>
  <c r="BE46" i="6"/>
  <c r="BE45" i="6"/>
  <c r="BD46" i="6"/>
  <c r="BD47" i="6" s="1"/>
  <c r="BD45" i="6"/>
  <c r="BC46" i="6"/>
  <c r="BC45" i="6"/>
  <c r="BC47" i="6"/>
  <c r="BB46" i="6"/>
  <c r="BB45" i="6"/>
  <c r="BB47" i="6"/>
  <c r="BA46" i="6"/>
  <c r="BA47" i="6" s="1"/>
  <c r="BA45" i="6"/>
  <c r="AZ46" i="6"/>
  <c r="AZ45" i="6"/>
  <c r="AY46" i="6"/>
  <c r="AY47" i="6" s="1"/>
  <c r="AY45" i="6"/>
  <c r="AX46" i="6"/>
  <c r="AX47" i="6" s="1"/>
  <c r="AX45" i="6"/>
  <c r="AW46" i="6"/>
  <c r="AW45" i="6"/>
  <c r="AV46" i="6"/>
  <c r="AV47" i="6" s="1"/>
  <c r="AV45" i="6"/>
  <c r="AU46" i="6"/>
  <c r="AU47" i="6" s="1"/>
  <c r="AU45" i="6"/>
  <c r="AT46" i="6"/>
  <c r="AT47" i="6" s="1"/>
  <c r="AT45" i="6"/>
  <c r="AS46" i="6"/>
  <c r="AS47" i="6" s="1"/>
  <c r="AS45" i="6"/>
  <c r="AR46" i="6"/>
  <c r="AR47" i="6" s="1"/>
  <c r="AR45" i="6"/>
  <c r="AQ46" i="6"/>
  <c r="AQ47" i="6" s="1"/>
  <c r="AQ45" i="6"/>
  <c r="AP46" i="6"/>
  <c r="AP47" i="6" s="1"/>
  <c r="AP45" i="6"/>
  <c r="AO46" i="6"/>
  <c r="AO47" i="6" s="1"/>
  <c r="AO45" i="6"/>
  <c r="AN46" i="6"/>
  <c r="AN47" i="6" s="1"/>
  <c r="AN45" i="6"/>
  <c r="AM46" i="6"/>
  <c r="AM45" i="6"/>
  <c r="AM47" i="6"/>
  <c r="AL46" i="6"/>
  <c r="AL45" i="6"/>
  <c r="AL47" i="6" s="1"/>
  <c r="AK46" i="6"/>
  <c r="AK45" i="6"/>
  <c r="AJ46" i="6"/>
  <c r="AJ45" i="6"/>
  <c r="AI46" i="6"/>
  <c r="AI45" i="6"/>
  <c r="AH46" i="6"/>
  <c r="AH45" i="6"/>
  <c r="AG46" i="6"/>
  <c r="AG45" i="6"/>
  <c r="AF46" i="6"/>
  <c r="AF45" i="6"/>
  <c r="AE46" i="6"/>
  <c r="AE45" i="6"/>
  <c r="AE47" i="6" s="1"/>
  <c r="AD46" i="6"/>
  <c r="AD45" i="6"/>
  <c r="AC46" i="6"/>
  <c r="AC47" i="6" s="1"/>
  <c r="AC45" i="6"/>
  <c r="AB46" i="6"/>
  <c r="AB47" i="6" s="1"/>
  <c r="AB45" i="6"/>
  <c r="AA46" i="6"/>
  <c r="AA47" i="6" s="1"/>
  <c r="AA45" i="6"/>
  <c r="Z46" i="6"/>
  <c r="Z47" i="6" s="1"/>
  <c r="Z45" i="6"/>
  <c r="Y46" i="6"/>
  <c r="Y47" i="6" s="1"/>
  <c r="Y45" i="6"/>
  <c r="X46" i="6"/>
  <c r="X47" i="6" s="1"/>
  <c r="X45" i="6"/>
  <c r="W46" i="6"/>
  <c r="W47" i="6" s="1"/>
  <c r="W45" i="6"/>
  <c r="V46" i="6"/>
  <c r="V45" i="6"/>
  <c r="V47" i="6" s="1"/>
  <c r="U46" i="6"/>
  <c r="U45" i="6"/>
  <c r="T46" i="6"/>
  <c r="T45" i="6"/>
  <c r="S46" i="6"/>
  <c r="S45" i="6"/>
  <c r="R46" i="6"/>
  <c r="R45" i="6"/>
  <c r="Q46" i="6"/>
  <c r="Q45" i="6"/>
  <c r="P46" i="6"/>
  <c r="P45" i="6"/>
  <c r="N46" i="6"/>
  <c r="N47" i="6" s="1"/>
  <c r="N45" i="6"/>
  <c r="M46" i="6"/>
  <c r="M45" i="6"/>
  <c r="L46" i="6"/>
  <c r="L47" i="6" s="1"/>
  <c r="L45" i="6"/>
  <c r="K46" i="6"/>
  <c r="K47" i="6" s="1"/>
  <c r="K45" i="6"/>
  <c r="J46" i="6"/>
  <c r="J47" i="6" s="1"/>
  <c r="J45" i="6"/>
  <c r="I46" i="6"/>
  <c r="I47" i="6" s="1"/>
  <c r="I45" i="6"/>
  <c r="H46" i="6"/>
  <c r="H47" i="6" s="1"/>
  <c r="H45" i="6"/>
  <c r="G46" i="6"/>
  <c r="G47" i="6" s="1"/>
  <c r="G45" i="6"/>
  <c r="F46" i="6"/>
  <c r="F45" i="6"/>
  <c r="F47" i="6"/>
  <c r="E46" i="6"/>
  <c r="E45" i="6"/>
  <c r="D46" i="6"/>
  <c r="D45" i="6"/>
  <c r="C46" i="6"/>
  <c r="C45" i="6"/>
  <c r="BJ42" i="6"/>
  <c r="BI42" i="6"/>
  <c r="BH42" i="6"/>
  <c r="BG42" i="6"/>
  <c r="BF42" i="6"/>
  <c r="BE42" i="6"/>
  <c r="BD42" i="6"/>
  <c r="BC42" i="6"/>
  <c r="BB42" i="6"/>
  <c r="BA42" i="6"/>
  <c r="AZ42" i="6"/>
  <c r="AY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F42" i="6"/>
  <c r="E42" i="6"/>
  <c r="D42" i="6"/>
  <c r="C42" i="6"/>
  <c r="BJ40" i="6"/>
  <c r="BI40" i="6"/>
  <c r="BH40" i="6"/>
  <c r="BG40" i="6"/>
  <c r="BF40" i="6"/>
  <c r="BE40" i="6"/>
  <c r="BD40" i="6"/>
  <c r="BC40" i="6"/>
  <c r="BB40" i="6"/>
  <c r="BA40" i="6"/>
  <c r="AZ40" i="6"/>
  <c r="AY40" i="6"/>
  <c r="AX40" i="6"/>
  <c r="AW40" i="6"/>
  <c r="AV40" i="6"/>
  <c r="AU40" i="6"/>
  <c r="AT40" i="6"/>
  <c r="AS40" i="6"/>
  <c r="AR40" i="6"/>
  <c r="AQ40" i="6"/>
  <c r="AP40"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J40" i="6"/>
  <c r="I40" i="6"/>
  <c r="H40" i="6"/>
  <c r="G40" i="6"/>
  <c r="F40" i="6"/>
  <c r="E40" i="6"/>
  <c r="D40" i="6"/>
  <c r="C40" i="6"/>
  <c r="BJ38" i="6"/>
  <c r="BI38" i="6"/>
  <c r="BH38" i="6"/>
  <c r="BG38" i="6"/>
  <c r="BF38" i="6"/>
  <c r="BE38" i="6"/>
  <c r="BD38" i="6"/>
  <c r="BC38" i="6"/>
  <c r="BB38" i="6"/>
  <c r="BA38" i="6"/>
  <c r="AZ38" i="6"/>
  <c r="AY38" i="6"/>
  <c r="AX38" i="6"/>
  <c r="AW38" i="6"/>
  <c r="AV38" i="6"/>
  <c r="AU38" i="6"/>
  <c r="AT38" i="6"/>
  <c r="AS38" i="6"/>
  <c r="AR38" i="6"/>
  <c r="AQ38" i="6"/>
  <c r="AP38" i="6"/>
  <c r="AO38" i="6"/>
  <c r="AN38" i="6"/>
  <c r="AM38" i="6"/>
  <c r="AL38" i="6"/>
  <c r="AK38" i="6"/>
  <c r="AJ38" i="6"/>
  <c r="AI38" i="6"/>
  <c r="AH38" i="6"/>
  <c r="AG38" i="6"/>
  <c r="AF38" i="6"/>
  <c r="AE38" i="6"/>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BJ29" i="6"/>
  <c r="BI29" i="6"/>
  <c r="BH29" i="6"/>
  <c r="BG29" i="6"/>
  <c r="BF29" i="6"/>
  <c r="BE29" i="6"/>
  <c r="BD29" i="6"/>
  <c r="BC29" i="6"/>
  <c r="BB29" i="6"/>
  <c r="BA29" i="6"/>
  <c r="AZ29" i="6"/>
  <c r="AY29" i="6"/>
  <c r="AX29" i="6"/>
  <c r="AW29" i="6"/>
  <c r="AV29" i="6"/>
  <c r="AU29" i="6"/>
  <c r="AT29" i="6"/>
  <c r="AS29" i="6"/>
  <c r="AR29" i="6"/>
  <c r="AQ29" i="6"/>
  <c r="AP29" i="6"/>
  <c r="AO29" i="6"/>
  <c r="AN29" i="6"/>
  <c r="AM29" i="6"/>
  <c r="AL29" i="6"/>
  <c r="AK29" i="6"/>
  <c r="AJ29" i="6"/>
  <c r="AI29" i="6"/>
  <c r="AH29" i="6"/>
  <c r="AG29" i="6"/>
  <c r="AF29" i="6"/>
  <c r="AE29" i="6"/>
  <c r="AD29" i="6"/>
  <c r="AC29" i="6"/>
  <c r="AA29" i="6"/>
  <c r="Z29" i="6"/>
  <c r="Y29" i="6"/>
  <c r="X29" i="6"/>
  <c r="W29" i="6"/>
  <c r="V29" i="6"/>
  <c r="U29" i="6"/>
  <c r="T29" i="6"/>
  <c r="S29" i="6"/>
  <c r="R29" i="6"/>
  <c r="P29" i="6"/>
  <c r="M28" i="6"/>
  <c r="O28" i="6" s="1"/>
  <c r="O29" i="6" s="1"/>
  <c r="N29" i="6"/>
  <c r="L29" i="6"/>
  <c r="K29" i="6"/>
  <c r="J29" i="6"/>
  <c r="I29" i="6"/>
  <c r="H29" i="6"/>
  <c r="G29" i="6"/>
  <c r="F29" i="6"/>
  <c r="E29" i="6"/>
  <c r="D29" i="6"/>
  <c r="C29" i="6"/>
  <c r="BJ18" i="6"/>
  <c r="BJ19" i="6" s="1"/>
  <c r="BJ17" i="6"/>
  <c r="BI18" i="6"/>
  <c r="BI17" i="6"/>
  <c r="BH18" i="6"/>
  <c r="BH17" i="6"/>
  <c r="BG18" i="6"/>
  <c r="BG19" i="6" s="1"/>
  <c r="BG17" i="6"/>
  <c r="BF18" i="6"/>
  <c r="BF19" i="6" s="1"/>
  <c r="BF17" i="6"/>
  <c r="BE18" i="6"/>
  <c r="BE17" i="6"/>
  <c r="BD18" i="6"/>
  <c r="BD17" i="6"/>
  <c r="BC18" i="6"/>
  <c r="BC17" i="6"/>
  <c r="BB18" i="6"/>
  <c r="BB17" i="6"/>
  <c r="BB19" i="6"/>
  <c r="BA18" i="6"/>
  <c r="BA17" i="6"/>
  <c r="AZ18" i="6"/>
  <c r="AZ17" i="6"/>
  <c r="AY18" i="6"/>
  <c r="AY17" i="6"/>
  <c r="AX18" i="6"/>
  <c r="AX17" i="6"/>
  <c r="AW18" i="6"/>
  <c r="AW17" i="6"/>
  <c r="AV18" i="6"/>
  <c r="AV17" i="6"/>
  <c r="AU18" i="6"/>
  <c r="AU17" i="6"/>
  <c r="AU19" i="6" s="1"/>
  <c r="AT18" i="6"/>
  <c r="AT17" i="6"/>
  <c r="AT19" i="6" s="1"/>
  <c r="AS18" i="6"/>
  <c r="AS17" i="6"/>
  <c r="AR18" i="6"/>
  <c r="AR17" i="6"/>
  <c r="AQ18" i="6"/>
  <c r="AQ19" i="6" s="1"/>
  <c r="AQ17" i="6"/>
  <c r="AP18" i="6"/>
  <c r="AP19" i="6" s="1"/>
  <c r="AP17" i="6"/>
  <c r="AO18" i="6"/>
  <c r="AO17" i="6"/>
  <c r="AN18" i="6"/>
  <c r="AN17" i="6"/>
  <c r="AM18" i="6"/>
  <c r="AM17" i="6"/>
  <c r="AL18" i="6"/>
  <c r="AL19" i="6" s="1"/>
  <c r="AL17" i="6"/>
  <c r="AK18" i="6"/>
  <c r="AK17" i="6"/>
  <c r="AJ18" i="6"/>
  <c r="AJ17" i="6"/>
  <c r="AI18" i="6"/>
  <c r="AI17" i="6"/>
  <c r="AH18" i="6"/>
  <c r="AH17" i="6"/>
  <c r="AG18" i="6"/>
  <c r="AG17" i="6"/>
  <c r="AF18" i="6"/>
  <c r="AF17" i="6"/>
  <c r="AE18" i="6"/>
  <c r="AE17" i="6"/>
  <c r="AE19" i="6" s="1"/>
  <c r="AD18" i="6"/>
  <c r="AD17" i="6"/>
  <c r="AD19" i="6" s="1"/>
  <c r="AC18" i="6"/>
  <c r="AC19" i="6" s="1"/>
  <c r="AC17" i="6"/>
  <c r="AB18" i="6"/>
  <c r="AB17" i="6"/>
  <c r="AA18" i="6"/>
  <c r="AA19" i="6" s="1"/>
  <c r="AA17" i="6"/>
  <c r="Z18" i="6"/>
  <c r="Z19" i="6" s="1"/>
  <c r="Z17" i="6"/>
  <c r="Y18" i="6"/>
  <c r="Y17" i="6"/>
  <c r="X18" i="6"/>
  <c r="X19" i="6" s="1"/>
  <c r="X17" i="6"/>
  <c r="W18" i="6"/>
  <c r="W17" i="6"/>
  <c r="V18" i="6"/>
  <c r="V17" i="6"/>
  <c r="V19" i="6"/>
  <c r="U18" i="6"/>
  <c r="U17" i="6"/>
  <c r="T18" i="6"/>
  <c r="T17" i="6"/>
  <c r="S18" i="6"/>
  <c r="S17" i="6"/>
  <c r="R18" i="6"/>
  <c r="R17" i="6"/>
  <c r="Q18" i="6"/>
  <c r="Q17" i="6"/>
  <c r="P18" i="6"/>
  <c r="P17" i="6"/>
  <c r="N18" i="6"/>
  <c r="N17" i="6"/>
  <c r="N19" i="6" s="1"/>
  <c r="M8" i="6"/>
  <c r="M10" i="6"/>
  <c r="O10" i="6" s="1"/>
  <c r="M12" i="6"/>
  <c r="M14" i="6"/>
  <c r="O14" i="6" s="1"/>
  <c r="L18" i="6"/>
  <c r="L17" i="6"/>
  <c r="K18" i="6"/>
  <c r="K17" i="6"/>
  <c r="J18" i="6"/>
  <c r="J17" i="6"/>
  <c r="J19" i="6" s="1"/>
  <c r="I18" i="6"/>
  <c r="I19" i="6" s="1"/>
  <c r="I17" i="6"/>
  <c r="H18" i="6"/>
  <c r="H19" i="6" s="1"/>
  <c r="H17" i="6"/>
  <c r="G18" i="6"/>
  <c r="G19" i="6" s="1"/>
  <c r="G17" i="6"/>
  <c r="D18" i="6"/>
  <c r="D19" i="6" s="1"/>
  <c r="D17" i="6"/>
  <c r="C18" i="6"/>
  <c r="C17" i="6"/>
  <c r="F18" i="6"/>
  <c r="E18" i="6"/>
  <c r="F17" i="6"/>
  <c r="E17" i="6"/>
  <c r="BJ15" i="6"/>
  <c r="BI15" i="6"/>
  <c r="BH15" i="6"/>
  <c r="BG15" i="6"/>
  <c r="BF15" i="6"/>
  <c r="BE15" i="6"/>
  <c r="BD15" i="6"/>
  <c r="BC15" i="6"/>
  <c r="BB15" i="6"/>
  <c r="BA15" i="6"/>
  <c r="AZ15" i="6"/>
  <c r="AY15" i="6"/>
  <c r="AX15" i="6"/>
  <c r="AW15" i="6"/>
  <c r="AV15" i="6"/>
  <c r="AU15" i="6"/>
  <c r="AT15" i="6"/>
  <c r="AS15" i="6"/>
  <c r="AR15" i="6"/>
  <c r="AQ15" i="6"/>
  <c r="AP15" i="6"/>
  <c r="AO15" i="6"/>
  <c r="AN15" i="6"/>
  <c r="AM15" i="6"/>
  <c r="AL15" i="6"/>
  <c r="AK15" i="6"/>
  <c r="AJ15" i="6"/>
  <c r="AI15" i="6"/>
  <c r="AH15" i="6"/>
  <c r="AG15" i="6"/>
  <c r="AF15" i="6"/>
  <c r="AE15" i="6"/>
  <c r="AD15" i="6"/>
  <c r="AC15" i="6"/>
  <c r="AB15" i="6"/>
  <c r="AA15" i="6"/>
  <c r="Z15" i="6"/>
  <c r="Y15" i="6"/>
  <c r="X15" i="6"/>
  <c r="W15" i="6"/>
  <c r="V15" i="6"/>
  <c r="U15" i="6"/>
  <c r="T15" i="6"/>
  <c r="S15" i="6"/>
  <c r="R15" i="6"/>
  <c r="Q15" i="6"/>
  <c r="P15" i="6"/>
  <c r="M5" i="6"/>
  <c r="O5" i="6" s="1"/>
  <c r="N15" i="6"/>
  <c r="L15" i="6"/>
  <c r="K15" i="6"/>
  <c r="J15" i="6"/>
  <c r="I15" i="6"/>
  <c r="H15" i="6"/>
  <c r="G15" i="6"/>
  <c r="F15" i="6"/>
  <c r="E15" i="6"/>
  <c r="D15" i="6"/>
  <c r="C15" i="6"/>
  <c r="BJ13" i="6"/>
  <c r="BI13" i="6"/>
  <c r="BH13" i="6"/>
  <c r="BG13" i="6"/>
  <c r="BF13" i="6"/>
  <c r="BE13" i="6"/>
  <c r="BD13" i="6"/>
  <c r="BC13" i="6"/>
  <c r="BB13" i="6"/>
  <c r="BA13" i="6"/>
  <c r="AZ13" i="6"/>
  <c r="AY13" i="6"/>
  <c r="AX13" i="6"/>
  <c r="AW13" i="6"/>
  <c r="AV13" i="6"/>
  <c r="AU13" i="6"/>
  <c r="AT13" i="6"/>
  <c r="AS13" i="6"/>
  <c r="AR13" i="6"/>
  <c r="AQ13" i="6"/>
  <c r="AP13" i="6"/>
  <c r="AO13" i="6"/>
  <c r="AN13" i="6"/>
  <c r="AM13" i="6"/>
  <c r="AL13" i="6"/>
  <c r="AK13" i="6"/>
  <c r="AJ13" i="6"/>
  <c r="AI13" i="6"/>
  <c r="AH13" i="6"/>
  <c r="AG13" i="6"/>
  <c r="AF13" i="6"/>
  <c r="AE13" i="6"/>
  <c r="AD13" i="6"/>
  <c r="AC13" i="6"/>
  <c r="AB13" i="6"/>
  <c r="AA13" i="6"/>
  <c r="Z13" i="6"/>
  <c r="Y13" i="6"/>
  <c r="X13" i="6"/>
  <c r="W13" i="6"/>
  <c r="V13" i="6"/>
  <c r="U13" i="6"/>
  <c r="T13" i="6"/>
  <c r="S13" i="6"/>
  <c r="R13" i="6"/>
  <c r="Q13" i="6"/>
  <c r="P13" i="6"/>
  <c r="O12" i="6"/>
  <c r="N13" i="6"/>
  <c r="L13" i="6"/>
  <c r="K13" i="6"/>
  <c r="J13" i="6"/>
  <c r="I13" i="6"/>
  <c r="H13" i="6"/>
  <c r="G13" i="6"/>
  <c r="F13" i="6"/>
  <c r="E13" i="6"/>
  <c r="D13" i="6"/>
  <c r="C13" i="6"/>
  <c r="BJ11" i="6"/>
  <c r="BI11" i="6"/>
  <c r="BH11" i="6"/>
  <c r="BG11" i="6"/>
  <c r="BF11" i="6"/>
  <c r="BE11" i="6"/>
  <c r="BD11" i="6"/>
  <c r="BC11" i="6"/>
  <c r="BB11" i="6"/>
  <c r="BA11" i="6"/>
  <c r="AZ11" i="6"/>
  <c r="AY11" i="6"/>
  <c r="AX11" i="6"/>
  <c r="AW11" i="6"/>
  <c r="AV11" i="6"/>
  <c r="AU11" i="6"/>
  <c r="AT11" i="6"/>
  <c r="AS11" i="6"/>
  <c r="AR11" i="6"/>
  <c r="AQ11" i="6"/>
  <c r="AP11"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N11" i="6"/>
  <c r="L11" i="6"/>
  <c r="K11" i="6"/>
  <c r="J11" i="6"/>
  <c r="I11" i="6"/>
  <c r="H11" i="6"/>
  <c r="G11" i="6"/>
  <c r="F11" i="6"/>
  <c r="E11" i="6"/>
  <c r="D11" i="6"/>
  <c r="C11" i="6"/>
  <c r="BJ9" i="6"/>
  <c r="BI9" i="6"/>
  <c r="BH9" i="6"/>
  <c r="BG9" i="6"/>
  <c r="BF9" i="6"/>
  <c r="BE9" i="6"/>
  <c r="BD9" i="6"/>
  <c r="BC9" i="6"/>
  <c r="BB9" i="6"/>
  <c r="BA9" i="6"/>
  <c r="AZ9" i="6"/>
  <c r="AY9" i="6"/>
  <c r="AX9" i="6"/>
  <c r="AW9" i="6"/>
  <c r="AV9" i="6"/>
  <c r="AU9" i="6"/>
  <c r="AT9" i="6"/>
  <c r="AS9" i="6"/>
  <c r="AR9" i="6"/>
  <c r="AQ9" i="6"/>
  <c r="AP9" i="6"/>
  <c r="AO9" i="6"/>
  <c r="AN9" i="6"/>
  <c r="AM9" i="6"/>
  <c r="AL9" i="6"/>
  <c r="AK9" i="6"/>
  <c r="AJ9" i="6"/>
  <c r="AI9" i="6"/>
  <c r="AH9" i="6"/>
  <c r="AG9" i="6"/>
  <c r="AF9" i="6"/>
  <c r="AE9" i="6"/>
  <c r="AD9" i="6"/>
  <c r="AC9" i="6"/>
  <c r="AB9" i="6"/>
  <c r="AA9" i="6"/>
  <c r="Z9" i="6"/>
  <c r="Y9" i="6"/>
  <c r="X9" i="6"/>
  <c r="W9" i="6"/>
  <c r="V9" i="6"/>
  <c r="U9" i="6"/>
  <c r="T9" i="6"/>
  <c r="S9" i="6"/>
  <c r="R9" i="6"/>
  <c r="Q9" i="6"/>
  <c r="P9" i="6"/>
  <c r="O8" i="6"/>
  <c r="O9" i="6" s="1"/>
  <c r="N9" i="6"/>
  <c r="L9" i="6"/>
  <c r="K9" i="6"/>
  <c r="J9" i="6"/>
  <c r="I9" i="6"/>
  <c r="H9" i="6"/>
  <c r="G9" i="6"/>
  <c r="F9" i="6"/>
  <c r="E9" i="6"/>
  <c r="D9" i="6"/>
  <c r="C9" i="6"/>
  <c r="S116" i="5"/>
  <c r="U116" i="5" s="1"/>
  <c r="S115" i="5"/>
  <c r="U115" i="5" s="1"/>
  <c r="S114" i="5"/>
  <c r="U114" i="5"/>
  <c r="S113" i="5"/>
  <c r="U113" i="5"/>
  <c r="S112" i="5"/>
  <c r="U112" i="5"/>
  <c r="S111" i="5"/>
  <c r="U111" i="5"/>
  <c r="S110" i="5"/>
  <c r="U110" i="5"/>
  <c r="S109" i="5"/>
  <c r="U109" i="5"/>
  <c r="S108" i="5"/>
  <c r="U108" i="5"/>
  <c r="S107" i="5"/>
  <c r="U107" i="5"/>
  <c r="S106" i="5"/>
  <c r="U106" i="5"/>
  <c r="S105" i="5"/>
  <c r="U105" i="5"/>
  <c r="S104" i="5"/>
  <c r="U104" i="5"/>
  <c r="S103" i="5"/>
  <c r="U103" i="5"/>
  <c r="S102" i="5"/>
  <c r="U102" i="5"/>
  <c r="S101" i="5"/>
  <c r="U101" i="5"/>
  <c r="S100" i="5"/>
  <c r="U100" i="5"/>
  <c r="S99" i="5"/>
  <c r="U99" i="5"/>
  <c r="S98" i="5"/>
  <c r="U98" i="5"/>
  <c r="S97" i="5"/>
  <c r="U97" i="5"/>
  <c r="S96" i="5"/>
  <c r="U96" i="5"/>
  <c r="S95" i="5"/>
  <c r="U95" i="5"/>
  <c r="S94" i="5"/>
  <c r="U94" i="5"/>
  <c r="S93" i="5"/>
  <c r="U93" i="5"/>
  <c r="S92" i="5"/>
  <c r="U92" i="5"/>
  <c r="S91" i="5"/>
  <c r="U91" i="5"/>
  <c r="S90" i="5"/>
  <c r="U90" i="5"/>
  <c r="S89" i="5"/>
  <c r="U89" i="5"/>
  <c r="S87" i="5"/>
  <c r="U87" i="5"/>
  <c r="S86" i="5"/>
  <c r="U86" i="5"/>
  <c r="S85" i="5"/>
  <c r="U85" i="5"/>
  <c r="S84" i="5"/>
  <c r="U84" i="5"/>
  <c r="S83" i="5"/>
  <c r="U83" i="5"/>
  <c r="S82" i="5"/>
  <c r="U82" i="5"/>
  <c r="S81" i="5"/>
  <c r="U81" i="5"/>
  <c r="S80" i="5"/>
  <c r="U80" i="5"/>
  <c r="S79" i="5"/>
  <c r="U79" i="5"/>
  <c r="S78" i="5"/>
  <c r="U78" i="5"/>
  <c r="S77" i="5"/>
  <c r="U77" i="5"/>
  <c r="S76" i="5"/>
  <c r="U76" i="5"/>
  <c r="S75" i="5"/>
  <c r="U75" i="5"/>
  <c r="S74" i="5"/>
  <c r="U74" i="5"/>
  <c r="S73" i="5"/>
  <c r="U73" i="5"/>
  <c r="S72" i="5"/>
  <c r="U72" i="5"/>
  <c r="S71" i="5"/>
  <c r="U71" i="5"/>
  <c r="S70" i="5"/>
  <c r="U70" i="5"/>
  <c r="S69" i="5"/>
  <c r="U69" i="5"/>
  <c r="S68" i="5"/>
  <c r="U68" i="5"/>
  <c r="S67" i="5"/>
  <c r="U67" i="5"/>
  <c r="S66" i="5"/>
  <c r="U66" i="5"/>
  <c r="S65" i="5"/>
  <c r="U65" i="5"/>
  <c r="S64" i="5"/>
  <c r="U64" i="5"/>
  <c r="S63" i="5"/>
  <c r="U63" i="5"/>
  <c r="S62" i="5"/>
  <c r="U62" i="5"/>
  <c r="S61" i="5"/>
  <c r="U61" i="5"/>
  <c r="S60" i="5"/>
  <c r="U60" i="5"/>
  <c r="S59" i="5"/>
  <c r="U59" i="5"/>
  <c r="S58" i="5"/>
  <c r="U58" i="5"/>
  <c r="S57" i="5"/>
  <c r="U57" i="5"/>
  <c r="S56" i="5"/>
  <c r="U56" i="5"/>
  <c r="S55" i="5"/>
  <c r="U55" i="5"/>
  <c r="S54" i="5"/>
  <c r="U54" i="5"/>
  <c r="S53" i="5"/>
  <c r="U53" i="5"/>
  <c r="S52" i="5"/>
  <c r="U52" i="5"/>
  <c r="S51" i="5"/>
  <c r="U51" i="5"/>
  <c r="S50" i="5"/>
  <c r="U50" i="5"/>
  <c r="S49" i="5"/>
  <c r="U49" i="5"/>
  <c r="S48" i="5"/>
  <c r="U48" i="5"/>
  <c r="S47" i="5"/>
  <c r="U47" i="5"/>
  <c r="S46" i="5"/>
  <c r="U46" i="5"/>
  <c r="S45" i="5"/>
  <c r="U45" i="5"/>
  <c r="S44" i="5"/>
  <c r="U44" i="5"/>
  <c r="S43" i="5"/>
  <c r="U43" i="5"/>
  <c r="S42" i="5"/>
  <c r="U42" i="5"/>
  <c r="S41" i="5"/>
  <c r="U41" i="5"/>
  <c r="S39" i="5"/>
  <c r="U39" i="5"/>
  <c r="S38" i="5"/>
  <c r="U38" i="5"/>
  <c r="S37" i="5"/>
  <c r="U37" i="5"/>
  <c r="S36" i="5"/>
  <c r="U36" i="5"/>
  <c r="S35" i="5"/>
  <c r="U35" i="5"/>
  <c r="S34" i="5"/>
  <c r="U34" i="5"/>
  <c r="S33" i="5"/>
  <c r="U33" i="5"/>
  <c r="S32" i="5"/>
  <c r="U32" i="5"/>
  <c r="S31" i="5"/>
  <c r="U31" i="5"/>
  <c r="S30" i="5"/>
  <c r="U30" i="5"/>
  <c r="S29" i="5"/>
  <c r="U29" i="5"/>
  <c r="S28" i="5"/>
  <c r="U28" i="5"/>
  <c r="S27" i="5"/>
  <c r="U27" i="5"/>
  <c r="S26" i="5"/>
  <c r="U26" i="5"/>
  <c r="S25" i="5"/>
  <c r="U25" i="5"/>
  <c r="S24" i="5"/>
  <c r="U24" i="5"/>
  <c r="S23" i="5"/>
  <c r="U23" i="5"/>
  <c r="S22" i="5"/>
  <c r="U22" i="5"/>
  <c r="S21" i="5"/>
  <c r="U21" i="5"/>
  <c r="S20" i="5"/>
  <c r="U20" i="5"/>
  <c r="S19" i="5"/>
  <c r="U19" i="5"/>
  <c r="S18" i="5"/>
  <c r="U18" i="5"/>
  <c r="S17" i="5"/>
  <c r="U17" i="5"/>
  <c r="S16" i="5"/>
  <c r="U16" i="5"/>
  <c r="S15" i="5"/>
  <c r="U15" i="5"/>
  <c r="S14" i="5"/>
  <c r="U14" i="5"/>
  <c r="S13" i="5"/>
  <c r="U13" i="5"/>
  <c r="S12" i="5"/>
  <c r="U12" i="5"/>
  <c r="S11" i="5"/>
  <c r="U11" i="5"/>
  <c r="S10" i="5"/>
  <c r="U10" i="5"/>
  <c r="S9" i="5"/>
  <c r="U9" i="5"/>
  <c r="S8" i="5"/>
  <c r="U8" i="5"/>
  <c r="S7" i="5"/>
  <c r="U7" i="5"/>
  <c r="S6" i="5"/>
  <c r="U6" i="5"/>
  <c r="S5" i="5"/>
  <c r="U5" i="5"/>
  <c r="C19" i="6" l="1"/>
  <c r="L19" i="6"/>
  <c r="P19" i="6"/>
  <c r="R19" i="6"/>
  <c r="AI19" i="6"/>
  <c r="AM19" i="6"/>
  <c r="AX19" i="6"/>
  <c r="D47" i="6"/>
  <c r="P47" i="6"/>
  <c r="R47" i="6"/>
  <c r="T47" i="6"/>
  <c r="AD47" i="6"/>
  <c r="AG47" i="6"/>
  <c r="AI47" i="6"/>
  <c r="AK47" i="6"/>
  <c r="K19" i="6"/>
  <c r="M18" i="6"/>
  <c r="S19" i="6"/>
  <c r="U19" i="6"/>
  <c r="W19" i="6"/>
  <c r="AF19" i="6"/>
  <c r="AH19" i="6"/>
  <c r="AY19" i="6"/>
  <c r="BC19" i="6"/>
  <c r="C47" i="6"/>
  <c r="E47" i="6"/>
  <c r="M47" i="6"/>
  <c r="Q47" i="6"/>
  <c r="S47" i="6"/>
  <c r="U47" i="6"/>
  <c r="AF47" i="6"/>
  <c r="AH47" i="6"/>
  <c r="AJ47" i="6"/>
  <c r="Q19" i="6"/>
  <c r="T19" i="6"/>
  <c r="Y19" i="6"/>
  <c r="AB19" i="6"/>
  <c r="AG19" i="6"/>
  <c r="AJ19" i="6"/>
  <c r="AO19" i="6"/>
  <c r="AR19" i="6"/>
  <c r="AW19" i="6"/>
  <c r="AZ19" i="6"/>
  <c r="BE19" i="6"/>
  <c r="BH19" i="6"/>
  <c r="BJ47" i="6"/>
  <c r="AW47" i="6"/>
  <c r="AZ47" i="6"/>
  <c r="BE47" i="6"/>
  <c r="AK19" i="6"/>
  <c r="AN19" i="6"/>
  <c r="AS19" i="6"/>
  <c r="AV19" i="6"/>
  <c r="BA19" i="6"/>
  <c r="BD19" i="6"/>
  <c r="BI19" i="6"/>
  <c r="O11" i="6"/>
  <c r="O13" i="6"/>
  <c r="O15" i="6"/>
  <c r="M15" i="6"/>
  <c r="M11" i="6"/>
  <c r="M17" i="6"/>
  <c r="M19" i="6" s="1"/>
  <c r="M9" i="6"/>
  <c r="M13" i="6"/>
</calcChain>
</file>

<file path=xl/sharedStrings.xml><?xml version="1.0" encoding="utf-8"?>
<sst xmlns="http://schemas.openxmlformats.org/spreadsheetml/2006/main" count="36680" uniqueCount="7146">
  <si>
    <t>Locality No.</t>
  </si>
  <si>
    <t>Eastings</t>
  </si>
  <si>
    <t>Northings</t>
  </si>
  <si>
    <t>Observations</t>
  </si>
  <si>
    <t>OC/SC/FL</t>
  </si>
  <si>
    <t>Lith</t>
  </si>
  <si>
    <t>Lith2</t>
  </si>
  <si>
    <t>Planar Structure 1</t>
  </si>
  <si>
    <t>Strike</t>
  </si>
  <si>
    <t>Dip</t>
  </si>
  <si>
    <t>Planar Structure 2</t>
  </si>
  <si>
    <t>Linear Structure 1</t>
  </si>
  <si>
    <t>Plunge</t>
  </si>
  <si>
    <t>Trend</t>
  </si>
  <si>
    <t>Geochem Sample</t>
  </si>
  <si>
    <t>Photo</t>
  </si>
  <si>
    <t>Date Collected</t>
  </si>
  <si>
    <t>DESCRIPTION OF FIELDS</t>
  </si>
  <si>
    <t>Planar Structures</t>
  </si>
  <si>
    <t>Linear Structures</t>
  </si>
  <si>
    <t>JP18001</t>
  </si>
  <si>
    <r>
      <rPr>
        <b/>
        <sz val="12"/>
        <color indexed="8"/>
        <rFont val="Calibri"/>
        <family val="2"/>
      </rPr>
      <t xml:space="preserve">TRAVERSE OF CHULAAR SHEAR ZONE: </t>
    </r>
    <r>
      <rPr>
        <sz val="12"/>
        <color indexed="8"/>
        <rFont val="Calibri"/>
        <family val="2"/>
      </rPr>
      <t xml:space="preserve">Dolerite gabbro 5m OC, blocky texture, first unit E of CSZ. </t>
    </r>
  </si>
  <si>
    <t>OC</t>
  </si>
  <si>
    <t>DOL</t>
  </si>
  <si>
    <t>July-September 2018</t>
  </si>
  <si>
    <r>
      <t>Locality No.</t>
    </r>
    <r>
      <rPr>
        <sz val="11"/>
        <color theme="1"/>
        <rFont val="Calibri"/>
        <family val="2"/>
        <scheme val="minor"/>
      </rPr>
      <t xml:space="preserve"> </t>
    </r>
  </si>
  <si>
    <t>Locality Number, starting with JP</t>
  </si>
  <si>
    <t>Bedding</t>
  </si>
  <si>
    <t>Mineral lineation</t>
  </si>
  <si>
    <t>JP18002</t>
  </si>
  <si>
    <t xml:space="preserve">7m outcrop of amygdaloidal basalt, chlorite-epidote alteration. </t>
  </si>
  <si>
    <t>BAS</t>
  </si>
  <si>
    <r>
      <t>Eastings</t>
    </r>
    <r>
      <rPr>
        <sz val="11"/>
        <color theme="1"/>
        <rFont val="Calibri"/>
        <family val="2"/>
        <scheme val="minor"/>
      </rPr>
      <t xml:space="preserve"> </t>
    </r>
  </si>
  <si>
    <r>
      <rPr>
        <sz val="11"/>
        <color theme="1"/>
        <rFont val="Calibri"/>
        <family val="2"/>
        <scheme val="minor"/>
      </rPr>
      <t xml:space="preserve">In coordinate system </t>
    </r>
    <r>
      <rPr>
        <i/>
        <sz val="11"/>
        <color theme="1"/>
        <rFont val="Calibri"/>
        <family val="2"/>
        <scheme val="minor"/>
      </rPr>
      <t>GDA_1994_MGA_Zone_50.</t>
    </r>
  </si>
  <si>
    <t>Foliation</t>
  </si>
  <si>
    <t>Crenulation lineation</t>
  </si>
  <si>
    <t>JP18003</t>
  </si>
  <si>
    <t>Large 100m patchy outcrop of epidote-altered basalt.</t>
  </si>
  <si>
    <r>
      <t>Northings</t>
    </r>
    <r>
      <rPr>
        <sz val="11"/>
        <color theme="1"/>
        <rFont val="Calibri"/>
        <family val="2"/>
        <scheme val="minor"/>
      </rPr>
      <t xml:space="preserve"> </t>
    </r>
  </si>
  <si>
    <t>Cleavage</t>
  </si>
  <si>
    <t>Intersection lineation</t>
  </si>
  <si>
    <t>JP18004</t>
  </si>
  <si>
    <t>30m outcrop of micaceous sandstone, highly foliated (Similar appearance to MOU001 quartz mylonite).</t>
  </si>
  <si>
    <t>QZE</t>
  </si>
  <si>
    <r>
      <t>Observations</t>
    </r>
    <r>
      <rPr>
        <sz val="11"/>
        <color theme="1"/>
        <rFont val="Calibri"/>
        <family val="2"/>
        <scheme val="minor"/>
      </rPr>
      <t xml:space="preserve"> </t>
    </r>
  </si>
  <si>
    <t>Notes made in the field at the locality, including some interpretation.</t>
  </si>
  <si>
    <t>Fracture</t>
  </si>
  <si>
    <t>Fold Axis</t>
  </si>
  <si>
    <t>JP18005</t>
  </si>
  <si>
    <t xml:space="preserve">40m outcrop of fine grained basalt, some possible phenocrysts of feldspar with epidote alteration along cracks. Steep foliation present. </t>
  </si>
  <si>
    <r>
      <t>OC/SC/FL</t>
    </r>
    <r>
      <rPr>
        <sz val="11"/>
        <color theme="1"/>
        <rFont val="Calibri"/>
        <family val="2"/>
        <scheme val="minor"/>
      </rPr>
      <t xml:space="preserve"> </t>
    </r>
  </si>
  <si>
    <t>Abbreviations for outcrop (OC), subcrop (SC) and float (FL) referring to the degree of certainty that the unit identified represents the bedrock at that locality. RC = RC chips/spoils.</t>
  </si>
  <si>
    <t>Fold Hinge Surface</t>
  </si>
  <si>
    <t>JP18006</t>
  </si>
  <si>
    <t xml:space="preserve">20m round, 2m high mo9und of variolitic and amygdaloidal basalt. Qz amygdales up to 2mm in size, varioles up to 1cm in size and protrude. Signs of some phenocrysts in places. FL of qz-tourmaline assemblage. GSWA Boundary wrong - says Mou seds here. </t>
  </si>
  <si>
    <t>CHU014</t>
  </si>
  <si>
    <r>
      <t>Lith</t>
    </r>
    <r>
      <rPr>
        <sz val="11"/>
        <color theme="1"/>
        <rFont val="Calibri"/>
        <family val="2"/>
        <scheme val="minor"/>
      </rPr>
      <t xml:space="preserve"> </t>
    </r>
  </si>
  <si>
    <t>Rock type identified (see key below)</t>
  </si>
  <si>
    <t>JP18007</t>
  </si>
  <si>
    <t xml:space="preserve">20x2m outcrop of amygdaloidal basalt. Sediment in FL. </t>
  </si>
  <si>
    <r>
      <t>Lith2</t>
    </r>
    <r>
      <rPr>
        <sz val="11"/>
        <color theme="1"/>
        <rFont val="Calibri"/>
        <family val="2"/>
        <scheme val="minor"/>
      </rPr>
      <t xml:space="preserve"> </t>
    </r>
  </si>
  <si>
    <t>Second rock type identified (if present).</t>
  </si>
  <si>
    <t>JP18008</t>
  </si>
  <si>
    <t xml:space="preserve">5m outcrop of dolerite gabbro, mg with honeycomb appearance to weathered surface. Directly to W of basalt sequence. Last igneous rock before SZ? CSZ boundary incorrect, 100m too far E? Same unit as at 002. </t>
  </si>
  <si>
    <t xml:space="preserve">Planar Structure 1 </t>
  </si>
  <si>
    <t>Planar structure measured on outcrop (Foliation/Bedding/Fracture/Fold Hinge Surface). Average/representative if multiple measurements taken on outcrop.</t>
  </si>
  <si>
    <t>JP18009</t>
  </si>
  <si>
    <t xml:space="preserve">Highly foliated mica rich unit, very platy, weak and altered. Approaching shear. 20m W is red/black shales highly foliated. Further 30m W is sandstone highly sheared, as SC. </t>
  </si>
  <si>
    <t>MYL</t>
  </si>
  <si>
    <r>
      <t>Strike/Dip</t>
    </r>
    <r>
      <rPr>
        <sz val="11"/>
        <color theme="1"/>
        <rFont val="Calibri"/>
        <family val="2"/>
        <scheme val="minor"/>
      </rPr>
      <t xml:space="preserve"> </t>
    </r>
  </si>
  <si>
    <r>
      <rPr>
        <sz val="11"/>
        <color theme="1"/>
        <rFont val="Calibri"/>
        <family val="2"/>
        <scheme val="minor"/>
      </rPr>
      <t>Measurements given adhering to right-hand rule (</t>
    </r>
    <r>
      <rPr>
        <i/>
        <sz val="11"/>
        <color theme="1"/>
        <rFont val="Calibri"/>
        <family val="2"/>
        <scheme val="minor"/>
      </rPr>
      <t>strike given is 90 degrees anti clockwise of dip azimuth</t>
    </r>
    <r>
      <rPr>
        <sz val="11"/>
        <color theme="1"/>
        <rFont val="Calibri"/>
        <family val="2"/>
        <scheme val="minor"/>
      </rPr>
      <t>).</t>
    </r>
  </si>
  <si>
    <t>JP18010</t>
  </si>
  <si>
    <t xml:space="preserve">30m mound of very hard, silicified pebbly sandstone (as at Freedom road by Golden Grove). </t>
  </si>
  <si>
    <t>PBS</t>
  </si>
  <si>
    <r>
      <t>Planar Structure 2</t>
    </r>
    <r>
      <rPr>
        <sz val="11"/>
        <color theme="1"/>
        <rFont val="Calibri"/>
        <family val="2"/>
        <scheme val="minor"/>
      </rPr>
      <t xml:space="preserve"> </t>
    </r>
  </si>
  <si>
    <t xml:space="preserve">As above if a second planar measurement taken. </t>
  </si>
  <si>
    <t>JP18011</t>
  </si>
  <si>
    <t>Strongly foliated pebbly sandstone? Purple-white in colour. Either SC fabric or a bedding-foliation relationship present - see picture. More likely bedding/foliation? Quartz clasts show sinistral sense of movement along shear. Oriented sample taken.</t>
  </si>
  <si>
    <t>MOU004</t>
  </si>
  <si>
    <t>Strike/Dip</t>
  </si>
  <si>
    <t>JP18012</t>
  </si>
  <si>
    <t xml:space="preserve">Interbedded sandstone and shale, shale is very foliated, sandstone is not so much. Can see contrast nicely. Bedding in sandstone taken and fol in shale. Sediment SC for 20m W, then FL. Conglomerate and felsic volcanics further west. </t>
  </si>
  <si>
    <t>SED</t>
  </si>
  <si>
    <r>
      <t>Linear Structure 1</t>
    </r>
    <r>
      <rPr>
        <sz val="11"/>
        <color theme="1"/>
        <rFont val="Calibri"/>
        <family val="2"/>
        <scheme val="minor"/>
      </rPr>
      <t xml:space="preserve"> </t>
    </r>
  </si>
  <si>
    <t>Linear structure measured on outcrop (lineation/fold hinge line).</t>
  </si>
  <si>
    <t>JP18013</t>
  </si>
  <si>
    <t xml:space="preserve">Top of ridge - highly foliated sandstone (micaceous in places) - quartz mylonite? Ridge 40m E-W, continues for 100m to N-S. </t>
  </si>
  <si>
    <r>
      <t>Plunge/Trend</t>
    </r>
    <r>
      <rPr>
        <sz val="11"/>
        <color theme="1"/>
        <rFont val="Calibri"/>
        <family val="2"/>
        <scheme val="minor"/>
      </rPr>
      <t xml:space="preserve"> </t>
    </r>
  </si>
  <si>
    <t>Of respective linear measurement.</t>
  </si>
  <si>
    <t>JP18014</t>
  </si>
  <si>
    <t xml:space="preserve">Significant boundary here between sediment/ferruginous SC to west and mafic to East. Also elevated 10m platform to S. </t>
  </si>
  <si>
    <t>SC</t>
  </si>
  <si>
    <r>
      <t>Geochem Sample</t>
    </r>
    <r>
      <rPr>
        <sz val="11"/>
        <color theme="1"/>
        <rFont val="Calibri"/>
        <family val="2"/>
        <scheme val="minor"/>
      </rPr>
      <t xml:space="preserve"> </t>
    </r>
  </si>
  <si>
    <t>Sample number if a geochemistry sample was taken from locality (Prefix = ROTH).</t>
  </si>
  <si>
    <t>JP18015</t>
  </si>
  <si>
    <t xml:space="preserve">5m outcrop of variolitic basalt, moderately altered - epidote? And FeO along cracks. Varioles 5mm-12mm in size. Too alt for geochem. </t>
  </si>
  <si>
    <t xml:space="preserve">Photo </t>
  </si>
  <si>
    <r>
      <t xml:space="preserve">If photo taken at locality, photo number given (location number, with “_1, _2” if multiple) with a short description of what the image(s) show. </t>
    </r>
    <r>
      <rPr>
        <i/>
        <sz val="11"/>
        <color theme="1"/>
        <rFont val="Calibri"/>
        <family val="2"/>
        <scheme val="minor"/>
      </rPr>
      <t>Contact author (J. Price) for access to photographs.</t>
    </r>
  </si>
  <si>
    <t>JP18016</t>
  </si>
  <si>
    <t>15m thick BIF outcrop, 50+m, magnetic. Chert BIF white and black. Some minor deformation/folds.</t>
  </si>
  <si>
    <t>BIF</t>
  </si>
  <si>
    <r>
      <t>Date Collected</t>
    </r>
    <r>
      <rPr>
        <sz val="11"/>
        <color theme="1"/>
        <rFont val="Calibri"/>
        <family val="2"/>
        <scheme val="minor"/>
      </rPr>
      <t xml:space="preserve"> </t>
    </r>
  </si>
  <si>
    <t>Approximate date that the observation was made.</t>
  </si>
  <si>
    <t>JP18017</t>
  </si>
  <si>
    <t xml:space="preserve">Small 50cm outcrop of medium/coarse grained mafic. Highly weathered. </t>
  </si>
  <si>
    <t>GAB</t>
  </si>
  <si>
    <t>JP18018</t>
  </si>
  <si>
    <t xml:space="preserve">5m outcrop of px-spin textured basalt (3-10mm, random needles). SC continues for at least 50m and around 30m W. Change to variolitic basalt with no needles. </t>
  </si>
  <si>
    <t>PXBAS</t>
  </si>
  <si>
    <t>CHU011</t>
  </si>
  <si>
    <t>JP18019</t>
  </si>
  <si>
    <t>5m wide outcrop of crystalline igneous rock with large 5mm white minerals  white minerals (qz/feld) and elongate black mineral - hornblende. Evolved portion of sill?</t>
  </si>
  <si>
    <t>CHU012</t>
  </si>
  <si>
    <t>CODE</t>
  </si>
  <si>
    <t>Rock Type</t>
  </si>
  <si>
    <t>JP18020</t>
  </si>
  <si>
    <t>Continuation of BIF outcrop.</t>
  </si>
  <si>
    <t>Basalt</t>
  </si>
  <si>
    <t>JP18021</t>
  </si>
  <si>
    <t xml:space="preserve">Top of tall narrow peak, Fe rich sediment, hard and resistant, forms as high peak. </t>
  </si>
  <si>
    <t>FER</t>
  </si>
  <si>
    <t>Banded-Iron Formation</t>
  </si>
  <si>
    <t>JP18022</t>
  </si>
  <si>
    <t xml:space="preserve">10m outcrop of fine grained basalt. Good examples of varioles on basalt. </t>
  </si>
  <si>
    <t>CHU013</t>
  </si>
  <si>
    <t>CHE</t>
  </si>
  <si>
    <t>Chert</t>
  </si>
  <si>
    <t>JP18023</t>
  </si>
  <si>
    <t>Bedded fine grained shales.</t>
  </si>
  <si>
    <t>CON</t>
  </si>
  <si>
    <t>Conglomerate</t>
  </si>
  <si>
    <t>JP18024</t>
  </si>
  <si>
    <t xml:space="preserve">Strange unit in FL - red matrix and black ?euhedral to subhedral clasts with strong fabric/cleavage. Orig though amphiboles, reassessed as goethite. Lots of Fe reg and pisoliths close. Some parts of conglom are pisolitic - clearly recent than original. </t>
  </si>
  <si>
    <t>FL</t>
  </si>
  <si>
    <t>DAC</t>
  </si>
  <si>
    <t>Dacite</t>
  </si>
  <si>
    <t>JP18025</t>
  </si>
  <si>
    <t xml:space="preserve">5m OC in track of red/purple, fine grained sedimentary rock. As in Eastern Creek pit - footwall. Bedding present. </t>
  </si>
  <si>
    <t>Dolerite</t>
  </si>
  <si>
    <t>JP18026</t>
  </si>
  <si>
    <r>
      <t xml:space="preserve">VISIT TO METTERS HILL : </t>
    </r>
    <r>
      <rPr>
        <sz val="11"/>
        <color theme="1"/>
        <rFont val="Calibri"/>
        <family val="2"/>
        <scheme val="minor"/>
      </rPr>
      <t xml:space="preserve">20m OC of heavily weathered, white (bleached?) fine grained sandstone. Looks like bedding. </t>
    </r>
  </si>
  <si>
    <t>Ferruginous Siltstone/Shale</t>
  </si>
  <si>
    <t>JP18027</t>
  </si>
  <si>
    <t xml:space="preserve">Dense SC on W flank of tall peak. Clast-supported pebbly sstn, typically 0.5-1mm but to 2-6mm. Rounded/subrounded grains. Clasts include white qz, grey qz, possibly some grey lithics (chert/basalt?) in a qz matrix. Some clasts are oxidised - mafic. </t>
  </si>
  <si>
    <t>FEG</t>
  </si>
  <si>
    <t>Ferruginous Regolith Material</t>
  </si>
  <si>
    <t>JP18028</t>
  </si>
  <si>
    <t xml:space="preserve">Dense SC continues as scree. Still a pebbly sandstone, developing into a conglomerate in places (some large 1cm clasts of a fine grained black unit - chert/basalt. Grains are tabular or euhedral in shape. Definitely sed rather than gabbro. </t>
  </si>
  <si>
    <t>FEL</t>
  </si>
  <si>
    <t>Felsic Volcaniclastics</t>
  </si>
  <si>
    <t>JP18029</t>
  </si>
  <si>
    <t>SC continues. Minor 40cm blocks of a fine grained chert. Also here, very weathered and oxidised blocks with gemmy quartz, clasts up to 3cm in size in a yellow fine grained friable matrix. Could be interbedded felsic volcaniclastic?</t>
  </si>
  <si>
    <t>FEL?</t>
  </si>
  <si>
    <t>Gabbro</t>
  </si>
  <si>
    <t>JP18030</t>
  </si>
  <si>
    <t xml:space="preserve">Start of large outcrop - pavement. Still pebbly sandstone/conglomerate. Weathers to 1-2m rounded large boulders/blocks, kind of like gabbro. Silicified pebbly sandstone - hence elevated as peak. </t>
  </si>
  <si>
    <t>GRA</t>
  </si>
  <si>
    <t>Granite</t>
  </si>
  <si>
    <t>JP18031</t>
  </si>
  <si>
    <t xml:space="preserve">Peak of Metters Hill. Large OC  pavement - silicifed pebbly sandstone grading to conglom, clasts of chert, jasper, qz, mafic and one felsic porphyry, up to 2-3cm, most sub-round to rounded. Bedding - aligned clasts and surfaces parallel. Grain size decreases to E. </t>
  </si>
  <si>
    <t>KOM</t>
  </si>
  <si>
    <t>Komatiite (spinifex-bearing)</t>
  </si>
  <si>
    <t>JP18031a</t>
  </si>
  <si>
    <t xml:space="preserve">At E side of ridge, grey fine grained unit outcropping, very hard. Could be a basalt/dacite (looks like GSWA dated dacite in the SW of belt in Mougooderra Fm.) or a silicified fine grained sed/chert. Sample taken - wait on geochem. </t>
  </si>
  <si>
    <t>PEG</t>
  </si>
  <si>
    <t>Pegmatite</t>
  </si>
  <si>
    <t>JP18032</t>
  </si>
  <si>
    <t>Fine grained highly weathered/oxidised yellow-orange metased. Strong fractures - bedding?</t>
  </si>
  <si>
    <t>PER</t>
  </si>
  <si>
    <t>Peridotite</t>
  </si>
  <si>
    <t>JP18033</t>
  </si>
  <si>
    <t xml:space="preserve">10m elevated ridge ~20m thick trending N-S. Again, highly oxidised and weathered with possible bedding. </t>
  </si>
  <si>
    <t>Pyroxene Spinifex-Textured Basalt</t>
  </si>
  <si>
    <t>JP18034</t>
  </si>
  <si>
    <r>
      <t xml:space="preserve">OUTCROPS VISITED LOOKING FOR STYLIDIUM: </t>
    </r>
    <r>
      <rPr>
        <sz val="11"/>
        <color theme="1"/>
        <rFont val="Calibri"/>
        <family val="2"/>
        <scheme val="minor"/>
      </rPr>
      <t>Large 50x100m ridge - cherty Fe-rich metased. Moderately-highly weathered, likely originally BIF. Bedding present, but consistently dipping NE? - folding present across OC.</t>
    </r>
  </si>
  <si>
    <t>PYR</t>
  </si>
  <si>
    <t>Pyroxenite</t>
  </si>
  <si>
    <t>JP18035</t>
  </si>
  <si>
    <t xml:space="preserve">Continuation of BIF outcrop - highly weathered. Some interbedded fine grained sediment holds a strong fabric at angle to bedding - cleavage. </t>
  </si>
  <si>
    <t>QTZ</t>
  </si>
  <si>
    <t>Vein Quartz</t>
  </si>
  <si>
    <t>JP18036</t>
  </si>
  <si>
    <t xml:space="preserve">Large 100m long, 50m wide outcrop of BIF along haul road. Black and red - distinctive (ass seen in some pits). All bedding dipping to W. Attributed to Mougooderra Fm by GSWA. Bedding evident and consistent. </t>
  </si>
  <si>
    <t>Quartzite</t>
  </si>
  <si>
    <t>JP18037</t>
  </si>
  <si>
    <r>
      <rPr>
        <b/>
        <sz val="12"/>
        <color indexed="8"/>
        <rFont val="Calibri"/>
        <family val="2"/>
      </rPr>
      <t xml:space="preserve">CSZ TRAVERSE CONT - WITH KATHRYN GOODENOUGH: </t>
    </r>
    <r>
      <rPr>
        <sz val="12"/>
        <color indexed="8"/>
        <rFont val="Calibri"/>
        <family val="2"/>
      </rPr>
      <t xml:space="preserve">Felsic volcaniclastics outcrop, highly foliated with steep dip of fabric. Tight to isoclinal folding on a 5-10m, scale. Or of fabric predom 341 and other limbs 022. Also x cut by quartz veining. See sketch. </t>
    </r>
  </si>
  <si>
    <t>Metasedimentary Rock</t>
  </si>
  <si>
    <t>JP18038</t>
  </si>
  <si>
    <t xml:space="preserve">Change in lithology from felsic volcaniclastic to pebbly sandstone/coarse grained sandstone to E. Possible highly foliated black amphibolite x-cut by quartz veining in FL. </t>
  </si>
  <si>
    <t>Mylonite</t>
  </si>
  <si>
    <t>JP18039</t>
  </si>
  <si>
    <t xml:space="preserve">Fine grained chert, bedded. Black and white, also coarse sandstone SC ongoing to E. </t>
  </si>
  <si>
    <t>Pebbly sandstone</t>
  </si>
  <si>
    <t>JP18040</t>
  </si>
  <si>
    <t xml:space="preserve">Patchy 1m outcrop of very highly foliated material. Still qz clasts. Fine grained and grey. Possible fold present in outcrop. Sstn. </t>
  </si>
  <si>
    <t>JP18041</t>
  </si>
  <si>
    <t xml:space="preserve">Approx contact with pebbly sandstone and felsic volcaniclastic. 5m W is fine grained and grey, then becoming coarser and more like felsic volcaniclastic (as found to W). </t>
  </si>
  <si>
    <t>JP18042</t>
  </si>
  <si>
    <t xml:space="preserve">2m outcrop of highly foliated unit, some brecciation. In situ quartz veining. SC of pebbly sandstone from last loc to here. Change 10m E back to pebbly sandstone SC. </t>
  </si>
  <si>
    <t>JP18043</t>
  </si>
  <si>
    <t xml:space="preserve">Starting 25m W, undeformed SC of pebbly sandstone. Here: Start of OC of highly foliated material, fine grained with quartz clasts. Outcrop is banded. </t>
  </si>
  <si>
    <t>JP18044</t>
  </si>
  <si>
    <t>Banded and mylonitic, purple, qz-clasts conc along some bands, some tails. SC fabric - shows sinistral sense, with down dip lin. Fol planes-looks like pebbly sstn. 20m E return to f-grained banded purple unit. Strain variation or function of grain size?</t>
  </si>
  <si>
    <t>MOU 010</t>
  </si>
  <si>
    <t>JP18045</t>
  </si>
  <si>
    <t xml:space="preserve">From here pebbly sandstone - much less deformed. Still foliated but can still see clasts. Deformation not mylonitic. Coarse clasts up to 1cm + in size. Predom qz and chert clasts. </t>
  </si>
  <si>
    <t>JP18046</t>
  </si>
  <si>
    <t xml:space="preserve">Conglom outcrop, increase in clast size to 6-8cm. Mod foliated - fabric wraps around quartz clasts. </t>
  </si>
  <si>
    <t>JP18047</t>
  </si>
  <si>
    <t xml:space="preserve">Bedding present, dipping in different ori to foliation. Less deformed, alt between coarser grained sstn and finer grained siltstone. Silicified. </t>
  </si>
  <si>
    <t>JP18048</t>
  </si>
  <si>
    <t>Return to highly foliated unit here. Passed through a low strain lozenge? Qz- eyes present, all show sinistral movement of SZ? Bedding no longer visible.</t>
  </si>
  <si>
    <t>JP18049</t>
  </si>
  <si>
    <t xml:space="preserve">Patchy 10m OC of yellow orange foliated material. OC has very similar appearance to felsic volcaniclastics. Some qz veining present. </t>
  </si>
  <si>
    <t>JP18050</t>
  </si>
  <si>
    <t xml:space="preserve">Highly foliated qz mylonite, top of peak here. Steep dip to E, green in colour. Chlorite and possible fuchsite? Down dip lineation towards W. Change in orientation of foliation may ne due to lozenge shape of foliation downwards - see sketch. </t>
  </si>
  <si>
    <t>JP18051</t>
  </si>
  <si>
    <t xml:space="preserve">Strong foliation of outcrop. Now alt between light green qz mylonite and more fractured and thinly banded finer grained units. Lineation also present here - down dip to W. Change in ori of foliation may be good to lozenge shape of foliation downwards. </t>
  </si>
  <si>
    <t>JP18052</t>
  </si>
  <si>
    <t xml:space="preserve">Edge of OC, finer grained, phyllonite. </t>
  </si>
  <si>
    <t>JP18053</t>
  </si>
  <si>
    <t xml:space="preserve">Signs of fluid flow with lots of milky qz and heavily alt yellow and red highly fol material (gossan??). 10x5m outcrop. Mylonite in float with green colour, and bright white clays. Strong foliation. </t>
  </si>
  <si>
    <t>JP18054</t>
  </si>
  <si>
    <t xml:space="preserve">12m elevated 70m E-W OC of highly fol (originally mylonitic) highly alt unit - fluid flow. Some horiz frac - pervasive across OC (vertical comp of movement along sz?). Sulphides at depth may be responsible for such oxidation and orange/red colour. </t>
  </si>
  <si>
    <t>JP18054a</t>
  </si>
  <si>
    <t xml:space="preserve">Outcrop continues - strong foliation with lots of oxidation, orange-red in colour. </t>
  </si>
  <si>
    <t>JP18055</t>
  </si>
  <si>
    <t>SC of black and white cherty BIF, magnetic with tight folding on 20cm scale. Also highly deformed pieces in SC.</t>
  </si>
  <si>
    <t>JP18056</t>
  </si>
  <si>
    <t xml:space="preserve">Just to W, 5m thick bed of coarse grained metasandstone, clast-supported up to 1.5cm in size. </t>
  </si>
  <si>
    <t>JP18057</t>
  </si>
  <si>
    <t>Pebbly sstn undeformed as dense SC, some isoclinal folding on 5-10cm scale. Thin layer within finer grained unit?</t>
  </si>
  <si>
    <t>JP18058</t>
  </si>
  <si>
    <t xml:space="preserve">Start of felsic volcaniclastic unit (sstn to E). Very fine grained here - volcaniclastic or altered felsic volcanic? </t>
  </si>
  <si>
    <t>JP18059</t>
  </si>
  <si>
    <t xml:space="preserve">Foliated green altered unit - mafic? Mound of chips present around well - from when well was sank (equivalent of outcrop…). Appear to be a chlorite-altered foliated mafic, likely dolerite-gabbro. Sample taken for thin section. </t>
  </si>
  <si>
    <t>DOL?</t>
  </si>
  <si>
    <t>MOU 011</t>
  </si>
  <si>
    <t>JP18060</t>
  </si>
  <si>
    <r>
      <t xml:space="preserve">SE MOU FM - WITH KGOODENOUGH: </t>
    </r>
    <r>
      <rPr>
        <sz val="11"/>
        <color theme="1"/>
        <rFont val="Calibri"/>
        <family val="2"/>
        <scheme val="minor"/>
      </rPr>
      <t xml:space="preserve">10m SC of 30cm blocks of felsic intrusive with graphic intergrowth of quartz in large 10cm+ feldspar. Minor musc and dark accessory(biotite?). Represents Seeligson monzogranite or pegmatite at margins. BIF SC ongoing. </t>
    </r>
  </si>
  <si>
    <t>JP18061</t>
  </si>
  <si>
    <t xml:space="preserve">Granitic sheet (qz-feld-biotite) outcropping and trending 065deg. Continues 30m E where it is now 30m thick - apophyses to W? ?Metabasic rock surrounding and BIF float since last locality. </t>
  </si>
  <si>
    <t>BAS?</t>
  </si>
  <si>
    <t>JP18062</t>
  </si>
  <si>
    <t xml:space="preserve">Return to granitic material - mica-rich. OC trending 060deg. To SW is BIF and matabasic rock, with minor sporadic outcrop. </t>
  </si>
  <si>
    <t>JP18063</t>
  </si>
  <si>
    <t xml:space="preserve">10m SC of fine grained mafic, potential amygdaloidal basalt with 2-3mm rounded blebs in a fine grained matrix. Geochem taken. BIF FL present, and basalt is cross cut by granitic pegmatite. </t>
  </si>
  <si>
    <t>MOU 006</t>
  </si>
  <si>
    <t>JP18064</t>
  </si>
  <si>
    <t xml:space="preserve">Metasandstone with quartz clasts and fragments of fine grained dark material. May be overlying previous fine grained mafic as it appears to have clasts of it in it - or alternatively interleaving between mafic and sandstone. </t>
  </si>
  <si>
    <t>JP18065</t>
  </si>
  <si>
    <t xml:space="preserve">Increase in grain size of metasandstone, still as SC. Rounded quartz clasts reaching 1-1.5mm in size. </t>
  </si>
  <si>
    <t>JP18066</t>
  </si>
  <si>
    <t xml:space="preserve">Large blocks of metasandstone ~30m S, now dropped off. </t>
  </si>
  <si>
    <t>JP18067</t>
  </si>
  <si>
    <t xml:space="preserve">To here: Medium grained metasandstone, more well sorted. Here: Psammite with no longer rounded crystals, but interlocking qz grains - could be baked? BIF FL and granitic FL to north. </t>
  </si>
  <si>
    <t>JP18068</t>
  </si>
  <si>
    <t xml:space="preserve">SC of fine grained mafic-intermediate intrusive, with BIF. We have crossed back into mafic and BIF. </t>
  </si>
  <si>
    <t>JP18069</t>
  </si>
  <si>
    <t xml:space="preserve">5m outcrop of mafic-intermediate extrusive. Dacite? Geochem/geochron sample previously taken by GSWA ('xenocrystic zircons') - can see part of OC sample taken from. Sample taken immediately next to GSWA sample. Very fresh and breaks into sharp shards. </t>
  </si>
  <si>
    <t>MOU 007</t>
  </si>
  <si>
    <t>JP18070</t>
  </si>
  <si>
    <t xml:space="preserve">OC and patchy SC here over area of 60+m in all directions. Becomes more evolved with crystals of qz, biotite, feldspar reaching 1-2mm in size. Porphyritic? Or slower cooled intrusive - diorite? Fresh. </t>
  </si>
  <si>
    <t>MOU 008</t>
  </si>
  <si>
    <t>JP18071</t>
  </si>
  <si>
    <t xml:space="preserve">Contact between mafic-intermediate volcanics to SW and sandstone to the NE. Strike of contact = 310deg. Same appearance as previous sandstone, white in colour. </t>
  </si>
  <si>
    <t>JP18072</t>
  </si>
  <si>
    <t xml:space="preserve">Patchy outcrop of white medium grained sandstone, some cross bedding identified in SC. </t>
  </si>
  <si>
    <t>JP18073</t>
  </si>
  <si>
    <t>Large outcrop ongoing - partially recrystallised sandstone - metaquartzite. Cross bedding with convincing way-up directions in both directions - hard to distinguish for certain. Potential erosional surfaces show younging to E?</t>
  </si>
  <si>
    <t>JP18074</t>
  </si>
  <si>
    <t xml:space="preserve">Outcrop ongoing. More trough cross-bedding shows way up to the west - looks convincing. </t>
  </si>
  <si>
    <t>JP18075</t>
  </si>
  <si>
    <t xml:space="preserve">NE edge of 25m elevated outcrop ridge. Drops to NE. Bedding here - quartzite with clear bedding surfaces, laminar here rather than cross bedded. </t>
  </si>
  <si>
    <t>JP18075a</t>
  </si>
  <si>
    <t>Bedding in valley between peaks - 15m wide OC showing higher degree of alt - orange. Weak-moderate foliation - is this limb of fold that is deformed and fol, more susceptible to weathering, eroded between two resistent peaks (other limb).  See sketch</t>
  </si>
  <si>
    <t>JP18076</t>
  </si>
  <si>
    <t xml:space="preserve">Return to westward dipping metasandstone outcrop. Cross bedding present seems to be consistently showing younging to the west on this limb. </t>
  </si>
  <si>
    <t>JP18077</t>
  </si>
  <si>
    <t xml:space="preserve">Quartzite outcrop ongoing. 50cm wide interval of coarse grained conglomerate, with grey, white and black chert clasts. Clasts are elongate. </t>
  </si>
  <si>
    <t>JP18078</t>
  </si>
  <si>
    <t xml:space="preserve">Peak of ridge, vast pavement of silicified qz metasstn. Intermittent conglom with clasts to 10-15cm. Graded bedding shows fining to the west (as cross bedding).  Oriented sample of conglom taken, clasts include qz, chert, felsic?, sstn, mafic clast.  </t>
  </si>
  <si>
    <t>MOU 009</t>
  </si>
  <si>
    <t>JP18079</t>
  </si>
  <si>
    <t xml:space="preserve">At small platform between peaks, some fine grained sed with andalusite porphyroblasts. Then steep towards peak (last loc). Ongoing quartzite OC. </t>
  </si>
  <si>
    <t>JP18080</t>
  </si>
  <si>
    <t xml:space="preserve">Bedded quartz metasandstone - very nice example of cross bedding shows younging to west - consistent. </t>
  </si>
  <si>
    <t>JP18081</t>
  </si>
  <si>
    <t>Warriedar hill peak - followed along strike. Conglom present as interbeds in metasstn - clasts of qz and chert ~5cm max. Conglom are at the bases of beds throughout much of succession. IMPORTANT - conglom not necessarily associated with unconformity....</t>
  </si>
  <si>
    <t>JP18082</t>
  </si>
  <si>
    <t xml:space="preserve">Outcrop of metasandstone continues to here. Here: 30m long ridge of metasandstone, bedding evident, very few to no larger clasts (in contrast to NE). More massive - no cross bedding or larger clasts present. </t>
  </si>
  <si>
    <t>JP18083</t>
  </si>
  <si>
    <t>OC continues, larger clasts 1-10cm here, mostly qz, some weathered ?felsic clasts. Spaced cleavage parallel to beds, transposed. 30m SW, further blocks of conglom, clasts to 8cm, elongate and define lineation, sedimentation or deformation?</t>
  </si>
  <si>
    <t>JP18084</t>
  </si>
  <si>
    <t>OC now appears more finely bedded - still sandstone, but very altered. Moderately foliated. Foliation has a steep dip to the E - are we on the other steep dip of the fold now, between peaks..? Yes!</t>
  </si>
  <si>
    <t>JP18085</t>
  </si>
  <si>
    <t xml:space="preserve">Contact between metasstn and mafic-inter volc to the SW. Contact at 324deg. Also change in colour of surface from yellow to red to SW. Immediately is 30m SC of intermediate volc with rounded quartz spherules. As described by GSWA in geochron desc. </t>
  </si>
  <si>
    <t>JP18086</t>
  </si>
  <si>
    <t xml:space="preserve">Contact between mafic-intermediate volcanic and quartz metasandstone to SW. Dense SC of both. </t>
  </si>
  <si>
    <t>JP18087</t>
  </si>
  <si>
    <t xml:space="preserve">Mafic SC - basalt (not andalusite sed?..). And BIF float. Starts here and continues to SW. </t>
  </si>
  <si>
    <t>JP18088</t>
  </si>
  <si>
    <t xml:space="preserve">Metasandstone SC with angular clasts of dark unit - may be mafic. Basalt nearby- clasts could be derived from them. Suggest interleaving between metasandstone and basalt. </t>
  </si>
  <si>
    <t>JP18089</t>
  </si>
  <si>
    <t xml:space="preserve">SC changes here to banded chert. </t>
  </si>
  <si>
    <t>JP18090</t>
  </si>
  <si>
    <t xml:space="preserve">5m OC of folded BIF, brown/black with folds from 10cm to 40cm in size. </t>
  </si>
  <si>
    <t>JP18091</t>
  </si>
  <si>
    <t xml:space="preserve">BIF to here. Here: Weathered granite as FL, metasandstone SC, increasing in abundance to S. Quite highly weathered/altered (near contact with granite?). </t>
  </si>
  <si>
    <t>JP18092</t>
  </si>
  <si>
    <r>
      <t xml:space="preserve">CHULAAR HILL - Zibra 2018 UNCONFORMITY WITH KGOODENOUGH: </t>
    </r>
    <r>
      <rPr>
        <sz val="11"/>
        <color theme="1"/>
        <rFont val="Calibri"/>
        <family val="2"/>
        <scheme val="minor"/>
      </rPr>
      <t xml:space="preserve">Clear evidence for an unconformable contact here as described by Zibra. However, large blocks of haematitic chert breccia interleaved with 1-1.5m less competent finer grained sandstones/volcaniclastics and are highly foliated. Fabric is anastomosing, with a weak vertical mineral elongation lineation shown by quartz. Pretty significant shear zone - by no means intact unconformity. Could easily represent a short period of time as opposed to ~80Ma as currently interpreted. See notebook for more info. </t>
    </r>
  </si>
  <si>
    <t>JP18093</t>
  </si>
  <si>
    <t>Bedding identified on some parts of OC, 15cm thick bed of coarser grained sstn with graded bedding and larger rounded clasts at base. Shows younging to the east. But most likely a consequence of intense isoclinal folding associated with shearing.</t>
  </si>
  <si>
    <t>JP18094</t>
  </si>
  <si>
    <t xml:space="preserve">Breccia with chert clasts - angular and large (easily cm, even decimetre) - thus locally derived. Represent debris flows with some chert clasts into 10's of cm. Black, Fe-rich matrix (shows it was exposed at or near surface - in oxidising environment). </t>
  </si>
  <si>
    <t>JP18095</t>
  </si>
  <si>
    <t xml:space="preserve">Banded chert here. Less deformed. Original. 25m W, fine grained sheared metaseds between. </t>
  </si>
  <si>
    <t>JP18096</t>
  </si>
  <si>
    <r>
      <rPr>
        <b/>
        <sz val="12"/>
        <color indexed="8"/>
        <rFont val="Calibri"/>
        <family val="2"/>
      </rPr>
      <t>VISIT TO MOUGOODERRA FOLDS 1, WITH KATHRYN GOODENOUGH:</t>
    </r>
    <r>
      <rPr>
        <sz val="12"/>
        <color indexed="8"/>
        <rFont val="Calibri"/>
        <family val="2"/>
      </rPr>
      <t xml:space="preserve"> Dense BIF Fl, red and black. Lots of Fe material (derived from BIF). Quite cherty fine grained red beds - magnetic. </t>
    </r>
  </si>
  <si>
    <t>JP18097</t>
  </si>
  <si>
    <t>Dense FL once again, red/black with veining x-cutting banding. Lots of vein quartz, come pieces showing slickenlines. Also FL of fine grained vesicular lava - andesite?</t>
  </si>
  <si>
    <t>JP18098</t>
  </si>
  <si>
    <t xml:space="preserve">50m patch of carbonation (white, soft and friable). FL is BIF (red and black) and also fine grained mafic - basalt. </t>
  </si>
  <si>
    <t>JP18099</t>
  </si>
  <si>
    <t xml:space="preserve">OC of fol metamudstone. Some interbedded metasstn on dm scale. Continues E, sstn up to 20cm. Bed/cleavage relationship in SC,  ~35deg difference. Shales have rounded inclusions with orange rims - pyrite. Break of slope 30m E, contact with BIF/basalt.   </t>
  </si>
  <si>
    <t>JP18100</t>
  </si>
  <si>
    <t xml:space="preserve">Since last loc, patchy OC of metamudstone and interbedded sstn. Here, contact with more Fe BIF like unit, BIF SC cont to W. Strong fabric in Fe unit. </t>
  </si>
  <si>
    <t>JP18101</t>
  </si>
  <si>
    <t xml:space="preserve">Approx. N-S contact between BIF to the E and pebbly sstn to the W. Highly sheared/foliated hence little exposure. Sparse SC. </t>
  </si>
  <si>
    <t>JP18102</t>
  </si>
  <si>
    <t xml:space="preserve">Pebbly sstn SC, start to see black BIF SC increasing to W. Weak magnetic, continue for 50m W then nothing. </t>
  </si>
  <si>
    <t>JP18103</t>
  </si>
  <si>
    <t>Metasandstone fine grained to medium grained - with quartz crystals and lithic clasts. Starts here to E, getting coarser.</t>
  </si>
  <si>
    <t>JP18104</t>
  </si>
  <si>
    <t xml:space="preserve">Start of 2m patchy OC and dense SC, purple-grey metased, quartz clasts with clays (orig feldspars), minor chlorite. Clays wrap around quartz crystals. OC is highly foliated. Difficult to see bedding. </t>
  </si>
  <si>
    <t>JP18105</t>
  </si>
  <si>
    <t xml:space="preserve">Metasiltstone OC starts here - excellent bedding cleavage relationship, finer grained than previous - coarse pebbly sstn to E. Intersection lineation between cleavage and bedding - N-NW plunge for fold axes. 060 -&gt; 330deg. See photograph. </t>
  </si>
  <si>
    <t xml:space="preserve">Sketch/photo. </t>
  </si>
  <si>
    <t>JP18106</t>
  </si>
  <si>
    <t>Planar beds of relatively coarse sstn interbedded with finer grained siltstone (different facies to previous). Layers more tabular. Cleavage shown by interbedded silts - different unit to thicker cross-bedded sandstone to the far SE of belt.</t>
  </si>
  <si>
    <t>JP18107</t>
  </si>
  <si>
    <t xml:space="preserve">OC of coarse grained white pebbly sandstone. Bedding surfaces visible - crossed over to other limb of fold dipping to NE. Fold plunges to N (62-&gt;009). Has become coarser since last loc, fine grained interbeds show strong foliation. </t>
  </si>
  <si>
    <t>JP18108</t>
  </si>
  <si>
    <t xml:space="preserve">OC of slightly finer material interbedded in coarse metasstn. </t>
  </si>
  <si>
    <t>JP18109</t>
  </si>
  <si>
    <t xml:space="preserve">At fold hinge in metasstn. Bedding has changed orientation Lineation intersection = 50 -&gt; 355deg, thus fold axis plunges to North. </t>
  </si>
  <si>
    <t>JP18110</t>
  </si>
  <si>
    <r>
      <t>MULGINE HILL VISIT - TUNGSTEN MINING: O</t>
    </r>
    <r>
      <rPr>
        <sz val="11"/>
        <color theme="1"/>
        <rFont val="Calibri"/>
        <family val="2"/>
        <scheme val="minor"/>
      </rPr>
      <t xml:space="preserve">ngoing patchy outcrop between granite and greisen (qz + mica). Qz vn trending 320deg, consistent. Selvedge of quartz veins looks like greisen. Granite dips 20deg WNW, so we are walking along contact and seeing both. Mafic schist directly above greisen, then a second greisen above mafic schist... Sporadically, a fresh magnetic dolerite is present - represents Proterozoic dyke (matches with aeromags). </t>
    </r>
  </si>
  <si>
    <t>JP18111</t>
  </si>
  <si>
    <t xml:space="preserve">Thick 2.5m quartz vein dipping 80deg NE, greisen alteration selvedge on either side, grading outwards into altered granite and then fresh granite. Some greisen caught up in veining - as inclusions, themselves containing minor veins. </t>
  </si>
  <si>
    <t>JP18112</t>
  </si>
  <si>
    <t>Dip slope and scarp slope, standing on flat surface dipping 20-30deg SE. Possibly contact between greisen above and fresh granite below.. Or alternatives - thrusting, or weathering….</t>
  </si>
  <si>
    <t>JP18113</t>
  </si>
  <si>
    <t xml:space="preserve">Greisen here - very sparkly with quartz and mica. Also E-W trending Proterozoic dolerite dyke. </t>
  </si>
  <si>
    <t>JP18114</t>
  </si>
  <si>
    <t>Large 50m OC of granite, veining - two sets either 320deg or exactly E-W. E-W veins appear to cross cut 320deg veins. All rubble in this area is greisen - just from selvedge of veining rather than outer selvedge?</t>
  </si>
  <si>
    <t>JP18115</t>
  </si>
  <si>
    <t xml:space="preserve">Approx contact with mafic schist at break of slope. Track along break of slope - mafic schist to west, greisen zone at margin of granite to E. Dropped off as FL, only white milky quartz. </t>
  </si>
  <si>
    <t>JP18116</t>
  </si>
  <si>
    <t xml:space="preserve">60cm outcrop of mafic schist sticking through cover - strong fol - apparently, this fol is consistent and follows the contact with granite (not always N-S - not axial planar), but is steeper at 70-80deg compared to apparent contact at only 20-30deg. </t>
  </si>
  <si>
    <t>JP18117</t>
  </si>
  <si>
    <t xml:space="preserve">Mafic schist OC here - also coarse grained pegmatite float. </t>
  </si>
  <si>
    <t>JP18118</t>
  </si>
  <si>
    <t xml:space="preserve">RC hole - 5m of mafic schist, transition for ~2m, then granitoid/greisen. 20m NW, 3m outcrop of mafic schist, strongly foliated. </t>
  </si>
  <si>
    <t>JP18119</t>
  </si>
  <si>
    <r>
      <t xml:space="preserve">VISIT TO WANG 1998 GEOCHRON LOCALITY - NEAR MOUGOODERRA HILL: </t>
    </r>
    <r>
      <rPr>
        <sz val="11"/>
        <color theme="1"/>
        <rFont val="Calibri"/>
        <family val="2"/>
        <scheme val="minor"/>
      </rPr>
      <t xml:space="preserve">Conglomerate SC, some pieces have angular black fragments - chert? Also finer grained metased rock. Pebbly sandstone SC  to N, with conglomeratic interbeds. </t>
    </r>
  </si>
  <si>
    <t>JP18120</t>
  </si>
  <si>
    <t>Outcrop of metasandstone with 1-2mm quartz grains, continues 40m S. Some conglom present. 15m N, OC with bedding preserved - medium grained sandstone.</t>
  </si>
  <si>
    <t>JP18121</t>
  </si>
  <si>
    <t xml:space="preserve">To here: Continuous OC and SC of metasstn, varying grain size and intervals of conglom. Some SC appears to be more volcaniclastic - orange with qz crystals. Steep ridge to NE composed of conglom, clasts include banded jasperlitic chert, chert and qz. </t>
  </si>
  <si>
    <t>JP18121a</t>
  </si>
  <si>
    <t xml:space="preserve">Large outcrop of pebbly sandstone with conglomeratic layers, clasts sub-angular to sub-rounded, mainly comprise banded chert. Clasts are undeformed and not foliated - nice bedding planes present. </t>
  </si>
  <si>
    <t>JP18122</t>
  </si>
  <si>
    <t>Loc where GSWA obs notes indicate Wang 1998 geochron sample. 10m SW of peak of BIF ridge, steep to SW. 1m boulders of BIF and inter quartzite/chert. No evidence of sample of volcanogenic sstn taken here… Banding consistent in BIF - overturned?</t>
  </si>
  <si>
    <t>JP18123</t>
  </si>
  <si>
    <t xml:space="preserve">Peak of Mougooderra Hill, large BIF ridge OC continues - expansive. </t>
  </si>
  <si>
    <t>JP18124</t>
  </si>
  <si>
    <t xml:space="preserve">Approaching edge of BIF OC, becoming cherty here, white black banded. </t>
  </si>
  <si>
    <t>JP18125</t>
  </si>
  <si>
    <t xml:space="preserve">Edge of BIF OC - still chert rich. Blocks at surface of mafic with large white crystals - porphyritic basalt. Very highly foliated, also foliated metashale in SC. Foliated interlayers within competent BIF (not transported as only 15m from peak). </t>
  </si>
  <si>
    <t>JP18126</t>
  </si>
  <si>
    <t xml:space="preserve">10m wide outcrop of white chert - banded in places, massive in others. Includes 10-20cm intervals of apparently highly foliated unit with elongate aligned clasts of white chert. </t>
  </si>
  <si>
    <t>JP18127</t>
  </si>
  <si>
    <t xml:space="preserve">4m wide OC NE of chert consisting of f-grained crystalline yel-orange unit. M-scale folding present. May be felsic volc/volcaniclastic. Fol. Very similar appearance to felsic volcanic(clastic) elsewhere. OC cont 15m along strike to NW. Cherty BIF to NE. </t>
  </si>
  <si>
    <t>MOU 012</t>
  </si>
  <si>
    <t>JP18128</t>
  </si>
  <si>
    <t xml:space="preserve">20X60m OC of quartz metasandstone. Bedding surfaces clear - some larger darker clasts, looks closer to sstn/pebbly sstn of Mou Fm. Potentially some volcanogenic input. Not Wang geochron sample…. </t>
  </si>
  <si>
    <t>MOU 013</t>
  </si>
  <si>
    <t>JP18129</t>
  </si>
  <si>
    <t xml:space="preserve">GA coords for Wang geochron sample. Closeby is wooden peg in ground, at the end of a faint track leading NNW with a 25x25m cleared area/drill pad. Peg points 250deg - drill direction?. Wang sample taken from core. SC is haematitic chert breccia. </t>
  </si>
  <si>
    <t>JP18130</t>
  </si>
  <si>
    <t xml:space="preserve">Highly foliated fine grained red-grey unit - fine grained sandstone with elongated clasts in fol direction. In SC is med grained metasandstone white-yellow, with zones of brecciation and infill by black mineral. </t>
  </si>
  <si>
    <t>JP18131</t>
  </si>
  <si>
    <t xml:space="preserve">Start of large BIF ridge, large blocks to E but here is OC. Black/white banded and magnetic. </t>
  </si>
  <si>
    <t>JP18132</t>
  </si>
  <si>
    <t xml:space="preserve">Blocks in SC of pink-white chert with bands of black infill and contains clasts of chert. Is this evidence of the unconformity…. Small sample taken from SC. As described to the south by Zibra et al. 2018. </t>
  </si>
  <si>
    <t>MOU 014</t>
  </si>
  <si>
    <t>JP18133</t>
  </si>
  <si>
    <t xml:space="preserve">BIF here is more fragmented and broken up, possibly deformed and foliated. This marks end of BIF. Seems to be grading into poorly bedded metasandstone. </t>
  </si>
  <si>
    <t>JP18134</t>
  </si>
  <si>
    <t xml:space="preserve">SC of clast supported conglomerate, with clasts of qz, chert, banded chert and felsic? Unit. Sub-angular to sub-rounded, similar to CSZ E of bugeye. Conglom continues as SC to S, minor jasperlitic BIF 30m S. </t>
  </si>
  <si>
    <t>JP18135</t>
  </si>
  <si>
    <t xml:space="preserve">Conglomerate SC continues to here, becoming sparse and decreasing in grain size to pebbly sandstone (2-3mm grains). Old RC chips show medium grained sandstone. </t>
  </si>
  <si>
    <t>JP18136</t>
  </si>
  <si>
    <r>
      <rPr>
        <b/>
        <sz val="12"/>
        <color indexed="8"/>
        <rFont val="Calibri"/>
        <family val="2"/>
      </rPr>
      <t xml:space="preserve">CONT TRAVERSES ALONG CSZ: </t>
    </r>
    <r>
      <rPr>
        <sz val="11"/>
        <color theme="1"/>
        <rFont val="Calibri"/>
        <family val="2"/>
        <scheme val="minor"/>
      </rPr>
      <t xml:space="preserve">20m OC of bright white bleached, highly fol (mylonitic?) unit - qz-kaolinite -parts hard, parts soft. Further OC 50m N. Immed E, OC becomes more competent and breaks into blocks. Still maintains foliation. </t>
    </r>
  </si>
  <si>
    <t>JP18137</t>
  </si>
  <si>
    <t>Outcrop here, highly foliated and now fine grained - shales/seds? Talc-feel, perhaps kaolinite? Steep dip to E. 20m E of here, change to caprock material, Fe red-purple boulders in recent conglomerate??</t>
  </si>
  <si>
    <t>JP18138</t>
  </si>
  <si>
    <t>2m high platform of a rugged conglom-breccia, atop highly fol unit. Not deformed at all, contains sub ang/sub rounded clasts of chert, qz and banded chert. Appears recent  - could be conglom formed by river along SZ? Also pisolitic conglomerate.</t>
  </si>
  <si>
    <t>JP18139</t>
  </si>
  <si>
    <t xml:space="preserve">20m patchy outcrop, brown-orange and lightweight, heavily altered and mod foliated. Mafic protolith? No layering, massive appearance, Variable dip, typically steep to E. </t>
  </si>
  <si>
    <t>JP18140</t>
  </si>
  <si>
    <t xml:space="preserve">W margin of further Fe boulder-pebble bearing regolith cover, 50m wide, continues to next loc. </t>
  </si>
  <si>
    <t>JP18141</t>
  </si>
  <si>
    <t>35 x 15m OC trending E-W of highly oxidised and altered orange unit, more massive appearance - mafic protolith? Weak foliation in parts. Alteration highlights relic needle shapes in places - proto spinifex..?</t>
  </si>
  <si>
    <t>JP18142</t>
  </si>
  <si>
    <t>Large 40m OC of highly foliated orange brown unit - moderately oxidised - mafic protolith?</t>
  </si>
  <si>
    <t>JP18143</t>
  </si>
  <si>
    <t xml:space="preserve">SC of amygdaloidal basalt (3mm amyg) with strong epidote alt, epidote veining and qz veining.  Also 30x20m OC of highly oxidised unit. Soil is now deep red in colour. Some coarser grained mafic - dolerite. </t>
  </si>
  <si>
    <t>JP18144</t>
  </si>
  <si>
    <t xml:space="preserve">Large 80+m OC of amyg basalt, elevated 2m mound of boulders to 60cm. Parts have weak-mod fol and moderate epidote alt. Parts mod-highly oxidised, but other parts of OC maintain basalt appearance - confirm that previous highly oxidised OC likely mafic... </t>
  </si>
  <si>
    <t>JP18145</t>
  </si>
  <si>
    <t xml:space="preserve">Outcrop of amygdaloidal basalt extends to here. Now SC for 50m, then nothing but flat ground. Minor milky quartz FL. </t>
  </si>
  <si>
    <t>JP18146</t>
  </si>
  <si>
    <t xml:space="preserve">Small isolated 3m OC of basalt, few amygdales, mod-strong epidote alteration, minor qz veining. Weak-mod fol, strike 356. Scattered basalt, quartz and mylonite FL. </t>
  </si>
  <si>
    <t>JP18147</t>
  </si>
  <si>
    <t xml:space="preserve">50cm highly foliated yellow unit (mafic??) next to small SC of Fe altered BIF with layering? Only 40m SW, start of amyg basalt OC. Large mound. </t>
  </si>
  <si>
    <t>JP18148</t>
  </si>
  <si>
    <t xml:space="preserve">W extent of large amyg basalt OC since last loc. 80m wide. Typically weak foliation, but can be massive. Epidote alt, much more amyg rich than previous. </t>
  </si>
  <si>
    <t>JP18149</t>
  </si>
  <si>
    <t xml:space="preserve">E margin of 60x20m OC of highly sheared light purple mylonitic unit. More like a sed (quartz bearing - fine sstn?) than mafic. Quite competent. </t>
  </si>
  <si>
    <t>SED?</t>
  </si>
  <si>
    <t>JP18150</t>
  </si>
  <si>
    <t xml:space="preserve">10m SC of a felsic fine grained crystalline unit amongst scattered quartz sheetwash, cream-orange-red with banding. Felsic volcanic? One part appears to be approx in situ? Strikes 007 80 W, not v reliable though. </t>
  </si>
  <si>
    <t>JP18151</t>
  </si>
  <si>
    <t>To 50m W, quartz sheetwash, then to here, SC of fol metased. Here. 20x10m OC red-purple-grey, contains qz clasts (orig sstn?) highly fol to mylonitic. Qz mylonite. Actually cont E for 30m and become more purple w/ quartz clasts - sheared pebbly sstn?</t>
  </si>
  <si>
    <t>JP18152</t>
  </si>
  <si>
    <t>Consistent OC since last loc, decreasing fol intensity. Here, change to weakly foliated pebbly sstn w/ 2-3mm qz clasts, silicified appearance - grey when fresh, orange/brown when more alt. Undeformed lozenge within shear zone?</t>
  </si>
  <si>
    <t>JP18153</t>
  </si>
  <si>
    <t xml:space="preserve">Same unit here - sheared pebbly sandstone - but foliating starts to increase again, grey with quartz clasts, silicified. </t>
  </si>
  <si>
    <t>JP18154</t>
  </si>
  <si>
    <t xml:space="preserve">OC after 20m gap, dark red-black and highly magnetic - foliated BIF in SZ. Mod-strongly foliated, only minor chert present (sheared up?) - BIF oc is only 6m thick, but SC continues upslope E for 10m. </t>
  </si>
  <si>
    <t>JP18155</t>
  </si>
  <si>
    <t>OC of quartz mylonite, v strongly sheared/ Typical cream orange colour and green tinge in places.. Competent and breaks into large blocks. Some mica too. Foliation has variable dip but definitely shallower than previous..</t>
  </si>
  <si>
    <t>JP18156</t>
  </si>
  <si>
    <t xml:space="preserve">Large 20m OC near top of ridge, again quartz mica mylonite, cream/green tint. On weathered surfaces, elongate clasts with 5:1 ratio - orig sandstone/conglom? 10m E oc becomes dark red/black, highly fol and weak mag (with quartz veining parallel to fol). </t>
  </si>
  <si>
    <t>JP18157</t>
  </si>
  <si>
    <t xml:space="preserve">OC pavement at peak, mod-strong fol but competent. Qz mylonite, grey-red, non-magnetic. Multiple en echelon qz vein sets present present consistent stepping indicates sinistral movement. En echelon veins strike 336-340deg. See sketch/photographs. </t>
  </si>
  <si>
    <t>JP18158</t>
  </si>
  <si>
    <t xml:space="preserve">OC becomes patchier and finer grained to E as drop off ridge. Slaty cleavage due to fine grained nature - protolith - siltstone? 10m E new bright white and breaks down to white clay, kaolinite and micaceous. Reversal in foliation dip. </t>
  </si>
  <si>
    <t>JP18159</t>
  </si>
  <si>
    <t xml:space="preserve">5m outcrop grey purple, qz-clasts visible, fine grained sandstone protolith? Mafic OC visible 20m E. </t>
  </si>
  <si>
    <t>PBS?</t>
  </si>
  <si>
    <t>JP18160</t>
  </si>
  <si>
    <t xml:space="preserve">W margin of sheared variolitic/porphyritic basalt outcrop, 20m thickness E-W, 80m along strike. Highly altered, epidote present. Appears to be wedge shaped and pinches out to S. </t>
  </si>
  <si>
    <t>JP18161</t>
  </si>
  <si>
    <t xml:space="preserve">E margin of outcrop, sharp 1.5m drop into narrow valley. 3m west is highly foliated cream unit with qz clasts - felsic schist? Valley trending 004deg. </t>
  </si>
  <si>
    <t>JP18162</t>
  </si>
  <si>
    <t>Basalt outcrop pinches off here, relic amygdales. Basalt is altered and foliated but nothing like degree of mylonitic? How does this pinching out of basalt pinch out into shear zone yet foliation is consistent?</t>
  </si>
  <si>
    <t>JP18163</t>
  </si>
  <si>
    <t xml:space="preserve">W edge of highly foliated grey-white unit, does not appear like mafic schist - more sandy like a metased with mica and clays. Slight change in ori of foliation to &gt;005 deg. </t>
  </si>
  <si>
    <t>JP18164</t>
  </si>
  <si>
    <t xml:space="preserve">15x5m patchy outcrop, very soft and breaks into white fine grained sheets, strong foliation. Kaolinite. As to west of basalt above. </t>
  </si>
  <si>
    <t>JP18165</t>
  </si>
  <si>
    <t xml:space="preserve">W edge of large outcrop of finely bedded (v strongly fol) red-purple, fine grained sandstone. Proto-mylonitic. </t>
  </si>
  <si>
    <t>JP18166</t>
  </si>
  <si>
    <t xml:space="preserve">OC cont to here, vast. Becomes Fe-rich, red-dark grey, f-grained, non-mag. Some parts cherty, Fe rich sed protolith. Some highly sheared clasts/fragments, 3+cm, elong in foliation direction. 10m E change to bright white-friable for 10m, then return. </t>
  </si>
  <si>
    <t>JP18167</t>
  </si>
  <si>
    <t xml:space="preserve">Change to coarser grained metased, more like pebbly sstn with qz clasts. Mod-highly foliated, more typical texture of pebbly sstn. Dropping off ridge to E, stops 15m E. </t>
  </si>
  <si>
    <t>JP18168</t>
  </si>
  <si>
    <t xml:space="preserve">20m OC, more competent with green tint in places, cream colour and qz-rich. Interbedded with purple grey unit, faint down dip lineation present on some surfaces. Continues 40m E. </t>
  </si>
  <si>
    <t>JP18169</t>
  </si>
  <si>
    <t xml:space="preserve">Shallow break of slope in waterway trending approx N-S. To E is dense SC of ferruginous material (soil changes to deep orange (mafic?)), to W is foliated metased in SC (fallen downslope?), minor qz. </t>
  </si>
  <si>
    <t>JP18170</t>
  </si>
  <si>
    <t>E part of highly sheared OC. Fol v strong. Unit is variable, Fe rich in places (non mag) typically purple red and f-grained, more competent pieces are coarser grained with visible sub-ang grains of qz. Cream colour. Qz mylonite. Immed E is dense veg.</t>
  </si>
  <si>
    <t>JP18171</t>
  </si>
  <si>
    <t xml:space="preserve">From last loc to here, just dense SC of Fe reg. From 100m to 50m S, FL of foliated metased. Here, old drill chips (depth not recognisable) of fresh fine grained basalt with blue green colour (chl-epi alt), no amygdales, but some black phenocrysts. </t>
  </si>
  <si>
    <t>RC</t>
  </si>
  <si>
    <t>JP18172</t>
  </si>
  <si>
    <t xml:space="preserve">Old RC pad with chips, green orange colour, moderately fol and fine grained to medium grained mafic - looks like basalt, perhaps with some phenocrysts/recrystallised in places? Or alternatively minor interbedded sandstone??? Getting close to contact. </t>
  </si>
  <si>
    <t>JP18173</t>
  </si>
  <si>
    <t xml:space="preserve">SC of amygdaloidal basalt starts here, pretty fresh. W ferruginous material. </t>
  </si>
  <si>
    <t>JP18174</t>
  </si>
  <si>
    <t>Revisited - not necessarily micaceous sandstone, but highly altered and foliated protolith hard to determine. Outcrop has variable foliation, strike tends to be 030deg - from faulting??</t>
  </si>
  <si>
    <t>JP18175</t>
  </si>
  <si>
    <t xml:space="preserve">Purple highly foliated unit with qz clasts - as seen along main shear zone. Potentially pebbly sandstone protolith. </t>
  </si>
  <si>
    <t>JP18176</t>
  </si>
  <si>
    <t xml:space="preserve">Amygdaloidal basalt cont to here, and further SW. Basalt is moderately foliated. </t>
  </si>
  <si>
    <t>JP18177</t>
  </si>
  <si>
    <t xml:space="preserve">N part of highly foliated orange alt unit, only 8m S of amyg basalt OC. Here, bright ora/yel and red at margins, more massive than layered sed. Heavily oxidised and altered. Can distinguish ~2mm qz amygdales - thus highly altered and sheared basalt. </t>
  </si>
  <si>
    <t>JP18178</t>
  </si>
  <si>
    <t xml:space="preserve">Amygdaloidal basalt with consistent fractures at another orientation. Wrapping around a fold, or a fault? Rock not foliated on fresh surfaces - may be fractures? Where present, weak fol is still N-S. </t>
  </si>
  <si>
    <t>JP18179</t>
  </si>
  <si>
    <t xml:space="preserve">8m amygdaloidal basalt outcrop. </t>
  </si>
  <si>
    <t>JP18180</t>
  </si>
  <si>
    <t xml:space="preserve">OC stretching 25m N, 60m S, 60m E-W. Mylonitic. Change colour and competency of units across fol, - potential bed/fol relationship?? Here, OC purple and f-grained. Parts x-cutting fol are cream/yel and more qz rich (felsic volc??). 110-120deg between. </t>
  </si>
  <si>
    <t>JP18181</t>
  </si>
  <si>
    <t xml:space="preserve">Better example - again, predominant purple-red f.g. foliated unit. Foliation x-cut by yellow-cream-white more competent and quartz rich unit. Competent unit also preserves original foliation. </t>
  </si>
  <si>
    <t>JP18182</t>
  </si>
  <si>
    <t xml:space="preserve">15m OC of quartz mica mylonitic rock, with steep lineation. Also, outcrop shows some sigmoidal shapes. At first, thought dextral, but changed mind to sinistral - see pics and sketch. </t>
  </si>
  <si>
    <t>JP18183</t>
  </si>
  <si>
    <t>Edge of SC and patchy OC of felsic volcaniclastics. Here to W ~25m, SC of pebbly sandstone. As to the east of felsic volcaniclastic unit - consequence of folding?</t>
  </si>
  <si>
    <t>JP18184</t>
  </si>
  <si>
    <t xml:space="preserve">15m OC of felsic volcaniclastics alongside track. Foliation changes across outcrop from 145 strike to 172 strike. SC only 20m W then stops, just qz and altered Fe-rich unit. </t>
  </si>
  <si>
    <t>JP18185</t>
  </si>
  <si>
    <t xml:space="preserve">SC here composed of pebbly sandstone, clast-supported 1-3mm grains. </t>
  </si>
  <si>
    <t>JP18186</t>
  </si>
  <si>
    <t xml:space="preserve">Edge of felsic volcaniclastic SC - to E. Pebbly sandstone SC to W. </t>
  </si>
  <si>
    <t>JP18187</t>
  </si>
  <si>
    <t>Outcrop continues, further evidence of folding in outcrop. Fabric swinging around - could be bedding?</t>
  </si>
  <si>
    <t>JP18188</t>
  </si>
  <si>
    <t xml:space="preserve">Folding is also visible on an outcrop scale. In 8m outcrop, thinly laminated felsic volcaniclastics trace fold with approx. fold axes at 010deg. See sketch. </t>
  </si>
  <si>
    <t xml:space="preserve">PHOTO OF FOLDING OF FELSIC VOLCANICLASTICS. </t>
  </si>
  <si>
    <t>JP18189</t>
  </si>
  <si>
    <t xml:space="preserve">5m OC near contact between volcaniclastics and pebbly sandstone. Different appearance - still fine grained but with red-purple banding parallel to fabric. In some places, possible cross bedding showing way up to the E. Still fine grained/ashy, grey. </t>
  </si>
  <si>
    <t xml:space="preserve">Photo of cross-bedding. </t>
  </si>
  <si>
    <t>JP18190</t>
  </si>
  <si>
    <t xml:space="preserve">Very little, just cover. Sparse FL of pebbly sandstone, deep purple/red with quartz clasts. </t>
  </si>
  <si>
    <t>JP18191</t>
  </si>
  <si>
    <t xml:space="preserve">Now become SC of pebbly sandstone and finer grained sandstone - no foliation, massive. </t>
  </si>
  <si>
    <t>JP18192</t>
  </si>
  <si>
    <t xml:space="preserve">Now has become dense SC of pebbly sandstone and minor fine grained sandstone. No felsic volcaniclastics present. </t>
  </si>
  <si>
    <t>JP18193</t>
  </si>
  <si>
    <t xml:space="preserve">Dense SC of pebbly sandstone continues, now starting to develop a weak foliation. Some banded black/white chert as FL. </t>
  </si>
  <si>
    <t>JP18194</t>
  </si>
  <si>
    <t xml:space="preserve">Small 40cm OC of fine grained ashy unit amongst dense pebbly sandstone SC, becoming weak-mod foliated in parts of SC. Becomes mod-strongly foliated in SC 40m E. Foliation intensity increasing to E. </t>
  </si>
  <si>
    <t>JP18195</t>
  </si>
  <si>
    <t xml:space="preserve">First large OC found, some blocks rel undeformed pebbly sstn. OC weak-mod fol, red-purple unit with gemmy qz 1-2mm(sub ang/sub round). W part of OC orange, very f-grained and friable. Bedding ID from coarser, competent beds , finer interbeds show fol. </t>
  </si>
  <si>
    <t>JP18196</t>
  </si>
  <si>
    <t xml:space="preserve">10m OC, mod-strongly fol pebbly sstn to conglom. Clasts to 3-4cm, elong with ratios of 3:1 and 4:1, typically phi- but some sinusoidal (not consistent). Groundmass grey predom qz. Some zones more &gt;1cm pebbles, reflecting bedding now transposed into fol. </t>
  </si>
  <si>
    <t>JP18197</t>
  </si>
  <si>
    <t xml:space="preserve">6m wide BIF OC, cherty white/black/dark red. Highly mag magnetite bands, some parts of BIF highly fol. Pebbly sandstone OC either side of BIF has itself become more Fe rich, red-dark purple colour. Possible x-bedding. BIF has strike of 348 - bedding. </t>
  </si>
  <si>
    <t>JP18198</t>
  </si>
  <si>
    <t>Change to SC of blocks of undeformed pebbly sandstone since last loc. OC starts 10m E, lack of fabric. Coarser grained, clast supported and silicified, more competent - undeformed lozenge in shear zone?</t>
  </si>
  <si>
    <t>JP18199</t>
  </si>
  <si>
    <t xml:space="preserve">Undef pebbly sstn not wide, here return to mod-high fol f-grained unit. Red-dark purple orange fine lam with thin zones of yel-cream competent (felsic?) unit. Potential bedding from colour change. Some qz veining. Some 10cm clasts of black/white chert. </t>
  </si>
  <si>
    <t>JP18200</t>
  </si>
  <si>
    <t>Soft, bright white, (mica-kaolinite alt), finely laminated with strong cleavage - fine grained mylonite. Foliation planes are crenulated - near vertical crenulation lineation (slight sinistral component), clear on outcrop.</t>
  </si>
  <si>
    <t xml:space="preserve">Photo of crenulation </t>
  </si>
  <si>
    <t>JP18201</t>
  </si>
  <si>
    <t xml:space="preserve">Outcrop continues to here - still fine grained and shaley, now red-grey in colour, to cream in places. Still foliation dips to W. </t>
  </si>
  <si>
    <t>JP18202</t>
  </si>
  <si>
    <t xml:space="preserve">Here, change to coarser, more competent cream-grey-green tinge blocks, more typical of quartz mylonite along strike. Some qz veining. For ~15m E, then change to fine sandstone for a few metres. </t>
  </si>
  <si>
    <t>JP18203</t>
  </si>
  <si>
    <t xml:space="preserve">Outcrop continues, now finer grained and more oxidised, orange-red. Metashales - phyllonite. Last outcrop, now flat to E and scattered SC of metaseds. </t>
  </si>
  <si>
    <t>JP18204</t>
  </si>
  <si>
    <t>On walk back, small amounts of breccia with chert clasts in hematite matrix, only as float. As seen at unconformity locality - chulaar hill and at Wang locality. Minor evidence of unconformity as noted by Zibra et al 2018??</t>
  </si>
  <si>
    <t>JP18205</t>
  </si>
  <si>
    <t xml:space="preserve">Patchy outcrop of a foliated red fine grained sed with white clasts. Not typical of volcaniclastic. SC of pebbly sandstone ongoing. </t>
  </si>
  <si>
    <t>JP18206</t>
  </si>
  <si>
    <t>20m OC of light grey ashy fine grained unit - volcaniclastic? No quartz clasts. In clast m20m, SC changed from pebbly sandstone to this unit. Then 10m W, return to pebbly sandstone SC.</t>
  </si>
  <si>
    <t>JP18207</t>
  </si>
  <si>
    <t xml:space="preserve">Now contact between pebbly sandstone SC and felsic volcaniclastic SC, with quartz clasts as is typical. Large OC starts only 15m S and continues to S. </t>
  </si>
  <si>
    <t>JP18208</t>
  </si>
  <si>
    <t xml:space="preserve">Felsic volcaniclastic SC continues N to here, change in soil colour to N, deep orange instead of light orange/white, and becomes heavily vegetated. Milky qz and minor pebbly sstn FL. Increases to SC for 40m NW. </t>
  </si>
  <si>
    <t>JP18209</t>
  </si>
  <si>
    <t xml:space="preserve">Pebbly sandstone - undeformed subcrop. </t>
  </si>
  <si>
    <t>JP18210</t>
  </si>
  <si>
    <t xml:space="preserve">Either banded chert or felsic volcanic - banded. Some peachy pink, some yellow-cream, grey-green banding with red grains. </t>
  </si>
  <si>
    <t>JP18211</t>
  </si>
  <si>
    <r>
      <t xml:space="preserve">CONTINUING MAPPING OF MOUGOODERRA FOLDS: </t>
    </r>
    <r>
      <rPr>
        <sz val="11"/>
        <color theme="1"/>
        <rFont val="Calibri"/>
        <family val="2"/>
        <scheme val="minor"/>
      </rPr>
      <t xml:space="preserve">Creek trending 030deg with 50x5m outcrop exposed along it. Medium-grained sandstone (silicified) with 1mm qz grains. Rare rounded cherty BIF clasts up to 2cm in size. No obvious bedding. </t>
    </r>
  </si>
  <si>
    <t>JP18212</t>
  </si>
  <si>
    <t xml:space="preserve">To here: SC of pebbly sstn/medium grained sstn. Here: Western edge of OC of sstn with 2mm grains. Clasts include qz, chert and black shiny mineral - grading into pebbly sstn. To E, unit is coarsening and grading into a conglom (suggest way up to W?). </t>
  </si>
  <si>
    <t>JP18213</t>
  </si>
  <si>
    <t>Outcrop continues to here and becomes coarser - pebbly sandstone to conglom. Quartz clasts 2cm-15cm. Seems to be reversal in bedding ori, now dipping W.</t>
  </si>
  <si>
    <t>JP18214</t>
  </si>
  <si>
    <t xml:space="preserve">Outcrop of pebbly sandstone continues to here and beyond. Clear bedding present. </t>
  </si>
  <si>
    <t>JP18215</t>
  </si>
  <si>
    <t xml:space="preserve">Peak - well exposed outcrop (since last loc) of conglomerate. Clasts sub-rounded, 5mm-20cm in size, including white pink banded chert, vn qz, pebbly sandstone 2-3mm clasts and red/black mag BIF. Bedding taken from planar surfaces. </t>
  </si>
  <si>
    <t>JP18216</t>
  </si>
  <si>
    <t xml:space="preserve">Here: change from conglom to pebbly sandstone to sandstone, largest clasts only 2-3mm. Bedding taken. 35m E, outcrop stops before colluvium. </t>
  </si>
  <si>
    <t>JP18217</t>
  </si>
  <si>
    <t xml:space="preserve">Edge of outcrop to E, pebbly sandstone. Cherty BIF float increasing to E. </t>
  </si>
  <si>
    <t>JP18218</t>
  </si>
  <si>
    <t xml:space="preserve">8m SC of grey to faint red banded chert, weak mag in a few places. Undeformed/planar chert interbedded in pebbly sandstone. </t>
  </si>
  <si>
    <t>JP18219</t>
  </si>
  <si>
    <t xml:space="preserve">Further ~8m OC of cherty BIF, bright red and white, weak-mod mag. Quite a lot of veining, deformation and fractures with Fe oxides. Immediately either side is OC of pebbly sandstone. Trend of red BIF SC = 343deg, some bedding measurements possible. </t>
  </si>
  <si>
    <t>JP18220</t>
  </si>
  <si>
    <t xml:space="preserve">Eastern edge of outcrop - pebbly sandstone. Hard to decipher bedding - drops off to colluvium with sandstone FL. </t>
  </si>
  <si>
    <t>JP18221</t>
  </si>
  <si>
    <t xml:space="preserve">Western edge of next outcrop, still pebbly sandstone. Silicified - as at previous ridges. </t>
  </si>
  <si>
    <t>JP18222</t>
  </si>
  <si>
    <t xml:space="preserve">To here: Peak, sandstone OC, pebbly in places. Finer grained than previously and silicified, poorly bedded. Here: Ongoing OC, some coarser sub-angular particles incl banded chert, red/white BIF, quartz and possibly weathered mafic. </t>
  </si>
  <si>
    <t>JP18223</t>
  </si>
  <si>
    <t>Ext of OC, steep drop to N. Here: 15cm conglom portions in silicified pebbly sstn. Clasts incL BIF, banded chert, qz and sandstone. Coarser portion dips N at 45deg - near fold hinge. OC cont 70m N. Fractures across OC. Bright red BIF as angular clasts.</t>
  </si>
  <si>
    <t>JP18224</t>
  </si>
  <si>
    <t>Edge of 15m OC of pebbly sandstone, then sharp drop with large boulders down hillside to E. Gradient 35-40deg. Same grad as bedding so all has failed downslope?</t>
  </si>
  <si>
    <t>JP18225</t>
  </si>
  <si>
    <t>Break of slope here, marked by valley. SC of pebbly sandstone with some conglom portions since last loc. Derived upslope?</t>
  </si>
  <si>
    <t>JP18226</t>
  </si>
  <si>
    <t xml:space="preserve">Further OC starts here towards the E, quartz-rich coarse sandstone. More quartz-rich and grainy than units seen so far to W - 'NEW UNIT'- clast-supported qz grains 0.5-2mm, typically 1mm. Poorly bedded. </t>
  </si>
  <si>
    <t>JP18227</t>
  </si>
  <si>
    <t xml:space="preserve">Continuation of sandstone OC - now has alternations between coarse clast-supported sstn and fine grained sstn. Clear bedding planes. Cleavage evident in finer grained portions, especially in decimetre scale interbedded metamudstone. </t>
  </si>
  <si>
    <t>JP18228</t>
  </si>
  <si>
    <t xml:space="preserve">To here: Well-bedded medium grained quartz metasandstone, continued to here and E ~40m. Then becomes poorly bedded and more massive, gradually increasing in grain size to pebbly sandstone and conglom. </t>
  </si>
  <si>
    <t>JP18229</t>
  </si>
  <si>
    <t xml:space="preserve">Poorly bedded pebbly sandstone OC. Top of ridge - following to the NW now. Outcrop stops ~50m NW and becomes SC - seen on aerial imagery. Then continues once more as OC along strike. </t>
  </si>
  <si>
    <t>JP18230</t>
  </si>
  <si>
    <t xml:space="preserve">Small 1m OC of white-grey fine grained metapelite with mod-strong foliation mostly as spaced cleavage. Snapshot of what occurs in this valley, surrounded by sstn and pebbly sstn SC, likely derived from upslope. Or perhaps interbedded with shales. </t>
  </si>
  <si>
    <t>JP18231</t>
  </si>
  <si>
    <t xml:space="preserve">Further small 2m outcrop of fine grained white-grey metasiltstone with mod cleavage. 19m E is start of large metasandstone OC, starts off qz-rich and clast-supported, well bedded. Becomes more poorly bedded and grades into pebbly sandstone to E. </t>
  </si>
  <si>
    <t>JP18232</t>
  </si>
  <si>
    <t xml:space="preserve">Patchy OC for 4m of fine grained sandstone/siltstone. Bedding and cleavage preserved. Bedding matches with SC of large boulders and some planes in surrounding sandstone. </t>
  </si>
  <si>
    <t>JP18233</t>
  </si>
  <si>
    <t xml:space="preserve">Pebbly sandstone OC to here with conglomeratic lenses. Clasts up to 8cm in size, rounded. OC has excellent examples of bedding, with alternations in grain size. Breaks along these planes. </t>
  </si>
  <si>
    <t>JP18234</t>
  </si>
  <si>
    <t xml:space="preserve">Conglomeratic units becoming thicker along track to NE. Foliated pebbly sandstone OC ~20m N. </t>
  </si>
  <si>
    <t>JP18235</t>
  </si>
  <si>
    <t>2m OC along track - highly foliated fine grained metasiltstone - weathers to orange-yellow. Fresh = grey-white, some very small &lt;0.5mm qz grains, white grey matrix with yellow dots. Volcanogenic input?</t>
  </si>
  <si>
    <t>JP18236</t>
  </si>
  <si>
    <t xml:space="preserve">End of sparse SC of sandstone/pebbly sandstone and rare conglomerate, no OC. May be derived from ridge and moved downslope? Became flat 40m back to SW, to E just colluvium. </t>
  </si>
  <si>
    <t>JP18237</t>
  </si>
  <si>
    <t xml:space="preserve">Break of slope 15m W, now starting to go uphill to NE. Here: 20m SC of fine grained red metamudstone. Continues to NE. </t>
  </si>
  <si>
    <t>JP18238</t>
  </si>
  <si>
    <t xml:space="preserve">Edge of large patchy OC of this unit - red fine grained metasiltstone/metamudstone. Strong fabric evident - can be a little variable. Good measurement of cleavage. </t>
  </si>
  <si>
    <t>JP18239</t>
  </si>
  <si>
    <t xml:space="preserve">Outcrop of fine grained metamudstone continues, cleavage present. Potential bedding but not 100%- now closer to N-S than cleavage. Minor &lt;1m scale interbeds of coarse grained metaseds (arkose - qz, mica and k feld), but predom metamudstone. </t>
  </si>
  <si>
    <t>JP18240</t>
  </si>
  <si>
    <t xml:space="preserve">Contact - change in outcrop from metamudstone to fine-medium grained sandstone/arkose. Only ~20m wide then reverts to red fine grained metasiltstone to NE. </t>
  </si>
  <si>
    <t>JP18241</t>
  </si>
  <si>
    <t xml:space="preserve">Large metamudstone/shale OC continues, bedding evident from different coloured horizons. </t>
  </si>
  <si>
    <t>JP18242</t>
  </si>
  <si>
    <t xml:space="preserve">Change here, end of fine grained red metamudstone OC. Start of medium grained sandstone SC, large blocks, well-bedded. </t>
  </si>
  <si>
    <t>JP18243</t>
  </si>
  <si>
    <t>West edge of large OC of pebbly sandstone with conglomeratic portions (clasts up to 2cm size). Grains typically 1-3mm size. Clear bedding present - changes in grain size and tracing conglom portions - dips to E, local deformation or parasitic folding??</t>
  </si>
  <si>
    <t>JP18244</t>
  </si>
  <si>
    <t xml:space="preserve">Change to red metamudstone once more - bedding present, dipping to the west. Stops 40m E. </t>
  </si>
  <si>
    <t>JP18245</t>
  </si>
  <si>
    <t xml:space="preserve">Along strike back into pebbly sandstone - more qz-rich and well bedded here. More reliable bedding than at last loc - local deformation at previous. OC only 20m thick. </t>
  </si>
  <si>
    <t>JP18246</t>
  </si>
  <si>
    <t xml:space="preserve">Contact between red metamudstone (E) and sandstone (W), latter only 15m thick here. Both dip steep to W. </t>
  </si>
  <si>
    <t>JP18247</t>
  </si>
  <si>
    <t>SC no changed to red Fe stained coarse metasandstone. Quartz-rich and clast-supported.</t>
  </si>
  <si>
    <t>JP18248</t>
  </si>
  <si>
    <t xml:space="preserve">West margin of large well exposed sandstone outcrop. Continues at least 80m E. Strong foliation. </t>
  </si>
  <si>
    <t>JP18249</t>
  </si>
  <si>
    <t xml:space="preserve">20m OC along 015deg creek. SC mixed incl BIF, banded chert, sandstone, arkose, pebbly sstn - from upslope. Here, light grey, f-grained, layered metased, with qz, feld and black min - volcanogenic? SW part is finer, white, friable as in volcaniclastics. </t>
  </si>
  <si>
    <t>JP18250</t>
  </si>
  <si>
    <t xml:space="preserve">20m patchy outcrop of fine grained red pelite - metamudstone. Fabric present. </t>
  </si>
  <si>
    <t>JP18250a</t>
  </si>
  <si>
    <t xml:space="preserve">15Mm outcrop of banded chert. Bedding near N-S, dipping W. </t>
  </si>
  <si>
    <t>JP18251</t>
  </si>
  <si>
    <t xml:space="preserve">First OC, patchy amongst SC. To W, dense SC of sstn and some pebbly sstn to track. Qz-dominant, sub-round/rounded clasts 1mm, some chert 3-4mm. Qz metasstn (called PBS along strike?). Some 3mm bright red subangular clasts of cherty BIF, as BIF to S. </t>
  </si>
  <si>
    <t>JP18252</t>
  </si>
  <si>
    <t xml:space="preserve">Massive outcrop starts here and continues upslope. Still metasandstone, not pebbly sandstone or conglomerate. Grain size typically 1-2mm max, with finer &lt;1mm matrix. OC poorly bedded. Bedding dips 75deg W.  </t>
  </si>
  <si>
    <t>JP18253</t>
  </si>
  <si>
    <t xml:space="preserve">Well exposed 10m thick coarse conglomerate with clasts up to 8-9cm in size, in sand-size matrix. Well bedded - can see bedding surfaces at differences in grain size. Dips to W, metasandstone resumes to E. </t>
  </si>
  <si>
    <t>JP18254</t>
  </si>
  <si>
    <t xml:space="preserve">Metasandstone OC continues, start to see conglomerate intervals with pebbles sub-rounded up to 7-8cm in size. Includes chert, qz, banded chert. Bedding dips W. Decimetre scale conglomeratic lenses, 20-30cm within sandstone. Matrix-supported. </t>
  </si>
  <si>
    <t>JP18255</t>
  </si>
  <si>
    <t>Now  conglom, clasts ang/sub-round, 1mm to 12cm, elongate to rounded, incl BIF, banded chert, quartz, some fine grained basalt, sandstone. Chert and sstn form bulk. Some granitic clasts? With plag, quartz, biotite. Coarser to E, larger clasts. Way up?</t>
  </si>
  <si>
    <t>Sample taken…</t>
  </si>
  <si>
    <t>JP18256</t>
  </si>
  <si>
    <t xml:space="preserve">Conglom OC cont, bedding dips W, with clasts ~25cm in size, incl red/white banded chert. Sub-ang to sub-round. Immed E is bedded sstn, max 6mm clasts. Increased clast size and density  to E - way up to W? 15m E = ripple marks in sstn - not in situ. </t>
  </si>
  <si>
    <t xml:space="preserve">sketch in notebook. </t>
  </si>
  <si>
    <t>JP18257</t>
  </si>
  <si>
    <t xml:space="preserve">Contact between bedded quartz-rich sandstone (W) and another coarser conglomerate unit. Peak 5m E and composed of conglomerate. Dipping W, just like sandstone. Bedding measurement taken in qz-rich metasandstone. </t>
  </si>
  <si>
    <t>JP18258</t>
  </si>
  <si>
    <t xml:space="preserve">Conglomerate outcrop continues to here, and to N. Bedding dipping W. No obvious signs of fold hinge as noted by GSWA observations. </t>
  </si>
  <si>
    <t>JP18259</t>
  </si>
  <si>
    <t xml:space="preserve">Sandstone outcrop here, purple colour with quartz. Conglomerate outcrop continues to about 10m W. Now sandstone and pebbly sandstone patchy OC and SC to E. </t>
  </si>
  <si>
    <t>JP18260</t>
  </si>
  <si>
    <t xml:space="preserve">Conglomerate outcrop continues to here, dipping west. Seems to continue along strike to S. </t>
  </si>
  <si>
    <t>JP18261</t>
  </si>
  <si>
    <t xml:space="preserve">Well bedded sandstone outcrop, dipping west. </t>
  </si>
  <si>
    <t>JP18262</t>
  </si>
  <si>
    <t xml:space="preserve">Return into conglomerate outcrop once again. </t>
  </si>
  <si>
    <t>JP18263</t>
  </si>
  <si>
    <t xml:space="preserve">Starting here heading E, sandstone OC. As along strike, some SC of conglomerate. </t>
  </si>
  <si>
    <t>JP18264</t>
  </si>
  <si>
    <t xml:space="preserve">Outcrop here of quartz-rich medium grained metasandstone - passed some conglomeratic layers to west - hard to define contact, but deffo there. </t>
  </si>
  <si>
    <t>JP18265</t>
  </si>
  <si>
    <t>OC of coarse pebble conglomerate here, started 10m W, continues to N along strike. To S 80m, NE-SW trending valley - could be fault? Then another hill on other side - sandstone?</t>
  </si>
  <si>
    <t>JP18266</t>
  </si>
  <si>
    <t xml:space="preserve">Outcrop of sandstone, appears to be moderately foliated. Conglomerate stopped 10m W, very hard to distinguish between foliation and bedding. Both dip steep to west. </t>
  </si>
  <si>
    <t>JP18267</t>
  </si>
  <si>
    <t xml:space="preserve">Further OC of coarse pebble conglom starts. Clasts sub-ang/well-round, including red banded chert, BIF, chert, qz, 7cm clast of porph basalt (euhedral tab 5mm feld). All  can be derived from Mou Fm and unconform margin to E. Sandstone outcrop ~15m west. </t>
  </si>
  <si>
    <t>JP18268</t>
  </si>
  <si>
    <t xml:space="preserve">Small 2m OC of fine grained sandstone - foliated. Conglomerate outcrop ends ~5m to the west. Bedding measurement taken - could be a mixture of bedding and foliation - be careful.. </t>
  </si>
  <si>
    <t>JP18269</t>
  </si>
  <si>
    <t xml:space="preserve">Grain size of outcrop increases to pebbly sandstone. </t>
  </si>
  <si>
    <t>JP18270</t>
  </si>
  <si>
    <t xml:space="preserve">3m outcrop of siltstone - highly foliated. 10m E, sandstone OC resumes, 1mm grains, grey in colour, mostly quartz. </t>
  </si>
  <si>
    <t>JP18271</t>
  </si>
  <si>
    <t xml:space="preserve">5m outcrop of very fine grained sandstone, looks like chert. Bedding prevalent. Interbedded with fine sandstones and to W is OC of red siltstone. </t>
  </si>
  <si>
    <t>CHE?</t>
  </si>
  <si>
    <t>JP18272</t>
  </si>
  <si>
    <t xml:space="preserve">Outcrop of purple sandstone containing 1mm quartz clasts. </t>
  </si>
  <si>
    <t>JP18273</t>
  </si>
  <si>
    <t xml:space="preserve">Same outcrop continues east as quartz-rich grey sandstone with 1mm qz clasts. Best example of foliation in this area - found in 2m OC of fine grained sandstone. </t>
  </si>
  <si>
    <t>JP18274</t>
  </si>
  <si>
    <t xml:space="preserve">Return to sandstone OC for last 5m, well bedded and grey, continues W. Minor &lt;1m intervals of fine grained sandstone and siltstone for 30m. Then just sandstone SC downslope. </t>
  </si>
  <si>
    <t>JP18275</t>
  </si>
  <si>
    <t>Sandstone outcrop, some finer grained parts have a clear spaced cleavage.</t>
  </si>
  <si>
    <t>JP18276</t>
  </si>
  <si>
    <t xml:space="preserve">10m wide outcrop of fine grained soft 'ashy' siltstone/volcaniclastic as found at bottom of creek. Has light grey to red banding on mm scale. Foliation present but difficult to measure. </t>
  </si>
  <si>
    <t>JP18277</t>
  </si>
  <si>
    <t xml:space="preserve">Fine grained sandstone ~10m patchy outcrop, otherwise ongoing SC. Bedding is now swinging around N-S beyond 180deg strike. </t>
  </si>
  <si>
    <t>JP18278</t>
  </si>
  <si>
    <t xml:space="preserve">20m OC of sandstone. Spaced cleavage of medium grained sandstone, pervasive across outcrop - Axial planar to folding!!! Clear relationship. </t>
  </si>
  <si>
    <t>JP18279</t>
  </si>
  <si>
    <t xml:space="preserve">Still on large sandstone outcrop here - continues towards the E. Heading W. </t>
  </si>
  <si>
    <t>JP18280</t>
  </si>
  <si>
    <t xml:space="preserve">Sandstone outcrop still present - near peak, 30m W. Bedding appears to still be dipping west, but cannot take reliable measurement - poorly bedded. </t>
  </si>
  <si>
    <t>JP18281</t>
  </si>
  <si>
    <t xml:space="preserve">Peak - large outcrop of quartz-rich sandstone at peak of ridge, rather than patchy OC and dense SC to here. Continues S for 80+m, E for 40m. Minor interbedded siltstone. A little pebbly in places - rounded clasts of quartz and black chert(?) up to 1cm in size. </t>
  </si>
  <si>
    <t>JP18282</t>
  </si>
  <si>
    <t xml:space="preserve">10m outcrop of fine grained sandstone/siltstone. Foliated. </t>
  </si>
  <si>
    <t>JP18283</t>
  </si>
  <si>
    <t xml:space="preserve">10m OC of red metamudstone, possesses a strong fabric. Foliation (did consider as bedding, but looks much more like fol). Foliation is a little variable across outcrop. </t>
  </si>
  <si>
    <t>JP18284</t>
  </si>
  <si>
    <t xml:space="preserve">Break of slope with small valley trending 035deg. Colluvium and sandstone float - from upslope. </t>
  </si>
  <si>
    <t>JP18285</t>
  </si>
  <si>
    <t xml:space="preserve">North edge of outcrop, sandstone interbedded with minor siltstone and fine grained sandstone. </t>
  </si>
  <si>
    <t>JP18286</t>
  </si>
  <si>
    <t xml:space="preserve">10m wide SC of banded chert/cherty BIF, non-magnetic. Grey/black bands in some places, red (jasper) and grey/black in others as to south. </t>
  </si>
  <si>
    <t>JP18287</t>
  </si>
  <si>
    <t xml:space="preserve">OC of BIF, strongly deformed with isoclinal folding/thrusting parallel to bedding. Some in situ bedding. </t>
  </si>
  <si>
    <t>JP18288</t>
  </si>
  <si>
    <t xml:space="preserve">BIF OC continues to here. Contact between BIF and fine grained red metamudstone to E. BIF = 10m thick to W, highly deformed. </t>
  </si>
  <si>
    <t>JP18289</t>
  </si>
  <si>
    <t xml:space="preserve">Red fine grained metamudstone to here, from W. Here, 8m SC of black/white chert., change in bedding orientation - in situ. Also, some metre scale folding present. </t>
  </si>
  <si>
    <t xml:space="preserve">See photos/make sketch. </t>
  </si>
  <si>
    <t>JP18290</t>
  </si>
  <si>
    <t xml:space="preserve">Cherty BIF outcrop, continues south for at least 30m. </t>
  </si>
  <si>
    <t>JP18291</t>
  </si>
  <si>
    <t xml:space="preserve">Subcrop of black/red/grey banded chert. 10m west is a 5m outcrop of chert with clear isoclinal folding - fold axes near parallel to bedding. ILA &lt; 5deg. </t>
  </si>
  <si>
    <t>JP18292</t>
  </si>
  <si>
    <t>Outcrop of BIF to here, west of here is well bedded sandstone outcrop - fine grained purple sandstone.</t>
  </si>
  <si>
    <t>JP18293</t>
  </si>
  <si>
    <t xml:space="preserve">Thin 1m unit of banded chert, grey/red in colour, in layered sandstone OC. </t>
  </si>
  <si>
    <t>JP18294</t>
  </si>
  <si>
    <t xml:space="preserve">Patchy outcrop of quartz metasandstone ends here. </t>
  </si>
  <si>
    <t>JP18295</t>
  </si>
  <si>
    <t xml:space="preserve">Small 10m outcrop of sandstone, coarse and pebbly, clasts up to 1cm, typically &lt;2mm and quartz dominant. </t>
  </si>
  <si>
    <t>JP18296</t>
  </si>
  <si>
    <t xml:space="preserve">Pebbly sandstone outcrop actually continues to here and more along strike - patchy. </t>
  </si>
  <si>
    <t>JP18297</t>
  </si>
  <si>
    <t xml:space="preserve">White clast-bearing conglomerate outcrop. 15m SC to west. </t>
  </si>
  <si>
    <t>JP17001</t>
  </si>
  <si>
    <r>
      <rPr>
        <b/>
        <sz val="12"/>
        <color indexed="8"/>
        <rFont val="Calibri"/>
        <family val="2"/>
      </rPr>
      <t xml:space="preserve">2017 VISIT TO FELSIC VOLCANICLASTIC/CONGLOM IN MOU BASIN: </t>
    </r>
    <r>
      <rPr>
        <sz val="11"/>
        <color theme="1"/>
        <rFont val="Calibri"/>
        <family val="2"/>
        <scheme val="minor"/>
      </rPr>
      <t xml:space="preserve">Large 20m outcrop of quartz rich unit - appears bedded from a distance, but actually sheared with strong foliation. Quartz mylonite. Also minor mica-rich foliated rock - mica schist. </t>
    </r>
  </si>
  <si>
    <t>July-September 2017</t>
  </si>
  <si>
    <t>JP17002</t>
  </si>
  <si>
    <t>5m possible outcrop of conglomerate - clasts poorly sorted, angular to subrounded, clasts predom quartz with red groundmass. Clasts 1-3cm, rarely up to 10cm. Other clasts include magnetic clast. Could be regolith???</t>
  </si>
  <si>
    <t>JP17003</t>
  </si>
  <si>
    <t xml:space="preserve">Conglomerate has continued to here in subcrop from last locality, red groundmass and roundee quartz clasts. </t>
  </si>
  <si>
    <t>JP17004</t>
  </si>
  <si>
    <t xml:space="preserve">50m outcrop of conglomerate - including large clasts of shale, basalt, felsic porphyry, cross bedded sandstone. </t>
  </si>
  <si>
    <t xml:space="preserve">OC </t>
  </si>
  <si>
    <t>JP17005</t>
  </si>
  <si>
    <t xml:space="preserve">Patchy outcrop over area of 100m +, white-cream fine grained felsic volcaniclastic with &lt;1mm quartz crystals and black specks. Dominated by qz-feld gmass. Some signs of possible cross bedding in some white volcaniclastics. Also minor grey-red chert with conchoidal fracture. </t>
  </si>
  <si>
    <t>JP17006</t>
  </si>
  <si>
    <t xml:space="preserve">Eastern margin of patchy outcrop - quartz float further east. </t>
  </si>
  <si>
    <t>JP17007</t>
  </si>
  <si>
    <t xml:space="preserve">NW extent of patchy outcrop. </t>
  </si>
  <si>
    <t>JP17008</t>
  </si>
  <si>
    <t xml:space="preserve">7 metre outcrop of felsic volcaniclastics with strong fractured appearance, with cleavage and possible relict bedding. </t>
  </si>
  <si>
    <t>JP17009</t>
  </si>
  <si>
    <t xml:space="preserve">20 m patchy outcrop with fractured appearance - white fine grained felsic volcaniclastic, quartz clasts and black specks visible. Some minor orange-yello oxidation iron staining, but generally competent. Best chance for geochem sample here. Significant milky white-blue-grey quartz in subcrop across whole outcrop. </t>
  </si>
  <si>
    <t>Source</t>
  </si>
  <si>
    <t>Lone piece of FL, fine-medium grained mafic with visible white and black minerals - dolerite.</t>
  </si>
  <si>
    <t>June-August 2014</t>
  </si>
  <si>
    <t>This study (Price, 2020)</t>
  </si>
  <si>
    <r>
      <t>Locality No.</t>
    </r>
    <r>
      <rPr>
        <sz val="11"/>
        <color indexed="8"/>
        <rFont val="Calibri"/>
        <family val="2"/>
      </rPr>
      <t xml:space="preserve"> </t>
    </r>
  </si>
  <si>
    <t>Locality Number, first number refers to map sheet number.</t>
  </si>
  <si>
    <t>Single FL of fine grained px-dominant rock - hi-Mg basalt with minor px spinifex, another piece of qtz-dominated rock - silicified material or quartzite.</t>
  </si>
  <si>
    <t>TREM</t>
  </si>
  <si>
    <r>
      <t>Eastings</t>
    </r>
    <r>
      <rPr>
        <sz val="11"/>
        <color indexed="8"/>
        <rFont val="Calibri"/>
        <family val="2"/>
      </rPr>
      <t xml:space="preserve"> </t>
    </r>
  </si>
  <si>
    <r>
      <rPr>
        <sz val="11"/>
        <color indexed="8"/>
        <rFont val="Calibri"/>
        <family val="2"/>
      </rPr>
      <t xml:space="preserve">In coordinate system </t>
    </r>
    <r>
      <rPr>
        <i/>
        <sz val="11"/>
        <color indexed="8"/>
        <rFont val="Calibri"/>
        <family val="2"/>
      </rPr>
      <t>GDA_1994_MGA_Zone_50.</t>
    </r>
  </si>
  <si>
    <t>FL of fine grained dull rock with tremolite needles, randomly orientated - alteration.</t>
  </si>
  <si>
    <r>
      <t>Northings</t>
    </r>
    <r>
      <rPr>
        <sz val="11"/>
        <color indexed="8"/>
        <rFont val="Calibri"/>
        <family val="2"/>
      </rPr>
      <t xml:space="preserve"> </t>
    </r>
  </si>
  <si>
    <t xml:space="preserve"> Lone FL of medium grained 1-2mm crystal size mafic - dolerite. Otherwise bare reg.</t>
  </si>
  <si>
    <t>4.004 -Dolerite-gabbro FL</t>
  </si>
  <si>
    <r>
      <t>Observations</t>
    </r>
    <r>
      <rPr>
        <sz val="11"/>
        <color indexed="8"/>
        <rFont val="Calibri"/>
        <family val="2"/>
      </rPr>
      <t xml:space="preserve"> </t>
    </r>
  </si>
  <si>
    <t>Lone FL of very fine grained, dark unit with very small needles - tremolite. Basalt.</t>
  </si>
  <si>
    <r>
      <t>OC/SC/FL</t>
    </r>
    <r>
      <rPr>
        <sz val="11"/>
        <color indexed="8"/>
        <rFont val="Calibri"/>
        <family val="2"/>
      </rPr>
      <t xml:space="preserve"> </t>
    </r>
  </si>
  <si>
    <t>Lone FL composed of quartz with layering evident, could be quartzite, could be silicified material - cherty bif.</t>
  </si>
  <si>
    <r>
      <t>Lith</t>
    </r>
    <r>
      <rPr>
        <sz val="11"/>
        <color indexed="8"/>
        <rFont val="Calibri"/>
        <family val="2"/>
      </rPr>
      <t xml:space="preserve"> </t>
    </r>
  </si>
  <si>
    <t>Lone FL of green crystalline rock containing clasts of quartz up to 5mm in size - rounded. Altered felsic rock/conglomorate?</t>
  </si>
  <si>
    <r>
      <t>Lith2</t>
    </r>
    <r>
      <rPr>
        <sz val="11"/>
        <color indexed="8"/>
        <rFont val="Calibri"/>
        <family val="2"/>
      </rPr>
      <t xml:space="preserve"> </t>
    </r>
  </si>
  <si>
    <t>Single FL of fine grained, sparkly purple rock, grainy - likely micaceous sediment? Also lone BIF FL.</t>
  </si>
  <si>
    <t>4.008 - Layered sediment/BIF FL</t>
  </si>
  <si>
    <t>Lone FL composed of quartz with layering evident, could be quartzite, could be silicified material. As at 4.006.</t>
  </si>
  <si>
    <r>
      <t>Strike/Dip</t>
    </r>
    <r>
      <rPr>
        <sz val="11"/>
        <color indexed="8"/>
        <rFont val="Calibri"/>
        <family val="2"/>
      </rPr>
      <t xml:space="preserve"> </t>
    </r>
  </si>
  <si>
    <r>
      <rPr>
        <sz val="11"/>
        <color indexed="8"/>
        <rFont val="Calibri"/>
        <family val="2"/>
      </rPr>
      <t>Measurements given adhering to right-hand rule (</t>
    </r>
    <r>
      <rPr>
        <i/>
        <sz val="11"/>
        <color indexed="8"/>
        <rFont val="Calibri"/>
        <family val="2"/>
      </rPr>
      <t>strike given is 90 degrees anti clockwise of dip azimuth</t>
    </r>
    <r>
      <rPr>
        <sz val="11"/>
        <color indexed="8"/>
        <rFont val="Calibri"/>
        <family val="2"/>
      </rPr>
      <t>).</t>
    </r>
  </si>
  <si>
    <t>4.010</t>
  </si>
  <si>
    <t>Two pieces of FL - one purple sparkly sediment, the other a purple to red volcaniclastic containing subrounded clasts 3-4mm in size.</t>
  </si>
  <si>
    <r>
      <t>Planar Structure 2</t>
    </r>
    <r>
      <rPr>
        <sz val="11"/>
        <color indexed="8"/>
        <rFont val="Calibri"/>
        <family val="2"/>
      </rPr>
      <t xml:space="preserve"> </t>
    </r>
  </si>
  <si>
    <t>Lone FL of dull, fine grained grey rock and purply grainy micaceous sediment.</t>
  </si>
  <si>
    <t xml:space="preserve">Lone FL of medium grained dolerite and dark, dull rock with px spinifex needles 2-3mm. </t>
  </si>
  <si>
    <r>
      <t>Linear Structure 1</t>
    </r>
    <r>
      <rPr>
        <sz val="11"/>
        <color indexed="8"/>
        <rFont val="Calibri"/>
        <family val="2"/>
      </rPr>
      <t xml:space="preserve"> </t>
    </r>
  </si>
  <si>
    <t>Lone FL of fine grained pyroxene dominant rock.</t>
  </si>
  <si>
    <r>
      <t>Plunge/Trend</t>
    </r>
    <r>
      <rPr>
        <sz val="11"/>
        <color indexed="8"/>
        <rFont val="Calibri"/>
        <family val="2"/>
      </rPr>
      <t xml:space="preserve"> </t>
    </r>
  </si>
  <si>
    <r>
      <t>Geochem Sample</t>
    </r>
    <r>
      <rPr>
        <sz val="11"/>
        <color indexed="8"/>
        <rFont val="Calibri"/>
        <family val="2"/>
      </rPr>
      <t xml:space="preserve"> </t>
    </r>
  </si>
  <si>
    <t>FL of fine grained, px-dominat rock with 1-2mm px spinifex needles, random.</t>
  </si>
  <si>
    <r>
      <t xml:space="preserve">If photo taken at locality, photo number given (location number, with “_1, _2” if multiple) with a short description of what the image(s) show. </t>
    </r>
    <r>
      <rPr>
        <i/>
        <sz val="11"/>
        <color indexed="8"/>
        <rFont val="Calibri"/>
        <family val="2"/>
      </rPr>
      <t>Contact author (J. Price) for access to these photographs.</t>
    </r>
  </si>
  <si>
    <t>Lone float of dark rock, minimal feldspar, and 1mmpx spinifex needles - alteration of high-Mg basalt?</t>
  </si>
  <si>
    <r>
      <t>Date Collected</t>
    </r>
    <r>
      <rPr>
        <sz val="11"/>
        <color indexed="8"/>
        <rFont val="Calibri"/>
        <family val="2"/>
      </rPr>
      <t xml:space="preserve"> </t>
    </r>
  </si>
  <si>
    <t>Two pieces of BIF FL, layers 1-3mm, some magnetic.</t>
  </si>
  <si>
    <t>Source of observations/data</t>
  </si>
  <si>
    <t>FL identified as fine grained, dark pyroxenite -px spinifex needles up to 4mm in length. This could be basalt/picrite/basalt instead?</t>
  </si>
  <si>
    <t>Dense FL up to 20cm in size of a fine grained dull rock with shiny needles of ?tremolite up to 4-5mm in size.</t>
  </si>
  <si>
    <t>20m SC of fine grained rock with spiny needles of ?tremolite, some white alteration - magnesite?</t>
  </si>
  <si>
    <t>50x30m SC of same unit - fine grained rock with randomly ori needles - tremolite?</t>
  </si>
  <si>
    <t xml:space="preserve">5m OC of fine grained dark unit with small tremolite needles, surrounded by 80m SC. Evience of ocelli/spherules in SC. 10m S is white magnesite matrix with green/blue angular fragments of  the unit (high-Mg). Some micaceous minerals in places along fractures. Fracture set at 043 deg. </t>
  </si>
  <si>
    <t>5.007-1,2 - High Mg material carbonate breakdown in situ and highly fractured OC trending 043deg.</t>
  </si>
  <si>
    <t>8m OC of fine grained rock with some mm scale px spinifex needles, also ocelli/spherules visible. Fracture set at 043deg. Some white alteration in situ with blue/green clasts.</t>
  </si>
  <si>
    <t>5.008 - Basalt OC</t>
  </si>
  <si>
    <t>Scattered FL of fine grained rock and dolerite. On track, white friable material OC (magnesite?) with fractures striking 044deg - same material that had angular clasts of hi-Mg unit elsewhere.</t>
  </si>
  <si>
    <t>5.010</t>
  </si>
  <si>
    <t>Sparse FL of fine grained, dark rock. Scattered Qtz and Fe pisoliths.</t>
  </si>
  <si>
    <t>Low density fibrous white rock in an orange matrix - derived from alteration of High-Mg? Some green alteration also in FL - Cu?</t>
  </si>
  <si>
    <t xml:space="preserve">Coarse grained pyroxenite as single FL here, pyroxene crystals reaching 1cm in size, spinifex. </t>
  </si>
  <si>
    <t>5.012 - Small piece of bladed spinifex px FL</t>
  </si>
  <si>
    <t>Low density white material, but with no inclusions of mafic/ultramafic. Magnesite?</t>
  </si>
  <si>
    <t>Added in 2016 - mafic OC on track, appears fine grained and metamorphosed.</t>
  </si>
  <si>
    <t>ROTH 013</t>
  </si>
  <si>
    <t>Dense FL of fine grained mafic rock (basalt) and scattered BIF.</t>
  </si>
  <si>
    <t>Fine grained mafic and coarser grained gabbroic FL. BIF much reduced in FL.</t>
  </si>
  <si>
    <t xml:space="preserve">FL dominated by basalt, scattered black magnetic BIF. 10m W a block of coarse pyroxenite and some gabbro FL. </t>
  </si>
  <si>
    <t>FL changed and now dominated by dolerite and gabbro (pyroxene-rich), little basalt and BIF.</t>
  </si>
  <si>
    <t>Large 30cm blocks of dolerite-gabbro (SC) and BIF FL. Disappears to S.</t>
  </si>
  <si>
    <t>6.005a</t>
  </si>
  <si>
    <t>Regolith near bare, only sparse basalt FL.</t>
  </si>
  <si>
    <t xml:space="preserve">30m SC of yellow milky qtz, in addition to Fe pisoliths, otherwise bare for several hundred metres. </t>
  </si>
  <si>
    <t>Bare regolith, increase in Fe pisoliths on the surface about 50-100m N - suggestion BIF beneath?</t>
  </si>
  <si>
    <t>BIF SC for 50m, trending roughly NW-SE, float continues to 100m S.</t>
  </si>
  <si>
    <t>Basalt FL for several hundred metres and sparse BIF FL.</t>
  </si>
  <si>
    <t>6.010</t>
  </si>
  <si>
    <t xml:space="preserve">Typically bare, minor basalt and dolerite FL. </t>
  </si>
  <si>
    <t>To here, sparse FL of BIF, dolerite and dolerite. Here: 25M dense patch of dark BIF FL, striking ~N-S but not clear enough to measure. 100m East, a further N-S trending BIF patch.</t>
  </si>
  <si>
    <t>Basalt and BIF FL, some dolerite FL 10m  N.</t>
  </si>
  <si>
    <t>BIF and dolerite dominate FL, bare reg to N.</t>
  </si>
  <si>
    <t>6.013 - FL (dolerite and BIF) scattered across landscape.</t>
  </si>
  <si>
    <t>Creek striking ENE-SSW with taller and denser vegetation. N of creek id basalt FL and S of creek is dolerite and basalt FL. Approx boundary?</t>
  </si>
  <si>
    <t xml:space="preserve">SC of coarse pyroxene-rich dolerite, perhaps borderline gabbro. Some very highly weathered mafic IOC, with relict fractures at 150deg. Some coarse pyroxenite FL. 20m SW is SC of milky quartz, striking NE-SW for about 50m. </t>
  </si>
  <si>
    <t>6.015 - Coarse, pyroxene-rich dolerite SC</t>
  </si>
  <si>
    <t xml:space="preserve">20m OC of very weathered/altered mafic, white and crumbly material, then dense milky quartz SC. 30m NNE is 5m SC of coarse dolerite - pyroxene rich. </t>
  </si>
  <si>
    <t xml:space="preserve">Bare regolith with Fe pisoliths. </t>
  </si>
  <si>
    <t xml:space="preserve">10m S, change in vegetation at 120deg to trees and grassy in North, rather than bare and bushy in south. Here: dolerite and BIF FL, continues N for 25m+. </t>
  </si>
  <si>
    <t xml:space="preserve">Generally bare regolith with large amounts of Fe pisoliths on surface. 30m N is FL of botryoidal QTZ, some containing secondary green minerals (Cu oxides?), suggesting growth in voids. </t>
  </si>
  <si>
    <t>6.020</t>
  </si>
  <si>
    <t>N-S striking creek. To E is BIF (deformed) and dolerite FL.</t>
  </si>
  <si>
    <t>6.020 - Deformed black/red BIF in FL</t>
  </si>
  <si>
    <t>FL dominated by dolerite and lesser BIF, some dolerite displays a linear fabric - some like an amphibolite - near shear zone?</t>
  </si>
  <si>
    <t>FL shows quartz with linear fabric/needle like growth and a change to fine grained basalt FL. Change occurred over the last 50-60m or so, with some BIF FL. Here, only basalt FL, with a strong linear fabric,  resulting in long sausage shaped clasts.</t>
  </si>
  <si>
    <t>6.022 - Basalt FL with strong linear fabric, sausage-shaped</t>
  </si>
  <si>
    <t>6.022a</t>
  </si>
  <si>
    <t>Basalt FL continues to this point from last locality.</t>
  </si>
  <si>
    <t>OC of pyroxene-rich dolerite (or coarse pyroxenite??) 40x30m trending NE-SW, fractures strike 142deg.</t>
  </si>
  <si>
    <t>50 x 10m E-W OC of dolerite, weathered into rounded blocks typical of dolerite/gabbro intrusive.</t>
  </si>
  <si>
    <t xml:space="preserve">10m OC of peridotite surrounded by 20m SC, dark, fine grained, green blebs from carb alteration, highly magnetic, lumpy on weathered surface. Wood-like material present - crystotile weathering product?  Dolerite to E. Following peridotite along strike - another 10m OC 50m N, fractures striking 191deg. </t>
  </si>
  <si>
    <t>10m OC peridotite, again, lumpy on weathered surfaces, highly magnetic and the 'burnt-wood' like material again, possible alteration product of peridotite?</t>
  </si>
  <si>
    <t>6.026a</t>
  </si>
  <si>
    <t xml:space="preserve">10m OC of peridotite, green blebs - carbonate alteration. Fractures at 156 deg. 30m along strike is another 10m OC, again with fractures at 154deg. </t>
  </si>
  <si>
    <t xml:space="preserve">15m OC of peridotite, highly magnetic. To N is lots of transported cover. Now heading east - only 10m NE and peridotite is lost, now only dolerite. Dolerite to E and W of peridotite - intrision of successive sills, way up to west, with pyroxene-rich dolerite on top of peridotite and more felsic dolerite beneath. </t>
  </si>
  <si>
    <t>Highly fractured OC of basalt 30x30m, light grey and very fine grained, surrounded by SC, some faint weathered ocelli on surface? Frac strike of 190deg - consistent fabric. Originally termed fine grained dolerite.</t>
  </si>
  <si>
    <t>6.028-1,2 - Basalt OC, highly foliated at 190deg - linear</t>
  </si>
  <si>
    <t>Dense SC of large blocks of dolerite, from 30m W at least 80m N-S and ongoing. 30m East is shards of a super fine grey rock, appears glassy as grain size so small, high pitch noise when struck - chert or baked basalt?</t>
  </si>
  <si>
    <t>6.030</t>
  </si>
  <si>
    <t>5m oC of gabbro surrounded by gabbroic FL and fine grained glassy material. Continues 50m E. Fractures present at 188deg. High pitch when struck - chert of baked basalt?</t>
  </si>
  <si>
    <t>6.030-1,2 - Dolerite in OC, medium grained and view facing East from here</t>
  </si>
  <si>
    <t>Highly sheared OC of a fine grained rock - basalt? Fractures striking 188deg. 20m E, revert to very fine grained glassy material, high pitch when struck. Further 20m E is considerable N-S valley, now uphill to East. Dolerite-gabbro continues as FL. Other side of valley is a strongly foliated unit - sheared basalt?</t>
  </si>
  <si>
    <t xml:space="preserve">6.031 - Fine grained glassy material - baked basalt or chert? High pitched when struck. </t>
  </si>
  <si>
    <t xml:space="preserve">30m OC at peak of fine grained mafic - basalt (or fine dolerite?) - small SC of BIF found 20m E. </t>
  </si>
  <si>
    <t xml:space="preserve">5m thick OC of layered, white metasedimentary rock - metaquartzite, sugary texture. Striking 191, dipping steeply (80deg) to W. Surrounded by FL of Fe BIF. Immediately East is valley and change in rock type to blocky px-rich dol-gab with blocky pyroxene crystals and interstitial white minerals, extends as SC for 50m. </t>
  </si>
  <si>
    <t>ROTH 018</t>
  </si>
  <si>
    <t>6.033-1,2,3 - Quartzite OC and honeycomb, blocky/rounded px gabbro in SC to E</t>
  </si>
  <si>
    <t xml:space="preserve">Blocky px-rich dol-gab continues to here. 20m W, a creek is trending at 192deg. To W of creek is blocks of blocky dol-gab, to east is very fine grained mafic - basalt on steep hills. Creek marks boundary. </t>
  </si>
  <si>
    <t>6.034 - Boundary between gabbro (west) and basalt (east) along valley, facing N</t>
  </si>
  <si>
    <t xml:space="preserve">20x10m OC of rounded-px dol-gab, honeycomb appearance to weathered surface - typical. </t>
  </si>
  <si>
    <t xml:space="preserve">SC of BIF and chert/quartzite, blocks of quartzite up to 20cm in size. Becomes sparse and drops off to West. </t>
  </si>
  <si>
    <t>Dolerite OC here, several within 20m area, OC stretches80m W, 30m N-S. Basalt FL since last location?</t>
  </si>
  <si>
    <t>Amongst ongoing dolerite is the very fine grained glassy rock as SC, makes high pitched noise when struck. 30m W is a 10m diameter fine grained mafic OC - basalt?</t>
  </si>
  <si>
    <t xml:space="preserve">Dolerite SC has continued to here, but died off in last 30m. Some BIF FL. Peridotite not found - perhaps buried by cover. </t>
  </si>
  <si>
    <t>6.040</t>
  </si>
  <si>
    <t>From track to here, FL of BIF and some dolerite and basalt, otherwise bare. To W, FL becomes less dense across boundary striking 160deg.</t>
  </si>
  <si>
    <t xml:space="preserve">SC of brown cryptocrystalline material - chalcedony - siliceous cap derived from weathering of ultramafic rock below - brown suggests Ni potential. </t>
  </si>
  <si>
    <t>6.041 - Brown chalcedony in FL - siliceous cap from um</t>
  </si>
  <si>
    <t>6.041a</t>
  </si>
  <si>
    <t xml:space="preserve">The same chalcedonic material continues as SC to here, brown to orange and yellow in colour, cavities with drusy quartz. </t>
  </si>
  <si>
    <t>40m E, FL has become dense once more and dominated by medium grained dolerite and occasional coarse gabbro. Scattered BIF.</t>
  </si>
  <si>
    <t xml:space="preserve">SC of highly weathered rock with lumpy texture on weathered surfaces, grey and friable - v weathered peridotite. Ground otherwise bare and particularly soft to walk on. 20m W, FL more dense and dominated by basalt/dolerite. </t>
  </si>
  <si>
    <t>6.043a</t>
  </si>
  <si>
    <t>For last 30m, BIF has joined FL with basalt/dolerite.</t>
  </si>
  <si>
    <t>FL of dolerite-gabbro - Strange rock in FL with a lizard-skin texture, green on fresh surface and magnetic - serpentinite from ultramafic? 40m W, BIF FL increases.</t>
  </si>
  <si>
    <t>6.044 - Serpentinite/lizard-textured rock in FL</t>
  </si>
  <si>
    <t xml:space="preserve">Bare reg to S, here is dense Fe-rich BIF, as well as basalt and a few coarse pyroxenites. </t>
  </si>
  <si>
    <t xml:space="preserve">Dense FL of basalt and some very coarse grained pyroxenites (spinifex px). Increasing amount of BIF in FL. Some very fine grained chert (?) found in SC, as yesterday. </t>
  </si>
  <si>
    <t xml:space="preserve">FL of white, cryptocrystalline material with conchoidal fracture - chalcedony. Some is cream-yellow in colour, with dendritic shapes, as at loc 6.041 50m W. Some pieces of brown chalcedony with drusy quartz too - all suggests silicsous cap above peridotite. </t>
  </si>
  <si>
    <t>6.047 - Chalcedony from siciceous cap above peridotite</t>
  </si>
  <si>
    <t>Chalcedony FL continues to this point (yellow/dendritic) then to E by 40m, change to BIF SC with some basalt.</t>
  </si>
  <si>
    <t>Small OC of medium dolerite with blocky round px-crystals reaching 0.5mm.  Also present is what appears to be a quartz-bearing intrusive - pegmatite.</t>
  </si>
  <si>
    <t>6.050</t>
  </si>
  <si>
    <t xml:space="preserve">New rock type - 3-4m SC and 40m along strike of 010deg - white-grey in colour, crystalline, crystals up to 10mm in size, micas present and large euhedral grey feldspar. Appears to be multiple intrusions, some finer grained and other bands coarser grained. Classified as felsic pegmatite. Either side of pegmatite SC is fine grained basalt SC. </t>
  </si>
  <si>
    <t>6.050-1,2,3 - Felsic pegmatite with banding, micas (incl Li) and large quartz/feldspar crystals</t>
  </si>
  <si>
    <t xml:space="preserve">Basalt and v minor dolerite FL, little else. </t>
  </si>
  <si>
    <t xml:space="preserve">Felsic pegmatite occurs here as SC, 5m thick by 80m S, striking 014deg (same as 6.050), white to grey with quartz, mica etc reaching 5cm in size. And purple micaceous mineral - lepidolite. To SE by 20m, another offshoot in SC at 036deg, 3m wide by 30m long. Between the two pegmatite SC is basalt SC. </t>
  </si>
  <si>
    <t>6.052-1,2 - Felsic pegmatite SC, with cross cutting intrusive phases</t>
  </si>
  <si>
    <t xml:space="preserve">From track to here is bare regolith with some rare pieces of FL, basalt with spherules/ocelli (originally ignored!). Here, BIF as dense FL, basalt and dolerite join FL to west. </t>
  </si>
  <si>
    <t xml:space="preserve">BIF in FL once more, with lesser dolerite (not reaching gabbroic crystal size). </t>
  </si>
  <si>
    <t>25m wide culley striking 050deg, lined with trees.</t>
  </si>
  <si>
    <t>Dense BIF as FL here and to NW.</t>
  </si>
  <si>
    <t xml:space="preserve">Scattered BIF continues as FL, joined by milky quartz and basalt. Lone pice of peridotite FL - peridotite nearby. </t>
  </si>
  <si>
    <t>Very little from previous locality to here, minor BIF about halfway. Here, dense FL dominated by basalt, almost SC. East = bare reg.</t>
  </si>
  <si>
    <t>Small piece of white chalcedony found here. Bare reg from W, some fine grained pyroxenite as lone FL. A magnetic rock found in creek 10m E, small green blebs - peridotite SC.</t>
  </si>
  <si>
    <t>In track, 5m OC of weathering high-Mg mafic, blue-green within a white matrix. Blue green pices stick out at strike of 170deg and are magnetic. Could be peridotite?</t>
  </si>
  <si>
    <t>PER?</t>
  </si>
  <si>
    <t>6.059a</t>
  </si>
  <si>
    <t>Further heavily fractured OC 10m along track, 5m wide. Fine to medium grained, fractures strike 338deg N-S, dipping 70deg W. Highly magnetic - peridotite?</t>
  </si>
  <si>
    <t>6.060</t>
  </si>
  <si>
    <t>Large 80m OC of a magnetic rock, rounded blocks present, fine grained, grey. Fractures striking at 012deg, dipping steep to NW. Pitted appearance to weathered surface.</t>
  </si>
  <si>
    <t>6.060-1,2 - Rounded blocks of peridotite with pitted appearance to weathered surfaces</t>
  </si>
  <si>
    <t xml:space="preserve">Passed a wooded area with dolerite/basalt FL, no reached OC of dolerite, rounded blocks, over 100m wide. </t>
  </si>
  <si>
    <t>6.061a</t>
  </si>
  <si>
    <t xml:space="preserve">End of dolerite OC, SC continues. Some gabbro in SC. </t>
  </si>
  <si>
    <t>Dense FL of dolerite-gabbro, some pyroxenite with spinifex texture found to East.</t>
  </si>
  <si>
    <t xml:space="preserve">Dolerite OC 40x20m, 60m SC surrounding. Fractures strike 012deg. </t>
  </si>
  <si>
    <t>6.063a</t>
  </si>
  <si>
    <t>20m OC, fine grained, dull and magnetic - peridotite, strike of 322 deg. Dolerite still present 60m W. More peridotite E on track, striking 341deg. 10m E of track are basalt SC.</t>
  </si>
  <si>
    <t xml:space="preserve">Basalt FL present here and dense milky quartz, some magnesite alteration. </t>
  </si>
  <si>
    <t>Bare reg for hundreds of metres, here trench strikes E-W.</t>
  </si>
  <si>
    <t xml:space="preserve">Small cluster of FL, dolerite, gabbro and fine grained pyroxenite (possible komatiite??). </t>
  </si>
  <si>
    <t>PYR?</t>
  </si>
  <si>
    <t>SC and patchy OC of fine grained dark basalt?, non-mag, dull.</t>
  </si>
  <si>
    <t xml:space="preserve">10m OC of fine grained mafic - basalt. No spherules/ocelli. </t>
  </si>
  <si>
    <t xml:space="preserve">Creek striking at 324deg. Fine grained mafic SC (basalt) continues as SC sincle last loc. 20m E of creek, 5m SC of basalt. Re-interp from fine dol to basalt. </t>
  </si>
  <si>
    <t>6.070</t>
  </si>
  <si>
    <t>10m OC of  fine grained mafic, much weathering to white crumbly material. Dark - pyroxene rich.  'Bedding' fractures give 120deg strike. Could be part of komatiitic sequence, perhaps spinifex hard to discern?</t>
  </si>
  <si>
    <t>Small SC of coarse grained spinifex textures pyroxenite (komatiite).</t>
  </si>
  <si>
    <t>6.071 - Pyroxene spinifex textured rock in SC</t>
  </si>
  <si>
    <t xml:space="preserve">20m SC of peridotite, magnetic with green blebs. 30m E is another 30m SC, constant FL between. Typical 'lumpy' appearance. </t>
  </si>
  <si>
    <t>5m OC of peridotite, not as altered as those further N.</t>
  </si>
  <si>
    <t>5m OC of peridotite, magnetic and lumpy appearance, 180deg fractures.</t>
  </si>
  <si>
    <t xml:space="preserve">10m SC of peridotite with dense FL surrounding.  50m S, a small m scale OC is slightly magnetic - peridotite? Striking 110deg. </t>
  </si>
  <si>
    <t>Small OC, fine grained, grey and dark - beneath peridotite. SC of large boulders too. No spinifex but very dark - part of komatiite sequence?</t>
  </si>
  <si>
    <t>FL comprised of dolerite and dark, fine grained pyroxenite.</t>
  </si>
  <si>
    <t xml:space="preserve">15x20m OC of coarse dolerite. Just 30m W is an OC of fine grained mafic, dark and sheared. </t>
  </si>
  <si>
    <t xml:space="preserve">100m area of SC and patchy OC throughout, fine grained mafic. Fractures strike at 010deg. Likely basalt. </t>
  </si>
  <si>
    <t>6.080</t>
  </si>
  <si>
    <t xml:space="preserve">Bottom of NW-SE trending valley here - steep to E and W. Fine grained mafics still present. In valley FL, a few pieces of dolerite with linear fabric. </t>
  </si>
  <si>
    <t>5m SC of felsic pegmatite, striking 190deg. 20m SE is an OC of a fine grained, very dull rock with very few (if any) white minerals.</t>
  </si>
  <si>
    <t>20m OC of px-rich dolerite.</t>
  </si>
  <si>
    <t xml:space="preserve">10m OC of coarse dolerite-gabbro with large 1cm pyroxenes. Further patchy OC to the W for 50m. Fractures at 096deg - 'bedding?'. </t>
  </si>
  <si>
    <t xml:space="preserve">Dolerite OC over 80m area, strike of 090deg. </t>
  </si>
  <si>
    <t>6.084a</t>
  </si>
  <si>
    <t xml:space="preserve">Small OC of dolerite with fractures striking 108deg. </t>
  </si>
  <si>
    <t xml:space="preserve">50m E change to bare regolith, transported cover. </t>
  </si>
  <si>
    <t xml:space="preserve">Bare regolith continues to here. Nothing else. </t>
  </si>
  <si>
    <t xml:space="preserve">BIF and basalt FL. </t>
  </si>
  <si>
    <t xml:space="preserve">Dense FL of basalt and black Fe-rich BIF. Continues for 50m E. </t>
  </si>
  <si>
    <t>20x5m OC on stream bed of weathering mafic rock, striking 100deg. Fine grained blue-green in white matrix - high-magnesium basalts? Fractures striking 170deg.</t>
  </si>
  <si>
    <t>6.090</t>
  </si>
  <si>
    <t xml:space="preserve">20x30m OC striking 105deg. Coarse dolerite, some weathering to white matrix, minerals 102mm in size, lots of white crystals. </t>
  </si>
  <si>
    <t xml:space="preserve">30x40m OC striking 100deg, dolerite in west and finer grained (basalt?) to the east. </t>
  </si>
  <si>
    <t xml:space="preserve">40x50m OC of dolerite, fine to medium grained (and siliceous appearance?). </t>
  </si>
  <si>
    <t>6.092-1,2 - Dolerite OC, with a fine grained, siliceous appearance</t>
  </si>
  <si>
    <t>6.092a</t>
  </si>
  <si>
    <t>OC to here change to much finer grained mafic - basalt?, highly fractured at strike of 165deg. BIF suddently appeared in FL here - dense. This end of OC is highly sheared - basalt overlying BIF.</t>
  </si>
  <si>
    <t>20x5m BIF OC here, highly altered but bedding is clear. 10m dolerite OC immediately west, striking 012deg and dip steep W.</t>
  </si>
  <si>
    <t>2m BIF OC, highly altered, striking 014deg, dipping 60 W. 5m east, sheared mafic OC - basalt?</t>
  </si>
  <si>
    <t>35x10m OC of fine grained mafic - basalt(?), striking 020deg.</t>
  </si>
  <si>
    <t>6.095a</t>
  </si>
  <si>
    <t xml:space="preserve">10x5m BIF OC, possible old workings? </t>
  </si>
  <si>
    <t xml:space="preserve">30x40m OC of fine grained mafic (originally dolerite but note saying very fine - basalt).  50m E is large valley, then large hills - basalt. </t>
  </si>
  <si>
    <t>6.096a</t>
  </si>
  <si>
    <t>Valley striking 225deg, ongoing SC of very fine grained basalts. 50m W is a blocky px-rixh dol-gab OC.</t>
  </si>
  <si>
    <t>6.096b</t>
  </si>
  <si>
    <t xml:space="preserve">SC of blocky px-rich dol-gab, with honeycomb texture. Also in SC is large pieces of sugary quartz - likely quartzite. </t>
  </si>
  <si>
    <t>BIF SC with very deformed bedding, near hinge of anticline.</t>
  </si>
  <si>
    <t>6.097a</t>
  </si>
  <si>
    <t>Another 5m BIF SC here at strike of 112deg. Also some sugary quartz/quartzite found here. A small coarse rounded-px dolerite OC immediately North.</t>
  </si>
  <si>
    <t>2m BIF OC, highly deformed with parasitic folding - S-shaped when facing SE so to the right of anticline.</t>
  </si>
  <si>
    <t>6.098 - Parasitic folding in BIF at major fold hinge</t>
  </si>
  <si>
    <t>20m dolerite OC, coarser with larger pyroxenes. Extends 40m at 115deg strike.</t>
  </si>
  <si>
    <t>6.100</t>
  </si>
  <si>
    <t>1m small BIF SC, part of parasitic fold, strike approx 170deg.</t>
  </si>
  <si>
    <t xml:space="preserve">3x15m OC BIF striking 182deg, highly deformed, surrounded by SC. 30m WSW of this is a 5m OC of fine grained mafic (basalt). </t>
  </si>
  <si>
    <t>10x30m N-S OC of dolerite. 100m West, BIF in FL for some time with dolerite.</t>
  </si>
  <si>
    <t xml:space="preserve">Dolerite FL continued from last locality, last 50m E has seen an increase in BIF FL. Here is a 5m OC of a lumpy-textured, magnetic rock with green blebs - peridotite. Then to W a coarse pyroxene-rich rock - gabbro. </t>
  </si>
  <si>
    <t>20m patchy OC of coarse grained mafic - gabbro. Also SC of high density milky quartz. Peak is 40m West.</t>
  </si>
  <si>
    <t>6.104 - Dense quartz FL</t>
  </si>
  <si>
    <t>20x20m area of coarse dolerite (gabbro) with large pyroxenes.</t>
  </si>
  <si>
    <t>Felsic pegmatite SC, 3m thick striking 040deg for 20m.</t>
  </si>
  <si>
    <t>20m OC of dolerite, some scattered felsic material. Immediately south is another felsic pegmatite SC, 2m thick, striking 090deg for 30m then under cover.</t>
  </si>
  <si>
    <t>10m OC of magnetic, dull rock - peridotite, surrounded by dense SC. 25m from locality, 2m thick pegmatite SC striking 027deg for 15m.</t>
  </si>
  <si>
    <t xml:space="preserve">10m OC of felsic pegmatite, white/grey. Small OC of dolerite to E, large amounts of dolerite for 100m+ East. </t>
  </si>
  <si>
    <t>6.110</t>
  </si>
  <si>
    <t xml:space="preserve">20x10m dolerite OC, relatively fine (&lt;0.5mm grains). </t>
  </si>
  <si>
    <t>20x50m OC of fine grained dolerite, dolerite SC continues since last locality. Fractures on OC striking 040deg. Could be basalt instead?</t>
  </si>
  <si>
    <t>40m OC and SC of fine grained dolerite, fractures/fabric striking 152deg. Likely basalt rather than fine grained dol?</t>
  </si>
  <si>
    <t xml:space="preserve">Dolerite FL with med-coarse grains and visible feldspars. Valley seen to E - 100m. </t>
  </si>
  <si>
    <t xml:space="preserve">25m OC of fine grained dolerite. </t>
  </si>
  <si>
    <t xml:space="preserve">Highly vegetated - soil has changed to brown over last 80m heading N. Dolerite FL present. </t>
  </si>
  <si>
    <t xml:space="preserve">50m OC of fine grained mafic dull and dark, with strong fabric striking 148deg. Orig fine grained dolerite, reinterp as basalt. </t>
  </si>
  <si>
    <t xml:space="preserve">40x2m SC of felsic pegmatite intrusive at 050deg. Otherwise dolerite FL. </t>
  </si>
  <si>
    <t xml:space="preserve">30m area of small dolerite OC. Odd piece of FL of gabbro (and fine grained mafic - basalt?). </t>
  </si>
  <si>
    <t>Bare reg for hundreds of metres, hitting a tiny amount of BIF FL here.</t>
  </si>
  <si>
    <t>6.120</t>
  </si>
  <si>
    <t xml:space="preserve">Dense FL of fine, grey basalt here. Black BIF from here to W of track. </t>
  </si>
  <si>
    <t xml:space="preserve">Basalt and BIF FL. </t>
  </si>
  <si>
    <t xml:space="preserve">2m OC of Basalt here on track, surrounded by SC. </t>
  </si>
  <si>
    <t>Small OC, pyroxene rich rock with blebs but non magnetic - peridotite? Then dolerite to the W on OC.</t>
  </si>
  <si>
    <t>6.123a</t>
  </si>
  <si>
    <t xml:space="preserve">By this point, passed dolerite and some basalt is now in FL. No BIF anywhere. </t>
  </si>
  <si>
    <t xml:space="preserve">Blue grey quartz with linear texture, otherwise dolerite FL. </t>
  </si>
  <si>
    <t xml:space="preserve">10m OC of highly sheared, dull, magnetic rock - some highly magnetic chrysotile veining through the rock (3mm thick). Fractures striking 147deg. From west to here, dolerite remained in SC (and patchy OC) until the last 50m or so. </t>
  </si>
  <si>
    <t xml:space="preserve">FL of fine grained, dark rock, some Fe pisoliths on regolith. </t>
  </si>
  <si>
    <t>PIC</t>
  </si>
  <si>
    <t xml:space="preserve">Single FL of dark grey, fine grained rock, lack of white minerals. </t>
  </si>
  <si>
    <t xml:space="preserve">FL of dark grey, fine grained mafic unit, some scattered quartz. </t>
  </si>
  <si>
    <t>FL of low density grey to purple unit, faint layering. Minute holes throughout - felsic volcanic.</t>
  </si>
  <si>
    <t xml:space="preserve">FL of felsic volcanic, some vesicles present, light in colour and less dense. </t>
  </si>
  <si>
    <t>7.005 - Vesicular basalt FL</t>
  </si>
  <si>
    <t>FL of BIF, some minor felsic volcanic.</t>
  </si>
  <si>
    <t xml:space="preserve">Bare regolith, very sparse milky quartz FL. </t>
  </si>
  <si>
    <t xml:space="preserve">Bare regolith and small pieces of ferruginised regolith material. </t>
  </si>
  <si>
    <t xml:space="preserve">Dark grey, crystalline mafic as FL, some small needle crystals - tremolite alteration? Acoompanied by red, friable rock with layering. </t>
  </si>
  <si>
    <t>7.010</t>
  </si>
  <si>
    <t xml:space="preserve">BIF FL, highly altered. Also FL of fine grained grey mafic - basalt. </t>
  </si>
  <si>
    <t>Dark grey, fine grained mafic once more. Some with spinifex px needle laths up t 1cm in size and randomly orientated.</t>
  </si>
  <si>
    <t xml:space="preserve">SC of rock with large pyroxene laths over 1cm in size and spinifex texture demonstrated. Some fine grained basalt also present. </t>
  </si>
  <si>
    <t xml:space="preserve">Fine grained mafic rock FL with possible relict ocelli. </t>
  </si>
  <si>
    <t xml:space="preserve">More fine grained FL with possible relict ocelli. </t>
  </si>
  <si>
    <t xml:space="preserve">FL of dark fine grained unit with long thin shiny lath shaped minerals - tremolite alteration, or spinifex. Also, a rock with a siliceous appearance and coarse spinifex texture - komatiite. </t>
  </si>
  <si>
    <t>7.015 - 'Siliceous' spinifex - komatiite FL</t>
  </si>
  <si>
    <t>Same dark fine grained unit here.</t>
  </si>
  <si>
    <t xml:space="preserve">FL of very finr grained, pyroxene-rich rock, some minor white minerals. </t>
  </si>
  <si>
    <t>Dark red volcanic rock containing quartz 1mm crystals - some evidence for layering. Volcaniclastic?</t>
  </si>
  <si>
    <t xml:space="preserve">Coarse grained rock with many 1cm laths of pyroxene - FL pyroxenite. </t>
  </si>
  <si>
    <t>7.020</t>
  </si>
  <si>
    <t>FL of highly magnetic unit with layering, dense and black in colour. BIF.</t>
  </si>
  <si>
    <t>FL of white/cream unit with 1-2mm clasts of quartz in fine grained matrix, some obsidian glass - felsic volcaniclastic. Also some breccia, with volcanic and quartz fragments.</t>
  </si>
  <si>
    <t>FL of coarse pyroxenite. Also, fine to medium grained rock, greenschist alt minerals, sheared dolerite?</t>
  </si>
  <si>
    <t>7.022a</t>
  </si>
  <si>
    <t xml:space="preserve">FL of pyroxenite with long shiny px crystals. Also, FL of yellow rock with 3mm quartz clasts in fine matrix. </t>
  </si>
  <si>
    <t xml:space="preserve">FL of quartz-rich purple rock, with low density, sparkly appearance - micaceous. Bare regolith to the N. </t>
  </si>
  <si>
    <t>7.023a</t>
  </si>
  <si>
    <t xml:space="preserve">Grey, fine grained unit, dark, no white minerals. Still very sparse for 100-200m N. </t>
  </si>
  <si>
    <t xml:space="preserve">FL of BIF, grey in colour, high density, slightly magnetic. </t>
  </si>
  <si>
    <t>To this point: nothing at all from far N. Here: FL of same dull grey fine grained unit.</t>
  </si>
  <si>
    <t xml:space="preserve">Purple, low density rock with a glassy texture, as at 7.021. felsic volcanic or sediment? Some fine grained ultramafic FL too. </t>
  </si>
  <si>
    <t>60m SC of fine grained dull ultramafic , some display coarse pyroxene crystals. Entends 100m SW.</t>
  </si>
  <si>
    <t>AS</t>
  </si>
  <si>
    <t xml:space="preserve">FL of coarse pyroxene crystals, spinifex texture. </t>
  </si>
  <si>
    <t>7.028 - Bladed pyroxene spinifex FL</t>
  </si>
  <si>
    <t>Fine grained mafic FL.</t>
  </si>
  <si>
    <t>7.030</t>
  </si>
  <si>
    <t xml:space="preserve">FL of purple unit with rounded vesicles, other samples are micaceous. </t>
  </si>
  <si>
    <t>Single BIF FL. FL</t>
  </si>
  <si>
    <t xml:space="preserve">FL of layered, dense, dark BIF, non-magnetic. </t>
  </si>
  <si>
    <t xml:space="preserve">FL of a fine grained mafic with shiny 7mm needles, randomly orientated - tremolite. </t>
  </si>
  <si>
    <t xml:space="preserve">FL of BIF, some Fe-layers sparkly, with smaller red-orange bands. </t>
  </si>
  <si>
    <t xml:space="preserve">Single piece of white, low density rock, containing clasts of quartz - felsic volcaniclastic. </t>
  </si>
  <si>
    <t xml:space="preserve">Mafic FL, lacking white minerals, white staining and low density material. </t>
  </si>
  <si>
    <t>Fine grained, very dark ultramafic FL.</t>
  </si>
  <si>
    <t xml:space="preserve">Purple, heavily weathered, low density rock, with some quartz. </t>
  </si>
  <si>
    <t>A highly layered SC of a rock that is very magnetic - peridotite.  Layered ultramafic - cumulate?</t>
  </si>
  <si>
    <t>7.039 - Layered ultramafic FL</t>
  </si>
  <si>
    <t>7.040</t>
  </si>
  <si>
    <t xml:space="preserve">Bare regolith, Fe pisoliths. </t>
  </si>
  <si>
    <t>FL of medium grained mafic rock, some lath shaped spiny needles.</t>
  </si>
  <si>
    <t xml:space="preserve">Ferruginised Fe nodules here. 50m S is quartz with a linear fabric. </t>
  </si>
  <si>
    <t xml:space="preserve">Small FL of fine grained, dull, ultramafic. Alteration gives white, low density material. </t>
  </si>
  <si>
    <t xml:space="preserve">FL of fine grained mafic rock with shiny needle like crystals, randomly orientated, some white minerals present. </t>
  </si>
  <si>
    <t>Sparse FL of a mafic unit with visible feldspar - could be dolerite?</t>
  </si>
  <si>
    <t xml:space="preserve">FL of coarse grained pyroxenite, with 2-3cm laths randomly orientated - siliceous appearance - komatiite. Accompanied by finer grained equivalents. </t>
  </si>
  <si>
    <t>7.046 - Bladed pyroxene spinifex FL</t>
  </si>
  <si>
    <t>Barren regolith.</t>
  </si>
  <si>
    <t>Lone FL on regolith of coarse spinifex bearing rock with 3cm px crystals.</t>
  </si>
  <si>
    <t>FL of fine grained mafic and coarse grained pyroxenite.</t>
  </si>
  <si>
    <t>7.050</t>
  </si>
  <si>
    <t>SC of coarse grained pyroxenite - spinifex.</t>
  </si>
  <si>
    <t xml:space="preserve">FL of coarse grained spinifex textured pyroxenite. 20m north, barren regolith once more. </t>
  </si>
  <si>
    <t xml:space="preserve">FL of fine grained, grey pyroxenite/basalt. </t>
  </si>
  <si>
    <t>Highly weathered white, fibrous, lw density material, concentric shape - water table activity? FL of basalt.</t>
  </si>
  <si>
    <t>Lone FL of magnetic BIF, alteration ot goethite and haematite.</t>
  </si>
  <si>
    <t>Bare regolith, Fe nodules on surface.</t>
  </si>
  <si>
    <t>Fine grained mafic with distinctive green alteration through the rock.</t>
  </si>
  <si>
    <t xml:space="preserve">Grey rock with medim to coarse shiny needle-like crystals - tremolite alteration. Also, fine grained mafic with ocelli. </t>
  </si>
  <si>
    <t>7.058 - Basalt with tremolite alteration/random proto-spinifex FL</t>
  </si>
  <si>
    <t>FL of dense, fine grained, dark rock found previously, some possess shiny needles.</t>
  </si>
  <si>
    <t>7.060</t>
  </si>
  <si>
    <t>FL of same dark mafic basalt, siliceous material also found - caprock. Some highy altered coarse pyroxenite.</t>
  </si>
  <si>
    <t xml:space="preserve">FL of BIF, red and black layers, 1-8mm in thickness, magnetic. Some deformation shown and veining. </t>
  </si>
  <si>
    <t xml:space="preserve">Dense FL, high-magnesium content fine grained dark rock altering to low density white groundmass. </t>
  </si>
  <si>
    <t xml:space="preserve">FL of coarse grained pyroxenite, spinifex texture. Pyroxene crystals reaching 2cm long. </t>
  </si>
  <si>
    <t>Bare regolith.</t>
  </si>
  <si>
    <t xml:space="preserve">FL mafic, fine to medium grained, lighter in colour - dolerite. </t>
  </si>
  <si>
    <t>Fine grained mafic 50m SC with randomly oriantated needles of amph after px spinifex</t>
  </si>
  <si>
    <t>SC of large boulders, medium grained (crystals reaching several mm), mafic with visible feldspar, dense. Definite dolerite. Bare regolith around - does it correspond to dyke?</t>
  </si>
  <si>
    <t>7.068 - Equigranular dolerite SC</t>
  </si>
  <si>
    <t xml:space="preserve">Fine grained, dark, dull mafic, fine needles present. Ongoing SC for about 100m E. </t>
  </si>
  <si>
    <t>7.070</t>
  </si>
  <si>
    <t xml:space="preserve">10x80m large OC, trending 060deg medium grained mafic. SC of same unit to SE, some parts grading into a gabbro - coarser crystals. </t>
  </si>
  <si>
    <t>ROTH 010</t>
  </si>
  <si>
    <t>7.070 - Large dolerite OC pavement</t>
  </si>
  <si>
    <t xml:space="preserve">Small 5m OC of dolerite. </t>
  </si>
  <si>
    <t>FL of coarse pyroxenite with a spinifex texture.</t>
  </si>
  <si>
    <t xml:space="preserve">Large boulders of quartz up to 80cm in diameter, milky to light-grey. More or less in situ, 10m wide. Dense qtz FL for 100m around. Also basalt FL. </t>
  </si>
  <si>
    <t>7.073 - Large milky quartz OC</t>
  </si>
  <si>
    <t>7.073a</t>
  </si>
  <si>
    <t>Very coarse pyroxenite SC with spinifex texture.</t>
  </si>
  <si>
    <t>Vegetation changed dramatically and bare regolith to track from here. Contact?</t>
  </si>
  <si>
    <t>FL of fine grained, dark rock, as found at mound on map 10 and drill chips.</t>
  </si>
  <si>
    <t xml:space="preserve">Sparse FL of fine grained, dark rock with spicules - tremolite alteration. Bare regolith past track to other side. </t>
  </si>
  <si>
    <t xml:space="preserve">Bare regolith, has been for hundreds of metres. 30m W, sparse basalt FL. </t>
  </si>
  <si>
    <t xml:space="preserve">Bare regolith. </t>
  </si>
  <si>
    <t xml:space="preserve">FL of fine grained, px-rich rock with no white minerals. Also some qtz in FL. </t>
  </si>
  <si>
    <t>15x15m SC of milky quartz - hydrothermal activity.</t>
  </si>
  <si>
    <t>Large SC of blocks on margins of small creek - fine grained basalt - ocelli present in places, with evidence of tremolite alteration - shiny needles.</t>
  </si>
  <si>
    <t xml:space="preserve">Coarse grained pyroxenite 20m SC, with large 3cm+ pyroxene crystals and aligned spinifex texture. Random orientation in places. Approx 20m horizon withing basalts, surrounding. </t>
  </si>
  <si>
    <t>50cm deep creek striking 036deg, otherwise bare regolith.</t>
  </si>
  <si>
    <t xml:space="preserve">SC of fine grained mafic - basalt, greenschist alteration (chlorite, actinolite). Faint alignment of minerals and faint ocelli/spherule structures, weathering out of the surface preferentially. </t>
  </si>
  <si>
    <t xml:space="preserve">Red/white highly altered rock with white elongated crystals - highly altered ultramafic with relic spinifex texture. </t>
  </si>
  <si>
    <t xml:space="preserve">Coarse grained pyroxene-dominant rock as SC- random spinifex texture. Qz vein nearby with scattered FL. </t>
  </si>
  <si>
    <t xml:space="preserve">Fine grained dark crystalline rock with small needles - pyroxene-rich basalt. Fractures striking 078deg. Minor ocelli in places. </t>
  </si>
  <si>
    <t xml:space="preserve">Large boulders up to 1m in size - OC. Pyroxene-dominated, with laths reaching 1-2cm - spinifex texture. </t>
  </si>
  <si>
    <t>8.010</t>
  </si>
  <si>
    <t>Large SC of light grey fine grained mafic, with 8mm tremolite (?) needles, randomly orientated - SPINIFEX?.</t>
  </si>
  <si>
    <t>20m SC of 30cm boulders, medium grained (few mm) with visible white minerals. 5m ESE, change in soil to more red and SC appears finer grained across a small creek - more like basalt.</t>
  </si>
  <si>
    <t>8.011 - Medium grained dolerite SC</t>
  </si>
  <si>
    <t>20m OC of white matrix conatining clasts of blue-green mafic rock - basalt, with high-Mg content, alteration in situ to magnesite?</t>
  </si>
  <si>
    <t xml:space="preserve">Dense SC 50x30m trending 300deg, very coarse spinifex texture, aligned pyroxenes 5cm+ in length. Other parts of flow have fine grained basalt/pyroxenite. </t>
  </si>
  <si>
    <t>8.013 - Linear pyroxene spinifex up to 5cm+ size</t>
  </si>
  <si>
    <t xml:space="preserve">Very coarse pyroxenite with spinifex texture continues to here, crystals reaching 10cm+ in size, SC. </t>
  </si>
  <si>
    <t>10x20m OC of gabbro, with coarse (15mm) pyroxenes as well as white plag etc. Fracture pattern striking at 129deg. Easternmost part of sill!</t>
  </si>
  <si>
    <t xml:space="preserve">10m OC and 5m OC a further 20m S. Coarse grained mafic, with green alteration. 129strike of premonant foliation. </t>
  </si>
  <si>
    <t>Highly foliated, burnt wood-like rock as FL and chalcedony- found elsewhere in association with peridotite - alteration product?</t>
  </si>
  <si>
    <t xml:space="preserve">20X25m OC, pyroxene visible but hard to determine rock type - pyroxenes reaching 3-4cm in places. - Originally mapped as highly weathered gabbro - reconsidered to be part of komatiite sequence in map 10. </t>
  </si>
  <si>
    <t>SC of red stained rock, pyroxene present, all aligned, but only 102cm in size. Small circular blobs.  Originally mapped as pyroxenite - reconsidered as komatiite. Minor chrysotile and talc FL - indicative of peridotite.</t>
  </si>
  <si>
    <t>8.019 - Chrysotile-talc alteration from ultramafic (peridotite?)</t>
  </si>
  <si>
    <t>8.020</t>
  </si>
  <si>
    <t xml:space="preserve">10x2m OC, striking 230deg. Highly weathered and pyroxene-rich. 20m S, 50x20m OC striking 230deg, frac at 136/65 SW. Originally mapped as highly weathered, siliceous gabbro, as unsure of ID. Reconsidered as part of komatiite sequence in map 10. </t>
  </si>
  <si>
    <t xml:space="preserve">Large 8m quartz OC, striking 174deg, milky to dark grey. Immediately SW is same rock type as at 8.020, 40m OC highly weathered and striking 136deg.  Also, mafic angular clasts within white matrix - Mg alteration. </t>
  </si>
  <si>
    <t xml:space="preserve">2m OC of the same dull, dark rock with a 'siliceous' appearance (not actually siliceous - characteristic of komatiite'. Originally mapped as siliceous dolerite, remapped as komatiite. </t>
  </si>
  <si>
    <t>8.022 - Light grey altered komatiite with 'siliceous' appearance</t>
  </si>
  <si>
    <t xml:space="preserve">Small m-scale OC, pyroxene-rich but with green circular alteration patches, Still has 'siliceous' appearance typical of komatiite (originally mapped as silicified dolerite). </t>
  </si>
  <si>
    <t>8.023 - Light grey altered komatiite - strong 'siliceous' appearance again</t>
  </si>
  <si>
    <t xml:space="preserve">Open area of scattered SC, deep red-purple striking E-W, same as found further east. </t>
  </si>
  <si>
    <t xml:space="preserve">10m OC crescent shaped - pyroxene dominated with abundant large laths - star shape from cross cutting pyroxene laths - large 50m SC of same unit. Spinifex - part of komatiite unit. </t>
  </si>
  <si>
    <t>8.025 - Pyroxenite with random spinifex crystals, corss cutting</t>
  </si>
  <si>
    <t>20x10m OC of coarse grained equigranular pyroxenite, 4-5mm in size, but not needles. Maybe not spinifex - part of sill?</t>
  </si>
  <si>
    <t>Few scattered OC poking through regolith, very fine grained and lighter in colour, fractures striking 116deg, some display sheared/linear fabric. Some ocelli in FL?</t>
  </si>
  <si>
    <t xml:space="preserve">Small 1m OC surrounded by 10m SC. Fine grained, light to dark grey, rounded shapes and sag structures in SC. Tremolite needles and highly weathered ocelli. </t>
  </si>
  <si>
    <t xml:space="preserve">Valley striking 140deg, with inclines to NE+SW. SC of same rocks as previous localities - fine grained mafic. 20m SW, weathered white calcrete with blue mafic clasts - breakdown of Mg rich rock. </t>
  </si>
  <si>
    <t>8.030</t>
  </si>
  <si>
    <t xml:space="preserve">OC from here 30m S on track is oxidising weathered blue-green mafic in white matrix, non-magnetic. </t>
  </si>
  <si>
    <t>8.030a</t>
  </si>
  <si>
    <t xml:space="preserve">Same white alteration with blue clasts here in track. Dense SC of large blocks of basalt, with tremolite needles reaching 6-7mm in size. </t>
  </si>
  <si>
    <t xml:space="preserve">Eastern end of a large ferruginised regolith cap, lots of layered chert scattered around. Brecciated quartz veining. Distinct fractures/bedding at 092deg. </t>
  </si>
  <si>
    <t>8.031-1,2 - Large ferruginised pisolith caprock</t>
  </si>
  <si>
    <t xml:space="preserve">3x1m BIF OC, magnetic in places and altered and folded in places, points towards regolith cap. </t>
  </si>
  <si>
    <t>8.032 - Altered BIF OC, points towards Fe caprock</t>
  </si>
  <si>
    <t xml:space="preserve">5m SC of large mafic boulders up to 80cm in size, dolerite-gabbro with up to 1cm crystals. </t>
  </si>
  <si>
    <t xml:space="preserve">Lots of altered BIF and quartz as FL in gulley. 10m E, a 2m BIF SC present with strike of 90deg. Surrounded by 15m band of highly altered Fe-rich material. </t>
  </si>
  <si>
    <t xml:space="preserve">10m SC on other side, coarse pyroxenite - highly altered to give white discolouration. </t>
  </si>
  <si>
    <t xml:space="preserve">OC of coarse grained pyroxenite (base of sill?). Walking N from here, there is a decrease in pyroxene size and increase in feldspar content - way up for sill. </t>
  </si>
  <si>
    <t>8.036a</t>
  </si>
  <si>
    <t xml:space="preserve">By this point from 8.036, mineralogy contains more feldspar - composition of gabbro. </t>
  </si>
  <si>
    <t xml:space="preserve">Small 2m OC of light grey pyroxene rich rock, as at 8.023, with green circular alteration patches. Some small amount of white mineral (silica-secondary?). Komatiite. Small scattered BIF FL locally. </t>
  </si>
  <si>
    <t>8.037 - 'Siliceous' komatiite with elongated pyroxene crystals</t>
  </si>
  <si>
    <t xml:space="preserve">3 small isolated 1m OC of same rock type as above, weathered and pertruding minerals, largely pyroxene. Strike of OC 071deg. </t>
  </si>
  <si>
    <t>8.038a</t>
  </si>
  <si>
    <t xml:space="preserve">Another 2m OC here of weathered pertruding minerals - komatiite. </t>
  </si>
  <si>
    <t>10x2m OC of a light grey gabbro(?), with abundant shiny laths - now amphiboles and wuartz veining also present. Either gabbro, or altered version of komatiite further South?</t>
  </si>
  <si>
    <t>KOM?</t>
  </si>
  <si>
    <t>8.040</t>
  </si>
  <si>
    <t xml:space="preserve">20m round OC of same rock type as 8.039, highly altered, appearance of OC as seen on other side of track. Strike 155deg, dip 62deg W. A further 25m OC to NE, same lithology - highly altered gabbro/komatiite. </t>
  </si>
  <si>
    <t>40m Gabbro SC, abundant white minerals, more doleritic to N, some samples display a linear fabric.</t>
  </si>
  <si>
    <t>8.041 - Gabbro SC</t>
  </si>
  <si>
    <t xml:space="preserve">Felsic pegmatite SC, quartz-rich with green mineral (mica?) some rare purple/pink minerals - lepidolite mica. Primary epidote and fluorite? Offshoot of nearby granitoid. </t>
  </si>
  <si>
    <t xml:space="preserve">10x4m OC striking 230deg. Fine grained, light grey coloured rock with fine white minerals. Weathered surfaces show distinct spherules/ocelli, typical of this unit. </t>
  </si>
  <si>
    <t xml:space="preserve">Small OC of blue/green fine grained mafic in a white matrix. Ocelli seen on SC surrounding it. </t>
  </si>
  <si>
    <t xml:space="preserve">30m OC, fine grained light grey mafic, two fracture sets - one dominant fabric striking 018deg, one as 'bedding' at 074deg. </t>
  </si>
  <si>
    <t>8.045 - Foliated basalt OC with typical vegetation of basalt</t>
  </si>
  <si>
    <t>8.045a</t>
  </si>
  <si>
    <t xml:space="preserve">10x2m OC trending E-W, dominant fabric at 012deg. Fine grained dark grey mafic - basalt. No ocelli. </t>
  </si>
  <si>
    <t xml:space="preserve">OC absent and bare regolith with FL present for last 40m to here. A further 20m N and bare regolith completely with only Fe nodules. Rare FL with pyroxene spinifex. </t>
  </si>
  <si>
    <t xml:space="preserve">SC of spinifex textured pyroxene dominant rock, with 1cm+ blades of pyroxene. Possible OC in places with fractures at 340deg. In some places, finer grained with tremolite alteration needles. </t>
  </si>
  <si>
    <t xml:space="preserve">20x10m OC and surrounding SC of medium to coarse grained mafic (pyroxene crystals up to 0.5cm) and visible feldspar laths. OC are highly fractured, with strong fabric at 358deg. </t>
  </si>
  <si>
    <t xml:space="preserve">Small 3x2m OC of a highly sheared dolerite, fracture strike in most is 352deg. </t>
  </si>
  <si>
    <t>8.050</t>
  </si>
  <si>
    <t>Multiple small OC in 10m radius, highly foliated, large pyroxene crystals orientated in linear direction, spinifex - some reaching 10cm!</t>
  </si>
  <si>
    <t>8.050 - Linear spinifex texture of large px crystals</t>
  </si>
  <si>
    <t xml:space="preserve">20m OC of fine to medium grained dolerite, light grey in colour. Frac at 001deg. </t>
  </si>
  <si>
    <t xml:space="preserve">10m OC of highly altered rock, appears to still be dolerite. </t>
  </si>
  <si>
    <t xml:space="preserve">10m OC of dolerite, OC striking 350-360deg. Some SC in area have 4-5cm pyroxene crystals - komatiite. </t>
  </si>
  <si>
    <t xml:space="preserve">30x10m OC of boulders of coarse grained mafic, visible black/white minerals up to 5mm+ in size. </t>
  </si>
  <si>
    <t>ROTH 009</t>
  </si>
  <si>
    <t>8.054 - Coarse grained gabbro in OC</t>
  </si>
  <si>
    <t xml:space="preserve">Hundreds of metres of bare regolith and scattered FL. Large qtz blocks, grey/milky/red colour, form SC striking E-W. </t>
  </si>
  <si>
    <t>Single small OC has both finer grained basaltic unit and coarser grained pyroxene dominated rock - spinifex. Contact between alternations.</t>
  </si>
  <si>
    <t xml:space="preserve">Very altered 5m OC  of basalt - large tremolite needles? Or spinifex textured basalt. </t>
  </si>
  <si>
    <t xml:space="preserve">2 large blocks of cherty BIF, in addition to quartz and basalt SC. SW by 20m is another small BIF SC. </t>
  </si>
  <si>
    <t>Small OC and SC of basalt; &lt;50cm pillows evident with ocelli on outside margins. A further large 20m OC of basalt to NW.</t>
  </si>
  <si>
    <t>8.059 - Basalt OC with ocelli on surfaces</t>
  </si>
  <si>
    <t>8.060</t>
  </si>
  <si>
    <t xml:space="preserve">25m S, OC started and stretches 40m SW-NE, 30m thick. Gabbro/coarse dolerite mineralogy.Interlude between basalts. </t>
  </si>
  <si>
    <t>40m OC of basalt, ocelli/spherules visible on weathered surfaces and pillow structures also evident. Dominant fabric at 326deg.</t>
  </si>
  <si>
    <t>8.061 - Ocelli protrude on basalt weathered surfaces</t>
  </si>
  <si>
    <t>8.061a</t>
  </si>
  <si>
    <t xml:space="preserve">OC extends this far - huge sag-shaped pillow structures up to 1.5m in diameter, ocelli still clear. Continues 20m N. </t>
  </si>
  <si>
    <t xml:space="preserve">Basalt continues to here, highly weathered and slightlye coarser grained? 5m OC and vast SC. </t>
  </si>
  <si>
    <t xml:space="preserve">50m OC, highly sheared, fabric strike ranges 350-352deg, no ocelli, mafic - dolerite or basalt, hard to deduce. </t>
  </si>
  <si>
    <t>Large regolith cap of Fe material, steep on E side, 60m N-S, slopes to west more gradually. 4m elevation - BIF?</t>
  </si>
  <si>
    <t xml:space="preserve">Small 1m cherty BIF OC, non-magnetic, strike is directly towards regolith cap. BIF layers striking 039deg. Small OC 20m NE, striking 046deg. </t>
  </si>
  <si>
    <t xml:space="preserve">8.065 - Small cherty BIF OC </t>
  </si>
  <si>
    <t>5m OC of fine grained sediment - possibly a shale, now metamorphosed to slate, striking 020deg. To N by 30m is black shale/slate as SC.</t>
  </si>
  <si>
    <t>10m SC of large 40cm boulders, gabbroic, onion skin weathering.</t>
  </si>
  <si>
    <t xml:space="preserve">Totally bare regolith from top of map to this point. From here S, scattered FL of quartz, mafic and ultramafic. </t>
  </si>
  <si>
    <t xml:space="preserve">Regolith conglomorate contains clasrs of quartz and mafic. On other side of regolith lip, increase in SC, some show obvious ocelli - possible boundary here. </t>
  </si>
  <si>
    <t>8.070</t>
  </si>
  <si>
    <t>10m OC surrounded by dense SC, highly fractured 351deg, ocelli on surface - basalt.</t>
  </si>
  <si>
    <t>5m Basalt OC, fabric at 339deg. SC are huge pyroxene crystals over 5cm in size! Spinifex.</t>
  </si>
  <si>
    <t>8.071a</t>
  </si>
  <si>
    <t xml:space="preserve">Huge spinifex pyroxene crystals in 10m SC. </t>
  </si>
  <si>
    <t>50m OC of elongated pyroxene crystals and flow-like textures, fractures strike 332deg. Spinifex in situ - revisit locality?</t>
  </si>
  <si>
    <t xml:space="preserve">10m OC of highly fractured basalt OC, some faint ocelli, frac at 000. Extends along track for 50m. </t>
  </si>
  <si>
    <t>Amongst ongoing basalt SC, sudden SC of cherty BIF, no OC found. 40m E along track is a gulley - boundary?</t>
  </si>
  <si>
    <t xml:space="preserve">20m basalt OC, ocelli present and seen for last 100m in SC on track. </t>
  </si>
  <si>
    <t xml:space="preserve">20m OC of coarse spinifex pyroxenite, crystals up to 5cm+. SC extends 50m E. Some basalt in SC with ocelli. OC is fractured at 012deg. </t>
  </si>
  <si>
    <t>8.076 - Coarse spinifex texture OC</t>
  </si>
  <si>
    <t xml:space="preserve">15m OC still coarse grained spinifex linear pyroxenite, fractures striking at 040deg. </t>
  </si>
  <si>
    <t>Small metre-scale OC, basalt. Pyroxene-dominated and dark in places and lighter in others.</t>
  </si>
  <si>
    <t>8.078a</t>
  </si>
  <si>
    <t xml:space="preserve">Bare regolith, nothing, continues N for hundreds of metres. </t>
  </si>
  <si>
    <t>Bare regolith, some Fe nodules on surface.</t>
  </si>
  <si>
    <t>8.080</t>
  </si>
  <si>
    <t>FL of fine grained dark ultramafic? Or a pyroxene-dominant basalt/picrite?</t>
  </si>
  <si>
    <t xml:space="preserve">5m wide substantial creek striking 325deg, surrounded by cemented regolith conglomorate full of clasts of quartz and mafic as in W. Lots of milky quartz and mafic SC.  </t>
  </si>
  <si>
    <t>40m OC of fine grained mafic with 2-3mm white euhedral crystals - porphyritic basalt. But no obvious ocelli and pillows. Some evidence of fault breccias and shearing nearby.</t>
  </si>
  <si>
    <t>8.082 - Porphyritic basalt OC with 3mm euhedral feldspars</t>
  </si>
  <si>
    <t>8.082a</t>
  </si>
  <si>
    <t xml:space="preserve">Bare regolith to E, basalt SC to the W. </t>
  </si>
  <si>
    <t>Dolerite and basalt SC in this area.</t>
  </si>
  <si>
    <t>Large SC of coarse grained linear pyroxenite. Evidence of transporting?</t>
  </si>
  <si>
    <t>SC of dolerite 10m round.</t>
  </si>
  <si>
    <t>30m OC of fine grained dark rock, same 30m NE but 70m long. As in map 7. Dark basalt-ultramafic?</t>
  </si>
  <si>
    <t>Two further 10x5m OC striking 310deg, again dark, fine grained, featureless. Px-rich basalt?</t>
  </si>
  <si>
    <t>Bare regolith from last OC to here, same to N.</t>
  </si>
  <si>
    <t>8.090</t>
  </si>
  <si>
    <t xml:space="preserve">Dark and fine grained unit, 20x10m OC, striking 316deg. Further OC 20m SW, striking 305deg. </t>
  </si>
  <si>
    <t xml:space="preserve">20m OC of fine grained, dark rock, some minor quartz veining, strike 310deg. </t>
  </si>
  <si>
    <t xml:space="preserve">50m OC, patchy and highly foliated, fractures striking N-S. </t>
  </si>
  <si>
    <t>8.092 - Patchy OC of fine grained dark mafic, highly foliated at 310deg</t>
  </si>
  <si>
    <t xml:space="preserve">2m OC of light grey basaltic rock, no ocelli. 30m S is a 10m OC of basalt, ocelli present. </t>
  </si>
  <si>
    <t xml:space="preserve">30m patchy OC, basalt, some ocelli on weathered surfaces, fractured surface striking 000deg. Continuous SC. </t>
  </si>
  <si>
    <t xml:space="preserve">20m SC of coarse grained linear pyroxene spinifex, also 10m SC of grey Qtz immediately S. A further 10m S is a BIF SC with 30cm blocks, extends 20m WSW. </t>
  </si>
  <si>
    <t>Small 5m OC of medium grained dolerite - rounded blocks.</t>
  </si>
  <si>
    <t>5m OC of rounded boulders of coarse grained gabbro.</t>
  </si>
  <si>
    <t xml:space="preserve">25m OC of gabbro striking NE at 028deg in a creek. </t>
  </si>
  <si>
    <t>8.098a</t>
  </si>
  <si>
    <t>Highly weathered gabbro in creek, 35m S a 5m dolerite OC found.</t>
  </si>
  <si>
    <t>Large 40x20m OC of coarse grained, dark gabbro, with large pyroxene crystals, weathered rock is white in colour. 20m S is a sudden change to bare regolith and forested area.</t>
  </si>
  <si>
    <t>8.100</t>
  </si>
  <si>
    <t>30m OC in creek, trending 045deg. Grain size of several mm, dolerite-gabbro, fractures orientated 302deg. For last 50m to north, basalt with faint ocelli in FL? Siliceous - could be part of komatiite?</t>
  </si>
  <si>
    <t>8.100 - Gabbro OC, siliceous appearance in parts that looks more like komatiite.</t>
  </si>
  <si>
    <t>Dolerite OC 20x25m, striking WSW. Or siliceous - komatiite</t>
  </si>
  <si>
    <t>25x10m OC, light grey, weathered, medium grained rock - dolerite?</t>
  </si>
  <si>
    <t xml:space="preserve">40m OC, medium to coarse grained, dark with green patches throughout - siliceous appearance, but no spinifex texture - leaning towards part of komatiitic sequence. </t>
  </si>
  <si>
    <t>8.103 - Very dark and siliceous appearance, coarse grained in places - komatiite</t>
  </si>
  <si>
    <t>40m OC of gabbro, abundant large dark pyroxene crystals, at peak of large hill.</t>
  </si>
  <si>
    <t>8.104a</t>
  </si>
  <si>
    <t xml:space="preserve">Added in 2016 - Gabbro OC, relatively dark, small amounts of sulphides visible with hand lens. </t>
  </si>
  <si>
    <t>ROTH 008</t>
  </si>
  <si>
    <t xml:space="preserve">To South is 80-100m bare reg and scattered quartz FL. Here, 40m SC of linear pyroxenite with large spinifex px crystals. A few pieces of BIF, scattered basalt with faint ocelli. Heading 20-30m N, basalt SC with ocelli abundant. </t>
  </si>
  <si>
    <t>Patchy basalt OC over 40m area, light grey with abundant ocelli. Qtz SC immediately N 20m thick striking 044deg.</t>
  </si>
  <si>
    <t>8.106a</t>
  </si>
  <si>
    <t>Basalt OC.</t>
  </si>
  <si>
    <t>ROTH 004</t>
  </si>
  <si>
    <t xml:space="preserve">SC of spinifex linear pyroxenite, present in 30m valley between two hills. Then 40m N, revert to variolitic basalt with ocelli with patchy OC/SC for 150m. </t>
  </si>
  <si>
    <t>8.107a</t>
  </si>
  <si>
    <t>Pyroxene spinifex - linear within  basalt sequence.</t>
  </si>
  <si>
    <t>ROTH 003</t>
  </si>
  <si>
    <t>8.107b</t>
  </si>
  <si>
    <t>Basalt  OC with ocelli.</t>
  </si>
  <si>
    <t>ROTH 002</t>
  </si>
  <si>
    <t>Further 30m OC basalt, highly fractured at 015deg. Then 40m N in valley - large pyroxene crystals - spinifex, as well as an Fe rich rock?</t>
  </si>
  <si>
    <t xml:space="preserve">Highly fractured 25m OC, basalt. </t>
  </si>
  <si>
    <t>8.110</t>
  </si>
  <si>
    <t>20m basalt OC, fine grained but dark - grading into fine grained picrite? SC continues west.</t>
  </si>
  <si>
    <t xml:space="preserve">Ocelli bearing basalt SC since last locality. </t>
  </si>
  <si>
    <t xml:space="preserve">40x10m basalt OC trending NE-SW, highly frac at 355deg with ocelli. </t>
  </si>
  <si>
    <t xml:space="preserve">60x20m OC basalt, trending 240deg. Frac strike at 358deg. Some ocelli. </t>
  </si>
  <si>
    <t xml:space="preserve">Ongoing SC of basalt, lots of ocelli. Quartz vein 30cm thick striking 136deg. </t>
  </si>
  <si>
    <t xml:space="preserve">8.114a </t>
  </si>
  <si>
    <t>Basalt SC continued to here, 20m S is steep valley where some spinifex pyroxenite is found.</t>
  </si>
  <si>
    <t>8.114a - Steep valley between basalt where linear spinifex px found</t>
  </si>
  <si>
    <t>10m basalt OC.</t>
  </si>
  <si>
    <t xml:space="preserve">Very steep valley trending 118deg. On southern slope, dense SC with very large ocelli - continues 100m south. </t>
  </si>
  <si>
    <t>ROTH 012</t>
  </si>
  <si>
    <t xml:space="preserve">8.116-1,2,3 - Spherular/ocelli abundant in basalt SC </t>
  </si>
  <si>
    <t xml:space="preserve">Dense 25m SC of BIF running 088deg, some highly deformed. Some FL has magnetite veining? N of BIF SC, coarse spinifex pyroxenites SC and 20m S of BIF, large blocks defining OC of dolerite - rounded blocks. </t>
  </si>
  <si>
    <t xml:space="preserve">25m OC of coarse dolerite-gabbro. Some show a linear fabric to the minerals. </t>
  </si>
  <si>
    <t>ROTH 011</t>
  </si>
  <si>
    <t>8.118 - Dolerite from OC with linear fabric</t>
  </si>
  <si>
    <t>Large boulders up to 1.5m - gabbro OC. Crystals up to 1cm. Within 30m S, entered dense bush and bare reg - peridotite?</t>
  </si>
  <si>
    <t>8.120</t>
  </si>
  <si>
    <t xml:space="preserve">10m OC of medium grained dolerite, light grey as rounded blocks. </t>
  </si>
  <si>
    <t>1m OC of light grey, friable rock, with high relief of crystals sticking out - highly weathered? Base of gabbro above peridotite. Could alternatively be a komatiite?</t>
  </si>
  <si>
    <t>8.121 - Either altered gabbro or 'siliceous' appearance komatiite</t>
  </si>
  <si>
    <t xml:space="preserve">Multiple small 5m OC, highly magnetic, fine grained with green blebs and red speckles - alteration. Peridotite with carbonate alteration. Characteristically - soil is soft to walk on and duller sound when you walk on them. </t>
  </si>
  <si>
    <t>8.122 - Serpentinised/carbonate altered peridotite from OC</t>
  </si>
  <si>
    <t xml:space="preserve">Substantial amount of BIF FL, fresent for last 30m E and continues W. Soft ground since perisotite continues to here. </t>
  </si>
  <si>
    <t xml:space="preserve">SC of highly deformed BIF with chevron folding and dolerite. Dolerite fl for last 40m walking south. </t>
  </si>
  <si>
    <t>8.124 - Isoclinal folding in BIF SC</t>
  </si>
  <si>
    <t xml:space="preserve">Small OC of magnetic peridotite, carbonate alteration. 10m N of here, dolerite. Creek striking 115deg. BIF SC. 30m North, another magnetic rock but appears to contain white minerals - altered cumulate? Looks like dolerite but magnetic - granophyric dolerite? </t>
  </si>
  <si>
    <t xml:space="preserve">Large area of white alteration containing blue-green magnetic clasts - breakdown of high Mg rock. </t>
  </si>
  <si>
    <t xml:space="preserve">Dolerite/gabbro OC, creek trending E-W. </t>
  </si>
  <si>
    <t xml:space="preserve">Large elevated 25m OC of gabbro with coarse crystals, blocks 1m+. Another gabbro OC to the NNW. Then down a valley 50m N before uphill steep climb. </t>
  </si>
  <si>
    <t xml:space="preserve">5m OC of magnetic, fine grained dark rock with dull appearance. 'Bedding' frac at 104deg.  Small orange blebs with shiny metallic needles - high Ni content on assay. </t>
  </si>
  <si>
    <t>8.129 - Peridotite with high Ni content</t>
  </si>
  <si>
    <t xml:space="preserve">See pic - high-Ni content. </t>
  </si>
  <si>
    <t>8.130</t>
  </si>
  <si>
    <t xml:space="preserve">10m OC of fine grained basalt with faint ocelli. 'Bedding fractures strike 110deg. Top of peak - SC ongoing. </t>
  </si>
  <si>
    <t xml:space="preserve">Small creek trending 125deg. Basalt OC with ocelli. Dense SC everywhere. </t>
  </si>
  <si>
    <t xml:space="preserve">40x20m OC trending E-W, basalt highly fractured. Some OC have signs of large pyroxene crystals up to 5mm+ - spinifex pyroxenite. </t>
  </si>
  <si>
    <t xml:space="preserve">10m S are small fractured OC of coarse grained spinifex pyroxenite. Everything N is bare regolith. </t>
  </si>
  <si>
    <t xml:space="preserve">70x25m OC trending E-W, large basalt OC with huge metre scale pillow structures and abundant ocelli. Some parts of SC have coarse pyroxenite - spinifex. </t>
  </si>
  <si>
    <t>8.134 - Large metre scale pillow sag structures in basalt</t>
  </si>
  <si>
    <t xml:space="preserve">Ongoing dense basalt SC with abundant ocelli. </t>
  </si>
  <si>
    <t>30x10m BIF OC trending E-W, red/gold coloured. Bedding in E is striking 92deg, but in far west it is twisted round to 125deg.</t>
  </si>
  <si>
    <t>8.136a</t>
  </si>
  <si>
    <t xml:space="preserve">Large 30m OC of basalt, with pillow structures , frac at 104deg. </t>
  </si>
  <si>
    <t>8.136b</t>
  </si>
  <si>
    <t xml:space="preserve">20x5m OC of BIF, striking 100deg. </t>
  </si>
  <si>
    <t>8.136c</t>
  </si>
  <si>
    <t xml:space="preserve">5m BIF OC, strike 120deg, dip 30NE. Basalt SC to north and gabbro OC 10m S. </t>
  </si>
  <si>
    <t xml:space="preserve">Lots of BIF SC present, likely derived slightly upslope. </t>
  </si>
  <si>
    <t xml:space="preserve">On other side of steep E-W valley, 40x25m OC of weathered dolerite-gabbro. Blocks up to 1.5m, obvious white minerals 1-2mm in size. </t>
  </si>
  <si>
    <t xml:space="preserve">Small 5m OC of pyroxene-rich gabbro. Another 10m OC 40m S. </t>
  </si>
  <si>
    <t>8.140</t>
  </si>
  <si>
    <t xml:space="preserve">Coarse grained mafic with relief of crystals sticking out - base of gabbros. 20m S is a ?BIF SC with deformed chert and botryoidal quartz scattered on bare regolith. Walking S, dolerite FL then bare reg and scattered BIF FL. </t>
  </si>
  <si>
    <t xml:space="preserve">Bare reg, rare basalt FL. Some minor dolerite FL 100m E. </t>
  </si>
  <si>
    <t xml:space="preserve">Bare regolith - transported cover. </t>
  </si>
  <si>
    <t xml:space="preserve">10x3m OC of peridotite with lumpy texture to weathered surface Green blebs and red speckles, and magnetite - alteration. Strike at 082deg. Further OC 40m N in 5m OC. Veins of very magnetic chrysotile run through the rock. </t>
  </si>
  <si>
    <t xml:space="preserve">20x5m OC of gabbro - weathered relief, crystals sticking out from surface. In 30m N, normal dolerite resumes in SC. </t>
  </si>
  <si>
    <t xml:space="preserve">Dense BIF FL, open area. </t>
  </si>
  <si>
    <t>5m OC of pyroxene-rich gabbro.</t>
  </si>
  <si>
    <t xml:space="preserve">SC of grey, friable sediment with rounded-oval black clasts on some horizons. Intermediate tuff - originally identified as andalusite growths in metasediment, but revised.  Also, some BIF SC. </t>
  </si>
  <si>
    <t>8.147 - Metamorphosed intermediate volcaniclastic sediment with lapilli, micaceous</t>
  </si>
  <si>
    <t>25x10m BIF OC trending 147deg. Highly altered with numerous folds, purple discolouration and high density. Cherty layers have an odd texture - fibrous - grunerite?</t>
  </si>
  <si>
    <t>grunerite - picture.</t>
  </si>
  <si>
    <t xml:space="preserve">15m patchy OC of fractured rock of basalt, with ocelli. Continuous ocelli-abundant SC and pillow structures in SC for a few hundred m. </t>
  </si>
  <si>
    <t>8.150</t>
  </si>
  <si>
    <t xml:space="preserve">60x50m OC trending at 120deg, basalt with some relict pillos shapes and ocelli present. </t>
  </si>
  <si>
    <t xml:space="preserve">30x20m highly fractured OC trending 140deg, of basalt, with ocelli. </t>
  </si>
  <si>
    <t xml:space="preserve">Scattered OC in 30m area of basalt, still ocelli and pillow shapes. </t>
  </si>
  <si>
    <t xml:space="preserve">20m OC of basalt with ocelli/pillow structures. Ongoing SC throughout. </t>
  </si>
  <si>
    <t xml:space="preserve">Basalt OC 30x20m, with pillows and ocelli evident </t>
  </si>
  <si>
    <t>8.154a</t>
  </si>
  <si>
    <t xml:space="preserve">OC of very large spinifex pyroxene crystals with a flow-like texture. Some shearing of rock present. Also a valley starts here and heads east. 20m S if basalt OC with ocelli, frac at 018deg.  </t>
  </si>
  <si>
    <t xml:space="preserve">BIF SC and scattered quartz for last 40m N. Here, further SC of the grey sediment with lapilli on some horizons. </t>
  </si>
  <si>
    <t xml:space="preserve">Creek striking 090deg. </t>
  </si>
  <si>
    <t>Large SC of red stained boulders, up to 1m in diameter. Some laths 1-1.5cm long, in other places finer - gabbro? Reinterp as komatiite - and along strike where it should be!</t>
  </si>
  <si>
    <t xml:space="preserve">15x2m OC striking 100deg, light grey, medium grained (up to 4mm) with visible white minerals. Highly weathered in places. Present in creek trending 108deg. Bare reg onwards E. </t>
  </si>
  <si>
    <t xml:space="preserve">20x20m OC of magnetic, fine grained, dull rock with carbonate alteration - peridotite. 'Bedding' fractures at 102deg. </t>
  </si>
  <si>
    <t>8.160</t>
  </si>
  <si>
    <t xml:space="preserve">10m patchy OC of light grey dolerite/gabbro with weathered out crystals giving relief. Base of gabbro sequence. </t>
  </si>
  <si>
    <t xml:space="preserve">2 small 3m OC of rounded blocks - dark pyroxene-rich rock. Either pyroxene-rich gabbro, or pyroxenite. </t>
  </si>
  <si>
    <t xml:space="preserve">Patchy 5m OC of gabbro-dolerite. </t>
  </si>
  <si>
    <t>8.162a</t>
  </si>
  <si>
    <t xml:space="preserve">10m OC of dolerite-gabbro, pyroxene rich, blue-green veins running through. </t>
  </si>
  <si>
    <t>8.162b</t>
  </si>
  <si>
    <t>Cherty silica SC, possibly part of BIF - elevated Au content at 110ppb.</t>
  </si>
  <si>
    <t>20m OC of gabbro, as rounded boulders. Some very large, aligned pyroxene crystals. Could be komatiite on reinterp??</t>
  </si>
  <si>
    <t>8.163a</t>
  </si>
  <si>
    <t>BIF OC present here, striking E-W. E-W valley to north.</t>
  </si>
  <si>
    <t>8.163b</t>
  </si>
  <si>
    <t xml:space="preserve">BIF OC 5x5m, strike 120deg. Sediment present directly above - lapilli tuff OC. </t>
  </si>
  <si>
    <t>8.163c</t>
  </si>
  <si>
    <t>Weathered ultramafic rock, tan coloured material (Cu rich in assay). Also BIF SC.</t>
  </si>
  <si>
    <t>8.163d</t>
  </si>
  <si>
    <t>10m OC of low density ultramafic undiff, altered with radiating fibrous mineral growth? Strike 087deg.</t>
  </si>
  <si>
    <t xml:space="preserve">Large stream at bottom of valley, stream trends 229deg here. Large blocks of BIF in stream. BIF OC on NW side, as 15m cliff wall. Directly below BIF is fine grained grey mafic rock and very small layer of sediment (few cm, possibly sheared mafic). BIF apparent dip to the NE direction. In the base of the gulley are green sheared + friable rock aligning with strike of the valley. Also platy schist and spotted lapilli tuff. </t>
  </si>
  <si>
    <t xml:space="preserve">See sketch and image could digitise. </t>
  </si>
  <si>
    <t xml:space="preserve">A little further N up stream, a layered ultramafic rock (Cu-rich) found on the SE side of the fault. A spotted sediment (lapilli tuff) is found 5m further upstream - micaceous from metamorphism. </t>
  </si>
  <si>
    <t xml:space="preserve">10m OC of basalt, rounded pillows and ocelli - walked up NW side of valley, SC continuous since base. </t>
  </si>
  <si>
    <t>Drill chips, dark, fine grained, lack of feldspar/quartz. Either pyroxenite or basalt. Otherwise bare regolith.</t>
  </si>
  <si>
    <t>10.002 - Fine pyroxenite RC drill chips</t>
  </si>
  <si>
    <t xml:space="preserve">Small OC in several places of a white, friable unit with layering, some brecciation in places. Horizons of different colour (mineralogy) and some large oval clasts on specific horizons. - Felsic volcaniclastic with lapilli. </t>
  </si>
  <si>
    <t>10.003-1,2 - Felsic volcaniclastic with lapilli and with faulted felsic volcanic</t>
  </si>
  <si>
    <t>Aligned OC of felsic volcaniclastic sticking out of cover, common strike of 160deg - bedding or shearing?</t>
  </si>
  <si>
    <t>Sheared OC of felsic volcaniclastics, consistent strike of 160deg.</t>
  </si>
  <si>
    <t>Small SC of dark crystalline rock, slightly magnetic, fine to medium grained, lacking feldspar.</t>
  </si>
  <si>
    <t>10.006 -  Highly foliated OC at 160deg</t>
  </si>
  <si>
    <t xml:space="preserve">OC of felsic volcaniclastic, oval 3-5mm clasts concentrated on some horizons - lapilli? Strike of 165deg, shearing? SC and patchy OC continue 50m S. Dense quartz FL. </t>
  </si>
  <si>
    <t xml:space="preserve">Edge of quartz FL and volcaniclastics. </t>
  </si>
  <si>
    <t>10.008a</t>
  </si>
  <si>
    <t>Change from tree to bush dominated landscape - reflects lithological change?</t>
  </si>
  <si>
    <t xml:space="preserve">SC of felsic volcaniclastics continues - westernmost limit at this point. 50m OC to E, striking 156 deg. Scattered milky/blue-grey quartz, up to 70cm size. </t>
  </si>
  <si>
    <t>10.010</t>
  </si>
  <si>
    <t xml:space="preserve">Sparse float of white felsic volcaniclastic material. </t>
  </si>
  <si>
    <t xml:space="preserve">SC of crystalline blue-grey rock with 5mm lath/needle crystals, either tremolite alt or proto-spinifex. Basalt FL with relict ocelli/spherules. </t>
  </si>
  <si>
    <t xml:space="preserve">Small OC of light green, very friable rock with strong fabric at 145deg - chlorite schist (indicating shearing). Also SC of fine grained dark rock, either komatiite/basalt. </t>
  </si>
  <si>
    <t>TCS</t>
  </si>
  <si>
    <t>40m OC of dark rock with needles of ?pyroxene of various size. At Southernmost end, appears brecciated in white magnesit matrix - in situ breakdown of Mg-rich rock. Quartz with a linear growth fabric also found.</t>
  </si>
  <si>
    <t>10.013 - Quartz with linear crystal shape - near fault</t>
  </si>
  <si>
    <t>5m OC of coarse grained pyroxene rock, with lath crystals up to 2cm in size - spinifex, surrounded by 30m SC.</t>
  </si>
  <si>
    <t>SC from 10.014 continues this far W. Some in situ breakdown to blue/green clasts within magnesite.</t>
  </si>
  <si>
    <t xml:space="preserve">Strong spinifex texture in the SC, with lath shaped crystals reaching up to 4cm+ in size. Upon weathering, samples show a white rime with black needle shaped crystals. Also, white magnesite matrix with angular clasts of the spinifex bearing rock present. </t>
  </si>
  <si>
    <t>Spinifex bearing pyroxene-rich rocks stil present as SC, with some in situ breakdown to magnesite.</t>
  </si>
  <si>
    <t xml:space="preserve">8-10m patch of dense Qtz SC and dull, fine grained mafic. No spinifex in FL. </t>
  </si>
  <si>
    <t xml:space="preserve">Bare regolith, no FL, only Fe pisoliths. Lone piece of BIF FL. </t>
  </si>
  <si>
    <t>10.020</t>
  </si>
  <si>
    <t>Boundary between bare regolith with Fe nodules and different vegetation with spinifex-textured rock, boundary marked by tall trees and grasses (exploiting water source?)  striking 131deg. OC present 10m S, spinifex up to 2cm in size, fractures 160-170deg.</t>
  </si>
  <si>
    <t xml:space="preserve">Small patchy OC surrounded by SC, spinifex textured rock with huge crystals up to 10cm+ in size, OC fractured. Also OC of talc-chlorite schist present. </t>
  </si>
  <si>
    <t>ROTH 001</t>
  </si>
  <si>
    <t>10.021 - Large pyroxene spinifex crystals</t>
  </si>
  <si>
    <t>OC and patchy SC fine grained basalt with ocelli/spherules on their outermost edge, and blocks are typically rounded. Some scattered spinifex FL. Point of change from spinifex to ocelli-bearing basalts.</t>
  </si>
  <si>
    <t xml:space="preserve">SC of fine grained basalt wth ocelli, typically 1cm in size. </t>
  </si>
  <si>
    <t>1m gulley at this point, to W is a few scattered pieces of fine grained mafic (basalt) FL, then bare regolith.</t>
  </si>
  <si>
    <t xml:space="preserve">Very sparse FL of basalt, some showing ocelli/spherules. Also, ferrugionus regolith material. </t>
  </si>
  <si>
    <t xml:space="preserve">2m deep creek striking 220deg (water in creek!). Either side is ferruginous, pisolith bearing regolith. </t>
  </si>
  <si>
    <t xml:space="preserve">Creek striking 210deg, passing across track. </t>
  </si>
  <si>
    <t>40cm boulders of dolerite for 40m around SC, continuing further 50m west, crystals up to 3-4cm in size.</t>
  </si>
  <si>
    <t>August-September 2017</t>
  </si>
  <si>
    <t>10m SC of quartz boulders, milky white to blue, SC striking ~N-S, in situ veining @ 001deg. Some sheared sed and fol basalt float. To W immediated change to f.g. basalt SC. Shear contact?</t>
  </si>
  <si>
    <t>6.124-1,2,3,4 - Shear zone separating dolerite and basalt, with strongly foliated sediment/basalt, sulphides and quartz abundant</t>
  </si>
  <si>
    <t>1m basalt OC, frac, 40m SC to west.</t>
  </si>
  <si>
    <t>Dark mag-rich BIF in float, with basalt and dolerite, minor milky quatz. Sparse to west.</t>
  </si>
  <si>
    <t>Mica-rich sed in float, joining BIF, dol and basalt. Sparse.</t>
  </si>
  <si>
    <t>6.127a</t>
  </si>
  <si>
    <t>Creek at 235deg. To S, only jasperlitic (red) and mag (black) BIF float.</t>
  </si>
  <si>
    <t>5m SC of grey layered sed (shale), with BIF. 20m S, baslat and dol in float. 40m S, 10m thick dense BIF float patch.</t>
  </si>
  <si>
    <t>Sparse BIF and dolerite float, bare to S. Change in veg to forested from open.</t>
  </si>
  <si>
    <t>6.130</t>
  </si>
  <si>
    <t>Dolerite float, 10m S, creek at 236deg.</t>
  </si>
  <si>
    <t>Dolerite and BIF dense float, continues S. Rare basalt float.</t>
  </si>
  <si>
    <t>6.131a</t>
  </si>
  <si>
    <t xml:space="preserve">Float dominated by basalt, dolerite and BIF still present. BIF is magnetic and gold. </t>
  </si>
  <si>
    <t xml:space="preserve">Large BIF blocks up to 30cm, with dol float. Subcrop for 80m, trending 160deg. </t>
  </si>
  <si>
    <t>Dol and gab float. BIF float, Fe-rich, thick magnetite bands up to 3cm thick. Single piece of spinifex-textured pyroxenite?</t>
  </si>
  <si>
    <t xml:space="preserve">Dense bif float, including lots of grunerite. Lots of basalt in float, some chert, v little dolerite. </t>
  </si>
  <si>
    <t>6.134a</t>
  </si>
  <si>
    <t>Fe-rich BIF with thick magnetite bands.</t>
  </si>
  <si>
    <t>Dolerite dense float, blocky texture. Scattered BIF.</t>
  </si>
  <si>
    <t>6.135a</t>
  </si>
  <si>
    <t>Dol and BIF dense float.</t>
  </si>
  <si>
    <t>6.135b</t>
  </si>
  <si>
    <t xml:space="preserve">1-1.5m deep scree filled creek at 248deg. </t>
  </si>
  <si>
    <t>Basalt now appears in float with dolerite and some BIF. Sparse.</t>
  </si>
  <si>
    <t>Increase in BIF float, some milky quartz, elongate samples of basalt with linear fabric. Shear?</t>
  </si>
  <si>
    <t>6.137a</t>
  </si>
  <si>
    <t>20m coarse dolerite OC surrounded by 80m SC, contact of start = 320. 50m N blocky dolerite-gabbro.</t>
  </si>
  <si>
    <t>100m patch of milky quartz, some blue-grey quartz present. Shear?</t>
  </si>
  <si>
    <t>50m x 10m dol outcrop (NNW) within subcrop extending from loc 6.123. Strong fracture set, possibly pseudo strike/dip.</t>
  </si>
  <si>
    <t>6.140</t>
  </si>
  <si>
    <t>60 x 30m OC of highly magnetic, fine grained, green sugary texture in places.</t>
  </si>
  <si>
    <t>ROTH 015</t>
  </si>
  <si>
    <t>6.140a</t>
  </si>
  <si>
    <t>70 x 10m OC of highly magnetic, fine grained rock, peridotite.</t>
  </si>
  <si>
    <t>Contact between peridotite SC and dense dolerite subcrop, 100+ m along strike, continues E.</t>
  </si>
  <si>
    <t>5m OC of medium grained dolerite, dense SC continues</t>
  </si>
  <si>
    <t>V fine grained grey unit 20m SC, high pitch when struct, strong linear fabric, either chert or contact-metamorphosed basalt? within dol</t>
  </si>
  <si>
    <t>6.143  - Fine grained material with high pitch - leaves linear pieces in SC with flat surfaces</t>
  </si>
  <si>
    <t>6.143a</t>
  </si>
  <si>
    <t>V fine grained unit with high-pitch when struck SC continues to here from prev. Pendant? Then return to Dol</t>
  </si>
  <si>
    <t>6.143a - Example of fine grained (cherty?) unit - characteristic of this part of sequence</t>
  </si>
  <si>
    <t>10m OC of highly sheared unit, grey fine grained basalt. Minor sediment in float</t>
  </si>
  <si>
    <t>6.144 - Highly sheared OC of fine grained basalt with fabric striking 349 degrees</t>
  </si>
  <si>
    <t>Ferruginised pisolith bearing regolith, large 40m round mound. BIF?</t>
  </si>
  <si>
    <t xml:space="preserve">Continuation of dolerite SC from NNW. BIF float present and minor quartz. </t>
  </si>
  <si>
    <t>Sharp increase in BIF (red/black, magnetite up to 1cm), boundary 008deg, SC from here 50m E. Also layered, sugary quartzite identified in parts of SC.</t>
  </si>
  <si>
    <t>6.147a</t>
  </si>
  <si>
    <t>End of BIF SC, possible strike in some parts of subcrop to here at 350deg. To East, blocky rounded px dol-gabbro in float.</t>
  </si>
  <si>
    <t>6.148</t>
  </si>
  <si>
    <t>BIF SC extends N to here, 40m thick, ongoing to N.</t>
  </si>
  <si>
    <t>6.148a</t>
  </si>
  <si>
    <t>Creek at 028deg. BIF now present as dense float.</t>
  </si>
  <si>
    <t>6.149</t>
  </si>
  <si>
    <t>Further creek at 032deg, exposing bed rock. 30m section of OC exposed, highly sheared, fine grained mafic. Pervasive frac set at 087 degrees. Nice BIF speciment in c</t>
  </si>
  <si>
    <t>6.149-1,2 - Very nice specimen of folded cherty BIF in creek - derived from hinge of major fold</t>
  </si>
  <si>
    <t>6.149a</t>
  </si>
  <si>
    <t>Quartzite float</t>
  </si>
  <si>
    <t>6.150</t>
  </si>
  <si>
    <t>OC of highly foliated fine grained mafic, 20x20m orientated 030deg.</t>
  </si>
  <si>
    <t>6.150a</t>
  </si>
  <si>
    <t>Dense BIF SC</t>
  </si>
  <si>
    <t>6.151</t>
  </si>
  <si>
    <t>Subcrop of basalt and blocky rounded px dol-gabbro</t>
  </si>
  <si>
    <t>6.151a</t>
  </si>
  <si>
    <t>Subcrop of basalt, heading uphill ongoing</t>
  </si>
  <si>
    <t>6.152</t>
  </si>
  <si>
    <t>Large dense SC of basalt since last loc, continues E, no spherules visible, minor quartzite?</t>
  </si>
  <si>
    <t>6.153</t>
  </si>
  <si>
    <t>Small 5m OC of basalt, very fine grained. High pitched ting when struck.</t>
  </si>
  <si>
    <t>ROTH 016</t>
  </si>
  <si>
    <t>6.154</t>
  </si>
  <si>
    <t>Top of large, steep hill - outcrop of basalt for 80m radius around this point. SC continues from prev loc. 2 Similar hills to N and NW, likely same.</t>
  </si>
  <si>
    <t>6.155</t>
  </si>
  <si>
    <t>Basalt OC in gulley, 50m OC, oriented 040deg. 20m S is a highly folded BIF subcrop, 30 x 10m, same orientation.</t>
  </si>
  <si>
    <t>6.155-1,2 -Complex folded BIF from SC, approaching core of fold</t>
  </si>
  <si>
    <t>6.155a</t>
  </si>
  <si>
    <t>OC basalt, highly fractured</t>
  </si>
  <si>
    <t>6.155b</t>
  </si>
  <si>
    <t>OC basalt, highly fractured, continues to here, frac set at 338/72 NE. Extends 50m S.</t>
  </si>
  <si>
    <t>6.156</t>
  </si>
  <si>
    <t>Dolerite SC, some 1-2mm white minerals visible. Bif float in 10 patch.</t>
  </si>
  <si>
    <t>6.156a</t>
  </si>
  <si>
    <t>20M OC of basalt, 090 strike of fractures. Quartzite float 30m south.</t>
  </si>
  <si>
    <t>6.157</t>
  </si>
  <si>
    <t>BIF SC, 15m thick striking 005deg for 40m.</t>
  </si>
  <si>
    <t>6.157a</t>
  </si>
  <si>
    <t>30m SC basalt, possible pillow structures visible in SC. Porphyritic lava sample in float with euhedral plag crystals in fine dark g/mass.</t>
  </si>
  <si>
    <t>ROTH 047</t>
  </si>
  <si>
    <t>6.157b</t>
  </si>
  <si>
    <t>15m BIF SC, some milky quartz float</t>
  </si>
  <si>
    <t>6.157c</t>
  </si>
  <si>
    <t>30m Dolerite SC at this point</t>
  </si>
  <si>
    <t>6.158</t>
  </si>
  <si>
    <t>Creek at 120deg with variety of lith clasts (transported). Dol-gabbro SC starts here extending 40m E-W and continuing uphill to S. Highly deformed blocks of BIF present.</t>
  </si>
  <si>
    <t>6.158a</t>
  </si>
  <si>
    <t xml:space="preserve">Subcrop now changed to basalt, continues. </t>
  </si>
  <si>
    <t>6.159</t>
  </si>
  <si>
    <t>10m OC of basalt, blue/green alteration and present as fragments within white calcrete (visble on aerials).</t>
  </si>
  <si>
    <t>6.160</t>
  </si>
  <si>
    <t>Ongoing fine grained basalt SC, few pieces of blocky rounded Px dol-gab.</t>
  </si>
  <si>
    <t>6.160a</t>
  </si>
  <si>
    <t>Subcrop swithces to blocky rounded px gabbro. Distinctive honeycombed pattern on weathered surface of this unit</t>
  </si>
  <si>
    <t>6.161</t>
  </si>
  <si>
    <t>Blocky rounded px gabbro to here, start of BIF float</t>
  </si>
  <si>
    <t>6.161a</t>
  </si>
  <si>
    <t>Milky quartz in float with BIF, also minor spnifex-textured pyroxenite in float</t>
  </si>
  <si>
    <t>6.162</t>
  </si>
  <si>
    <t xml:space="preserve">Start of dense BIF SC, quartzite present, then bare </t>
  </si>
  <si>
    <t>6.163</t>
  </si>
  <si>
    <t>20m Dol-Gabbro OC, pyrixene reaching 5-6, rarely 8mm in size. 092deg vertical fractures. 355deg strike bedding, dip variable to west.</t>
  </si>
  <si>
    <t>6.164</t>
  </si>
  <si>
    <t>BIF, Dol and Gab in float.</t>
  </si>
  <si>
    <t>6.164a</t>
  </si>
  <si>
    <t>Creek filled with various pebbles, striking 099deg.</t>
  </si>
  <si>
    <t>6.165</t>
  </si>
  <si>
    <t xml:space="preserve">Basalt SC extended to W 70-80m, lots of milky qz float. </t>
  </si>
  <si>
    <t>6.165a</t>
  </si>
  <si>
    <t>Creek at 040deg, edge od ferruginised reg mound. Transported cover. Dolerite and basalt in float.</t>
  </si>
  <si>
    <t>6.166</t>
  </si>
  <si>
    <t>Small 5m OC of dolerite along track.</t>
  </si>
  <si>
    <t>6.167</t>
  </si>
  <si>
    <t xml:space="preserve">OC of true m.g. dolerite, 70m S 40m N, 10M wide, striking 004deg. Pseudo sheared-'bedding' planes present. Surrounded by 20m Dol SC. Some larger phenocrysts in places. </t>
  </si>
  <si>
    <t>6.168</t>
  </si>
  <si>
    <t xml:space="preserve">10m OC pf blocky rounded px gabbro S of track, honeycomb weathered appearance, mafic mineralogy. Fracture consistent across OC. </t>
  </si>
  <si>
    <t>ROTH 028</t>
  </si>
  <si>
    <t>6.169</t>
  </si>
  <si>
    <t xml:space="preserve">Visited 2018: Gulley striking 062deg, 40m OC along gulley, moderately altered. Fine grained mafic unit - basalt, with potential amygdales (could be alt). SC is same for 50m in all directions. FL includes coarse grained mafic and pyroxenite. </t>
  </si>
  <si>
    <t xml:space="preserve">50m SC of felsic pegmatite along track, consisting of coarser and finer grained portions. Banding of micas including lepidolite mica. Another sample contains a dark green mineral - possibly beryl (as at Rothsay beryl mine). </t>
  </si>
  <si>
    <t xml:space="preserve">8.167-1,2,3 - Felsic pegmatite SC including lepidolite mica and green beryl-emerald? </t>
  </si>
  <si>
    <t>8.167a</t>
  </si>
  <si>
    <t xml:space="preserve">Immediately N of pegatite here is spinifex textured rocks, both linear and random spinifex. Some finer grained material (basalt?) further S. Spinifex continues S through pegmatite SC and 20m either side of track. </t>
  </si>
  <si>
    <t xml:space="preserve">SC of pegmatite and a blocky gabbro (? With a talc feel), both present in thick soil between heavily forested areas N ans S, continues 80m to E. </t>
  </si>
  <si>
    <t>GAB?</t>
  </si>
  <si>
    <t xml:space="preserve">From here to next locality, consistent OC of basalt (Hi-Mg?) with small tremolite fibrous needles, subcrop at least 50m wide. </t>
  </si>
  <si>
    <t>8.170</t>
  </si>
  <si>
    <t xml:space="preserve">SC of dark, coarse grained, randomly orientated pyroxenes - interp as gabbro or possible part of komatiite sequence. Some chert/silica in SC. </t>
  </si>
  <si>
    <t>8.171</t>
  </si>
  <si>
    <t>Coarse spinifex texture up to 10cm long, needle spinifex. End of SC 30m SE, then dense vegetation (suspiciously like peridotite).</t>
  </si>
  <si>
    <t>8.172</t>
  </si>
  <si>
    <t xml:space="preserve">Appearance of fine grained basalt, white friable alteration in places. </t>
  </si>
  <si>
    <t>8.173</t>
  </si>
  <si>
    <t xml:space="preserve">Fine grained ?basalt SC is consistent to here, also with some BIF FL. No sign of spinifex texture, thus leaning towards basalt. </t>
  </si>
  <si>
    <t>8.174</t>
  </si>
  <si>
    <t xml:space="preserve">Fine grained basalt OC with tremolite alteration needles, no spherules visible. Geochem sample taken. </t>
  </si>
  <si>
    <t>ROTH 036</t>
  </si>
  <si>
    <t>8.174 - Fine grained basalt with small needles</t>
  </si>
  <si>
    <t>8.175</t>
  </si>
  <si>
    <t xml:space="preserve">Basalt OC still present here with scattered SC, spherules visible here up to 1cm in size. </t>
  </si>
  <si>
    <t>8.176</t>
  </si>
  <si>
    <t xml:space="preserve">Very strong linear pyroxene spinifex texture - platy crystals. </t>
  </si>
  <si>
    <t>8.177</t>
  </si>
  <si>
    <t xml:space="preserve">Epidote-quartz rich rock OC 15m striking 035deg. Pyroxene laths within qz-epidote matrix, and qz veining - very highly altered and associated with high fluid flow. </t>
  </si>
  <si>
    <t>8.177-1,2 - OC of epidote-quartz dominant rock, highly altered from fluid flow</t>
  </si>
  <si>
    <t>8.178</t>
  </si>
  <si>
    <t xml:space="preserve">7m OC, blocks up to 70cm in size, there has been increase in plag content from previous loc and OC further S, now 50:50 or ever 40:60. Evolved top of mafic sill. Flat and no OC for 40m N, then uphill to BIF and basalt. </t>
  </si>
  <si>
    <t>ROTH 035</t>
  </si>
  <si>
    <t>8.178-1,2 - OC of gabbro with high plagioclase content of up to 50%, evolved top of sill</t>
  </si>
  <si>
    <t>8.179</t>
  </si>
  <si>
    <t>80m OC of needle pyroxene spinifex texture in a fine grained, dark, mafic (?) rock - pyroxene spinifex-textured basalt?</t>
  </si>
  <si>
    <t>8.180</t>
  </si>
  <si>
    <t xml:space="preserve">OC continues of needle px-spinifex basalt. SC for 150m around. </t>
  </si>
  <si>
    <t>8.181</t>
  </si>
  <si>
    <t xml:space="preserve">20m OC of fine grained basalt, no spinifex. </t>
  </si>
  <si>
    <t>8.182</t>
  </si>
  <si>
    <t>Small 2m SC of quartzite, otherwise ongoing SC of basalt with small tremolite needle alteration since last locality.</t>
  </si>
  <si>
    <t>8.183</t>
  </si>
  <si>
    <t xml:space="preserve">Large boulders up to 40cm in size, SC with patchy OC, fine grained basalt with mild tremolite alteration? </t>
  </si>
  <si>
    <t>ROTH 037</t>
  </si>
  <si>
    <t>8.184</t>
  </si>
  <si>
    <t xml:space="preserve">5m wide patchy OC of Intermediate tuff, with lapilli concentrated on some horizons. Consistent with that found at base of basalt sequence. Signs of graded bedding. 3 orientated samples taken.  </t>
  </si>
  <si>
    <t>ROTH 023</t>
  </si>
  <si>
    <t>8.184-1,2,3,4,5 - Intermediate tuff OC with lapilli concentrated on some horizons</t>
  </si>
  <si>
    <t>8.185</t>
  </si>
  <si>
    <t>10m OC of very dense unit, grey in colour, relatively fresh, highly forested/vegetated, very hard and magnetic. Lots of spinifix textured float. Ultramafic - peridotite? Base of komatiitic flow? Should be high in Mg.</t>
  </si>
  <si>
    <t>ROTH 026</t>
  </si>
  <si>
    <t>8.185-1,2 - OC of highly magnetic, fine grained unit - peridotite (seems light in colour and unlike other peridotites)</t>
  </si>
  <si>
    <t>8.186</t>
  </si>
  <si>
    <t>BIF/intermediate tuff contact, BIF is cherty and magnetic, some sed float is very micaceous with relict lapilli.</t>
  </si>
  <si>
    <t>8.187</t>
  </si>
  <si>
    <t xml:space="preserve">20m OC of gabbro, 30 felsic: 70 mafic. </t>
  </si>
  <si>
    <t>8.187 - OC of gabbro with 30% felsic content</t>
  </si>
  <si>
    <t>8.188</t>
  </si>
  <si>
    <t>10m OC of spinifex textured OC in situ, linear platy spinifex striking 036deg branching towards SW (way up to NE). Snake here.</t>
  </si>
  <si>
    <t>ROTH 027</t>
  </si>
  <si>
    <t>8.188-1,2,3 - OC of platy  pyroxene spinifex texture, showing branching crystals towards the S (way up to N)</t>
  </si>
  <si>
    <t>8.189</t>
  </si>
  <si>
    <t xml:space="preserve">Ongoing OC of basalt with spherules typical of this unit. Also, the plant always found with these Hi-Mg basalts is present. </t>
  </si>
  <si>
    <t>Felsic pegmatite SC (patchy OC?) 80m S and 30m E, orientated 331deg. Hosted by px-spinifex textured rock, basalt/calcrete in places</t>
  </si>
  <si>
    <t>Pyroxene spinifex subcrop, 10m wide along track for 25m N and S, also lots of white calcrete around too.</t>
  </si>
  <si>
    <t xml:space="preserve">10m OC of fine grained mafic, Basalt S continues W for 100m and S for 70m. Dolerite in float. </t>
  </si>
  <si>
    <t>9.003a</t>
  </si>
  <si>
    <t>Sudden patch of milky awhite to blue grey quarrtz. Basalt S C ongoing and at leat 70m W.</t>
  </si>
  <si>
    <t xml:space="preserve">Change in lith from last loc, SC of m.g. dolerite, visible plag crystals. SC 50m+ to W, striking approx 108deg. Pegmstite float. Uphill to S. </t>
  </si>
  <si>
    <t>10m OC m.g. dolerite, relatively fresh, SC atleast 50m E and W.</t>
  </si>
  <si>
    <t>ROTH 020</t>
  </si>
  <si>
    <t>9.005a</t>
  </si>
  <si>
    <t>Large dolerite OC forming an elevated high that continues E and W for several hundred metres.</t>
  </si>
  <si>
    <t>ROTH 007</t>
  </si>
  <si>
    <t>9.005a - Large OC mound of boulders of dolerite - continues for several hundred metres E and W as elevated high.</t>
  </si>
  <si>
    <t>9.006</t>
  </si>
  <si>
    <t>5m OC of basalt along track, tremolite alteration in places. Sparse Dol-gab float.</t>
  </si>
  <si>
    <t>ROTH 005</t>
  </si>
  <si>
    <t>9.006a</t>
  </si>
  <si>
    <t>Dol-gabbro SC since last loc, start of dense BIF here.</t>
  </si>
  <si>
    <t>9.007</t>
  </si>
  <si>
    <t xml:space="preserve">OC of BIF, mag-rich and highly folded in places, 10x60m oriented E-W, striking approx 099. </t>
  </si>
  <si>
    <t>9.007a</t>
  </si>
  <si>
    <t>20x30m OC of BIF, oriented E-W, OC ongoing</t>
  </si>
  <si>
    <t>9.007b</t>
  </si>
  <si>
    <t>BIF SC continues from last loc to here. Small amount of quartzite float here, up to 10cm in size and bedded. 10m S small 3m SC  of quasrtzite. Minor miky quartz float.</t>
  </si>
  <si>
    <t>9.008</t>
  </si>
  <si>
    <t>Suddeen change - end of BIF float, start of orange discoloured mafic rock. Contact 089deg. Immediately dense SC of blocky rounded Px dol-gabbro, at least 100m along strike, continues S.</t>
  </si>
  <si>
    <t>ROTH 006</t>
  </si>
  <si>
    <t>9.009</t>
  </si>
  <si>
    <t xml:space="preserve">Contact between blocky rounded px dol-gab and basalt to the S, both dense SC. Contact approx 094deg. </t>
  </si>
  <si>
    <t>9.009 - View facing N along track and all contacts passed visible</t>
  </si>
  <si>
    <t>9.009a</t>
  </si>
  <si>
    <t>Return to blocky px-gabbro SC, must be small amount of basalt within/affect of isoclinal folding?.</t>
  </si>
  <si>
    <t>9.009b</t>
  </si>
  <si>
    <t>End of SC heading S, still blocky rounded px gabbro.</t>
  </si>
  <si>
    <t>9.010</t>
  </si>
  <si>
    <t xml:space="preserve">Basalt and dol float at this point, basalt SC starts 15m S, goes west for 100m+ upslope (unit tends to form high topography, as in Map 6). Possible small patches of dolerite within SC. </t>
  </si>
  <si>
    <t>9.010a</t>
  </si>
  <si>
    <t xml:space="preserve">End of basalt SC, start of a blocky dolerite float, weathers to a wrinkly appearance with px-sticking out (not rounded px unit). </t>
  </si>
  <si>
    <t>9.011</t>
  </si>
  <si>
    <t>Start of BIF float, denser heading s. Rest of float is dolerite. Large Fe reg ridge in distance</t>
  </si>
  <si>
    <t>9.012</t>
  </si>
  <si>
    <t>BIF OC at this point, Fe-rich, up to 1-2cm layers of black magnetite interlayered with &lt;1cm white orange chert.</t>
  </si>
  <si>
    <t>9.012a</t>
  </si>
  <si>
    <t>OC changes to an Fe rich caprock - some layering still evident.</t>
  </si>
  <si>
    <t>9.012b</t>
  </si>
  <si>
    <t>Edge of BIF OC, no OC S of BIF ridge.</t>
  </si>
  <si>
    <t>9.013</t>
  </si>
  <si>
    <t>20m BIF SC, similar appearance to prev BIF at 9.012. Black/red orange in colour. Bare reg to S.</t>
  </si>
  <si>
    <t>9.014</t>
  </si>
  <si>
    <t>BIF float and sparse Dolerite float - several blocks up to 15cm in size, though rare.</t>
  </si>
  <si>
    <t>9.014a</t>
  </si>
  <si>
    <t>Fe pisolith bearing boulders, 10x60m trending 276deg.</t>
  </si>
  <si>
    <t>9.014b</t>
  </si>
  <si>
    <t>BIF SC starts here to next loc.</t>
  </si>
  <si>
    <t>9.015</t>
  </si>
  <si>
    <t>Fe pisolith bearing caprock surrounded by BIF float, some bedding evident, 40 m wide, continues 50m E.</t>
  </si>
  <si>
    <t>9.016</t>
  </si>
  <si>
    <t>BIF and basalt float, continues north for ~100m.</t>
  </si>
  <si>
    <t>Cherty BIF SC 40m wide, milky qz float to north. 2m highly weathered BIF OC amongst SC.</t>
  </si>
  <si>
    <t>9.017a</t>
  </si>
  <si>
    <t>5m BIF SC, dol-gab float.</t>
  </si>
  <si>
    <t>9.018</t>
  </si>
  <si>
    <t>Edge of fine grained basalt SC, BIF float present.</t>
  </si>
  <si>
    <t>9.019</t>
  </si>
  <si>
    <t>Small 5m basalt OC amongst SC, BIF float has become more dense.</t>
  </si>
  <si>
    <t>9.020</t>
  </si>
  <si>
    <t>BIF OC 30x15m along strike, orange/black mag BIF as further E. Immediately N, m.g. dol OC as large rounded boulders with onion skin exfoliation.</t>
  </si>
  <si>
    <t>9.020a</t>
  </si>
  <si>
    <t>Deep creek with dense veg, striking 130deg. Qz float in creek.</t>
  </si>
  <si>
    <t>9.020b</t>
  </si>
  <si>
    <t>In basalt SC</t>
  </si>
  <si>
    <t>9.021</t>
  </si>
  <si>
    <t>10m patchy OC, fine to m.g., significant greenschist alt, weathers to large &gt;1m rounded blocks, &lt;10% visible white minerals. Px-rich dolerite, perhaps pyroxenite. Base of sill? Dol SC from 9.005a to here and to track in E.</t>
  </si>
  <si>
    <t>9.021a</t>
  </si>
  <si>
    <t>Coarse dol-gab SC approximately 20m in size.</t>
  </si>
  <si>
    <t>9.022</t>
  </si>
  <si>
    <t>Dense SC with patchy OC of m.g. dolerite, 50:50 mafic:felsic, 30m E and W.</t>
  </si>
  <si>
    <t>9.022a</t>
  </si>
  <si>
    <t>Milky white quartz SC with large 30cm boulders, 20x3m striking 046deg.</t>
  </si>
  <si>
    <t>9.022b</t>
  </si>
  <si>
    <t>SC has become much coarser grained, with crystals 1-1.5cm in size, gabbroic. Base/centre of sill. Drops off to N.</t>
  </si>
  <si>
    <t>9.023</t>
  </si>
  <si>
    <t>Basalt FL starts here, lots of ferruginised material, some possibly gossanous.</t>
  </si>
  <si>
    <t>9.023a</t>
  </si>
  <si>
    <t>Basalt SC starts here, stretching along strike as far as visible - back to track in E. Fine grained mafic.</t>
  </si>
  <si>
    <t>9.024</t>
  </si>
  <si>
    <t xml:space="preserve">10 basalt OC trending 047deg, 4m wide. Strong alteration, incl white non-fizz alt, strong patchy green (epi?) alteration. SC drops off to W. </t>
  </si>
  <si>
    <t>9.024: Green patchy alteration (epidote/chlorite?) in basalt - seafloor alteration?</t>
  </si>
  <si>
    <t>Dolerite OC 50x20m striking 131deg. M to c.g. Some micas present, non-mag, fracs near vertical and striking 118deg. Dol SC continues from here S.</t>
  </si>
  <si>
    <t>9.026</t>
  </si>
  <si>
    <t>Dol SC, fining crystal size, now m.g.</t>
  </si>
  <si>
    <t>9.026a</t>
  </si>
  <si>
    <t>Flat-bottomed valley, trending 138deg SC of m/g/ dolerite continues for 20m, then large OC starts, continues to next loc.</t>
  </si>
  <si>
    <t>9.027</t>
  </si>
  <si>
    <t>M.g. dol OC stops here. Very fine grained dark material SC, makes sharp ting when struck (baked sediment/basalt?), as in map 6. Some float appears to show globular shapes - spherulitic? Suggests baked basalt?</t>
  </si>
  <si>
    <t>Sample taken.</t>
  </si>
  <si>
    <t>9.027a</t>
  </si>
  <si>
    <t>SC of the very fine grained material that has high pitched ting to here. Return to mafic SC, coarser grained gabbro here.</t>
  </si>
  <si>
    <t>9.027b</t>
  </si>
  <si>
    <t>Edge of dolerite-gabbro SC from previous loc, fining in size from gabbro</t>
  </si>
  <si>
    <t>9.028</t>
  </si>
  <si>
    <t xml:space="preserve">Start of dol-gab SC, with 5mm crystals. Small qz SC trenfing E-W 10m, followed by milky qz float beyond. </t>
  </si>
  <si>
    <t>9.029</t>
  </si>
  <si>
    <t>Dol-gab OC 15m round, 3-4mm grain size, 50:60 f:m. Planes striking 077deg, SC ongoing to W.</t>
  </si>
  <si>
    <t>9.029a</t>
  </si>
  <si>
    <t>End of dol-gab SC.</t>
  </si>
  <si>
    <t>9.029b</t>
  </si>
  <si>
    <t>3m depp creek trending 179deg. 20m OC m.g. dol along W margin of creek. SC continues here W.</t>
  </si>
  <si>
    <t>9.029c</t>
  </si>
  <si>
    <t>End of dol-gab SC, bare reg W.</t>
  </si>
  <si>
    <t>9.030</t>
  </si>
  <si>
    <t xml:space="preserve">Dolerite SC, finer grained, now medium to fine (1-2mm). </t>
  </si>
  <si>
    <t>9.031</t>
  </si>
  <si>
    <t>20m OC m.g. dolerite, fabric present with blocks oriented 155deg and black randomly oriented needle-like crystals. SC drops off 20m W.</t>
  </si>
  <si>
    <t>9.030-1,2 - Medium to fine grained dolerite in SC</t>
  </si>
  <si>
    <t>9.031a</t>
  </si>
  <si>
    <t>10m milky white QZ SC, 30m west is bare and tall eucalyptus trees - exploiting water source?</t>
  </si>
  <si>
    <t>9.032</t>
  </si>
  <si>
    <t>5m basalt OC, very fine grained and white alt for 50m either way. Basalt continues N for foreseeable. Milky qz FL present also.</t>
  </si>
  <si>
    <t>9.032a</t>
  </si>
  <si>
    <t>10m basalt OC with trem alt, fractures present at 000.</t>
  </si>
  <si>
    <t>9.033</t>
  </si>
  <si>
    <t>40m basalt OC, fine grained. Basalt to N with very dense veg.</t>
  </si>
  <si>
    <t>9.033a</t>
  </si>
  <si>
    <t>5m OC of slightly coarser unit, either dol or coarser fraction in basalt. Frac planes at 174deg.</t>
  </si>
  <si>
    <t>9.034</t>
  </si>
  <si>
    <t>Dol OC 30x10m oriented 055deg, dark, not many white minerals &lt;10%. 1-2mm grain size, surrounded by SC, heading W.</t>
  </si>
  <si>
    <t>9.035</t>
  </si>
  <si>
    <t>Deep 4m gulley ori 134deg, filled with particles. 20m OC of rel f.g. dolerite (1mm crystals) along gulley, silicified, SC ongoing.</t>
  </si>
  <si>
    <t>9.035a</t>
  </si>
  <si>
    <t>SC has become coarser here, crystals up to 2mm, more like m.g. dolerite.</t>
  </si>
  <si>
    <t>9.036</t>
  </si>
  <si>
    <t xml:space="preserve">10m SC quartz veining striking 055deg. Dol SC coarsening, Pegmatite also as 20m SC/OC striking 040deg, moderately altered incl light green micas as at Roth Beryl mine to S, and purple lepidolite. </t>
  </si>
  <si>
    <t xml:space="preserve">Sample taken - still on site. </t>
  </si>
  <si>
    <t>9.036a</t>
  </si>
  <si>
    <t>Deep creek ori 002deg. M.g. dolerite SC stops here from prev loc. Possible quartzite SC, recrystallised?</t>
  </si>
  <si>
    <t>9.037</t>
  </si>
  <si>
    <t>Quartzite 5m OC at this point. Outcropping cherty BIF immed 10m S, 10m OC, strike 077deg. Small 1m basalt OC immed S of BIF. Basalt and BIF float to S.</t>
  </si>
  <si>
    <t>9.038</t>
  </si>
  <si>
    <t>10m basalt OC at this point, basalt SC since last point</t>
  </si>
  <si>
    <t>ROTH 017</t>
  </si>
  <si>
    <t>9.038a</t>
  </si>
  <si>
    <t>30m basalt OC, fine grained as prev.</t>
  </si>
  <si>
    <t>9.039</t>
  </si>
  <si>
    <t>Black mag-rich BIF FL here</t>
  </si>
  <si>
    <t>9.039a</t>
  </si>
  <si>
    <t xml:space="preserve">Becomes black mag-rich BIF SC here, all undeformed and planar bedding. OC 15m S, 20m in size, striking 084deg. </t>
  </si>
  <si>
    <t>9.039b</t>
  </si>
  <si>
    <t>Dolerite OC here, 20m in size, ongoing dol SC.</t>
  </si>
  <si>
    <t>9.040</t>
  </si>
  <si>
    <t>5m OC f.g. dolerite, &lt;20% white minerals, rel dark in colour. Dol SC continues 50m S.</t>
  </si>
  <si>
    <t>Blocky rounded px dol-gabbro FL at thi point. 10m S, OC of this unit (50m wide), with honeycomb weathered appearance.</t>
  </si>
  <si>
    <t>9.041a</t>
  </si>
  <si>
    <t>End of blocky rounded px dol-gab OC here.</t>
  </si>
  <si>
    <t>9.041b</t>
  </si>
  <si>
    <t>5m deep creek striking 040deg, SW of creek, f.g. mafic float.</t>
  </si>
  <si>
    <t>20m SC of blocky rounded px dol-gab</t>
  </si>
  <si>
    <t xml:space="preserve">20m OC of jasperlitic/magnetite BIF, quite highly deformed. S of BIF is 10m basalt OC, then basalt SC. </t>
  </si>
  <si>
    <t>9.043a</t>
  </si>
  <si>
    <t xml:space="preserve">8m deep creek striking 210deg. Highly altered and foliated green material in creek - fault? </t>
  </si>
  <si>
    <t xml:space="preserve">Dol SC here &gt;50m in size, since last loc. </t>
  </si>
  <si>
    <t xml:space="preserve">BIF SC with large boulders for 10m, highly magnetic. Possible quartzite float ~20m E. </t>
  </si>
  <si>
    <t>9.045a</t>
  </si>
  <si>
    <t>BIF SC continues from last loc to this point.</t>
  </si>
  <si>
    <t>20m SC of Large boulders of blocky rounded px dol-gabbro, with honeycomb weathered surface pattern.</t>
  </si>
  <si>
    <t>8m BIF OC</t>
  </si>
  <si>
    <t>9.047a</t>
  </si>
  <si>
    <t>BIF SC up to 50m long striking 095deg, blocks up to 30cm in size. Milky qz and dol SC to E, up to 40cm in size.</t>
  </si>
  <si>
    <t>Basalt SC for prev 50m, 40m wide, moderate tremolote alteration, random needles.</t>
  </si>
  <si>
    <t>Cherty-dominated BIF SC for ~10m.</t>
  </si>
  <si>
    <t>9.049a</t>
  </si>
  <si>
    <t>Dol SC for last 40m fine to m.g., stops 20m E, resumes 30m further E.</t>
  </si>
  <si>
    <t>9.050</t>
  </si>
  <si>
    <t>Dol SC to here, clear increase in grain size towards E. At this point, 30m dolerite OC, m.g.</t>
  </si>
  <si>
    <t>80M dolerite OC, surrounded by dense SC, rock has pitted weathered appearance, non-mag.</t>
  </si>
  <si>
    <t>Dol OC extends to here - top of high peak, still non-mag.</t>
  </si>
  <si>
    <t>9.052a</t>
  </si>
  <si>
    <t>Bottom of very steep valley 30+m deep, trending 162deg.</t>
  </si>
  <si>
    <t>To this point: Dol OC continued on other side of valley towards large mound on track (loc 9.005a). At this point: 4x6m OC within larger dolerite OC, green large fibrous crystals 10cm+ (tremolite/crysotile) in white quartz veining, with sawtooth pattern at vein margin. Reflects alteration of an originally ulramafic rock. Matches strat and mags.</t>
  </si>
  <si>
    <t>SC of ferruginised reg material, black-red to yellow in coour, continues E+W 40m.</t>
  </si>
  <si>
    <t>S end of large Fe reg caprock, 20m wide trending 019deg. ongoing SC of ferruginsed material, relict layering (BIF bedding?)</t>
  </si>
  <si>
    <t>9.055-1,2 - Small OC of weathered BIF with layering, pointing towards large Fe caprock to N</t>
  </si>
  <si>
    <t>9.055a</t>
  </si>
  <si>
    <t>10m wide BIF OC, highly weathered, continues 65m North.</t>
  </si>
  <si>
    <t>BIF OC continues to here, consistent bedding visible, with m-scale intense isoclinal folding in places. 20m N is N end of reg cap - elevated.</t>
  </si>
  <si>
    <t>9.056 - Metre scale isoclinal folding in highly weathered BIF OC near Fe caprock</t>
  </si>
  <si>
    <t>9.056a</t>
  </si>
  <si>
    <t>10m milky white QZ SC, trending 090 for 20m.</t>
  </si>
  <si>
    <t>9.056b</t>
  </si>
  <si>
    <t>Large boulders of mulky grey-blue qz, 10m wide continues E for 30m. BIF SC starts immed N, further 10m N is 10m BIF OC, black mag-rich</t>
  </si>
  <si>
    <t>9.056c</t>
  </si>
  <si>
    <t>Large BIF blocks for 15m - SC</t>
  </si>
  <si>
    <t>BIF SC continues N. At this point, minor 10m OC of a grey, f.g. crystalline unit, either bedded or highly foliated. Cherty f.g. grey sediment above BIF. 20m E SC of grey, layered, qz-rich sediment - greywacke?</t>
  </si>
  <si>
    <t>10m BIF OC amongst ongoing SC. SC continues N.</t>
  </si>
  <si>
    <t>9.058a</t>
  </si>
  <si>
    <t>Milky qz SC 10m wide, 30m long, oriented 112deg.</t>
  </si>
  <si>
    <t xml:space="preserve">Mafic m.g. dolerite and grey siliceous ?chert (high pitched ting) in float. </t>
  </si>
  <si>
    <t>9.059a</t>
  </si>
  <si>
    <t>?Chert Has been in SC since last loc, siliceous, red patchy alt in places. Could be v fine grained baked basalt.</t>
  </si>
  <si>
    <t>9.060</t>
  </si>
  <si>
    <t>Start of BIF float here, and gabbro float.</t>
  </si>
  <si>
    <t>Start of BIF SC, contact 325deg, going uphill immediately</t>
  </si>
  <si>
    <t>9.061a</t>
  </si>
  <si>
    <t>BIF OC, 10m wide, 80m long oriented 013deg. Lovely planar bloakcs of BIF up to 1m in size.</t>
  </si>
  <si>
    <t>W of BIF OC, BIF SC for 10m, then SC of another rock - appears same as that before BIF, f.g., mafic unit with red-brown patches, moderately altered. SC striking same as BIF.</t>
  </si>
  <si>
    <t>Geochem still on site?</t>
  </si>
  <si>
    <t>Initially as float, then as SC, v coarse grained gabbro, crystals over 1cm in size. SC continues 150m S.</t>
  </si>
  <si>
    <t>9.063-1,2 - SC of coarse grained gabbro, crystals up to 1cm size</t>
  </si>
  <si>
    <t>End of gabbro SC, some finer grained mafic float, gabbro here if more feldspar rich than further E (diff index up sill). Basalt heading W.</t>
  </si>
  <si>
    <t>9.064a</t>
  </si>
  <si>
    <t>Gabbro SC returns, sample taken from large SC block.</t>
  </si>
  <si>
    <t>9.064b</t>
  </si>
  <si>
    <t>Gabbro SC continues to this point. Striking contact 072deg, heavily forested, stat of BIF SC immediately heading S.</t>
  </si>
  <si>
    <t>ROTH 022</t>
  </si>
  <si>
    <t>Top of large elevated mound, BIF blocks up to 1m wide, SC continued to this point. At this point, 5x10m OC, isoclinal folding, approx strike from bedding = 040deg. BIF SC 80m to W.</t>
  </si>
  <si>
    <t>9.065a</t>
  </si>
  <si>
    <t>BIF FL on track, SC reaches track on steep mound to W.</t>
  </si>
  <si>
    <t>15m basalt OC, very fine grained mafic, striking 010deg, small white minerals visible.</t>
  </si>
  <si>
    <t>9.066a</t>
  </si>
  <si>
    <t>Fe reg pisolith on track with milky float for 100m</t>
  </si>
  <si>
    <t>9.066b</t>
  </si>
  <si>
    <t>Fe reg mound 70m towards 240deg from here, 15m wide.</t>
  </si>
  <si>
    <t>Start of BIF SC heading E, southern extension of SC from large ridge to N at 100m E of this point.</t>
  </si>
  <si>
    <t>Fe reg SC, 50m wide trending 030deg. Yellow and red-black in colour, nothing else.</t>
  </si>
  <si>
    <t xml:space="preserve">BIF SC very large, multiple old working present showing OC. Associated with altered BIF and grey quartz with limonitic/goethitic staining and a green-orange coloured to weathered surface (sulphide content). </t>
  </si>
  <si>
    <t>9.069a</t>
  </si>
  <si>
    <t>Southernmost old working, 2x1m along strike of BIF, 7-8m deep. Strike of three pits it 036deg.</t>
  </si>
  <si>
    <t>9.069a - Southernmost old workings, BIF/sed exposed dipping to NW</t>
  </si>
  <si>
    <t>9.069b</t>
  </si>
  <si>
    <t>Middle old working, 2x15m, only 1m deep - aborted.</t>
  </si>
  <si>
    <t>9.069b - Middle old working - scraping and not sully developed</t>
  </si>
  <si>
    <t>9.069c</t>
  </si>
  <si>
    <t>Northernmost old working, 4x2m, &gt;10m deep, angled with bedding at ~60m, wood at bottom, may be deeper. Bedding estimated at 044/60 W</t>
  </si>
  <si>
    <t>9.069c-1,2 - Northernmost old working along strike, BIF dipping to NW</t>
  </si>
  <si>
    <t>9.070</t>
  </si>
  <si>
    <t>BIF OC, 50x10m, along strike</t>
  </si>
  <si>
    <t xml:space="preserve">20m patchy OC, fine grained mafic, some small white minerals 15:85 f:m, pervasive fractures at 350deg, vertical. Could be dacite - found elsewhere along strike at this part of strat. </t>
  </si>
  <si>
    <t>70m OC medium grained mafic, dolerite, 35:65 f:m, minor red discolouration in places (same as earlier?). Part of OC highly sheared, fracs striking 348/70 W. Becomes coarser and darker (pyroxenite gabbro) by W sie of OC</t>
  </si>
  <si>
    <t>9.072a</t>
  </si>
  <si>
    <t>Approx contact between m.g. dolerite and darker pyroxenite</t>
  </si>
  <si>
    <t>9.072b</t>
  </si>
  <si>
    <t>Dolerite sample taken from OC, which extends this far and beyond.</t>
  </si>
  <si>
    <t>ROTH 021</t>
  </si>
  <si>
    <t>Small 5m OC amongst large SC, m.g. dolerite, frac strike 010/80 W, strat lower than BIF.</t>
  </si>
  <si>
    <t>20m wide dolerite OC, medium grained, continues along strike surrounded by 10m SC</t>
  </si>
  <si>
    <t>9.074a</t>
  </si>
  <si>
    <t>Dolerite OC continues to here, SC to N for foreseeable (50m+). Fractured.</t>
  </si>
  <si>
    <t>Variety of lith in waterway to this point, not reliable. At this point: Increase in blacl mag-rich BIF float.</t>
  </si>
  <si>
    <t>Edge of dense BIF SC, contact 107deg.  20m S Joined by coarse grained gabbro (5mm+ crystals) SC, 50:50 f:m</t>
  </si>
  <si>
    <t>9.076a</t>
  </si>
  <si>
    <t>10m wide BIF OC, striking 087deg. Immediately N, basalt in SC. BIF and dol continue along strike for 60m.</t>
  </si>
  <si>
    <t>9.076b</t>
  </si>
  <si>
    <t xml:space="preserve">BIF reg material here in SC, increase towards ridge in S. </t>
  </si>
  <si>
    <t>Top of large fe pisoith bearing reg mound, elevated platform of 2m boulders. 35m wide, striking 145deg, 80m long.</t>
  </si>
  <si>
    <t>9.077a</t>
  </si>
  <si>
    <t>Creek trending 125deg, continued minor fe pisolith material in FL</t>
  </si>
  <si>
    <t>Large mound of pisolith bearing Fe reg boulders. NW margin strikes 026deg. 10m drop onto flat ground to NW, SE much more gradual (shows NW dip direction?). 50m thick, 100m long.</t>
  </si>
  <si>
    <t>9.078-1,2 (vid) - View from Fe pisolitic caprock looking towards W</t>
  </si>
  <si>
    <t xml:space="preserve">Edge of BIF SC, 50m along strike contact 021deg. Some chert dominated, come magnetite dominated, banding 2mm-1cm. Red and black. </t>
  </si>
  <si>
    <t>9.079a</t>
  </si>
  <si>
    <t>5m OC of fine grained mafic, SC continues NW, BIF SC drops off. Fractures indicate pseudo bedding from layer parallel shearing?</t>
  </si>
  <si>
    <t>9.080</t>
  </si>
  <si>
    <t>Valley striking 045deg. 15m OC of m.g. dolerite, crystals 2mm in size, some boulders show signs of layering. OC trending 049deg.</t>
  </si>
  <si>
    <t>Dol SC continues. 10m OC of coarse grained px-rich gabbro, crystals up to 1cm in size, only 15-20% white crystals, pyroxenite? SC NW for 20m then bare</t>
  </si>
  <si>
    <t>ROTH 024</t>
  </si>
  <si>
    <t>9.081-1,2 - OC of coarse grained pyroxene-rich gabbro/pyroxenite</t>
  </si>
  <si>
    <t>9.081a</t>
  </si>
  <si>
    <t>Small patch of 10m OC of very coarse grained px-rich mafic - gabbro</t>
  </si>
  <si>
    <t>Large 50x100m basalt OC striking 026deg, outcrop highly fractured. Valley immediately NW 30m striking 049deg.</t>
  </si>
  <si>
    <t>Sample taken?</t>
  </si>
  <si>
    <t>BIF and basalt with linear fabric as FL</t>
  </si>
  <si>
    <t>3x20m BIF OC, black magnetite and yellow-gold fibrous material between. Mag 1-2mm, up to 8mm rarely, gold 2-10mm. Rel undeformed planar bedding.</t>
  </si>
  <si>
    <t>9.084-1,2 - Large BIF OC with planar bedding, black/gold</t>
  </si>
  <si>
    <t>30x3m BIF OC, dolerite SC since last loc and present here as FL.</t>
  </si>
  <si>
    <t>9.085a</t>
  </si>
  <si>
    <t>20m dolerite OC, equigranular, 1-3mm crystals, 70:30 m:f minerals.</t>
  </si>
  <si>
    <t>Dol SC, m.g. since last loc, at this point joined by BIF, magnetite rich.</t>
  </si>
  <si>
    <t>35m BIF OC, mag-rich, no clear, consistent dip/strike, some isoclinal folding in places. Dol SC to here, continues 80m N and 100S, 50+m W.</t>
  </si>
  <si>
    <t>At this point, immed strat above BIF, f.g. basalt OC 40x20m, with basalt SC continues for at least 150m.</t>
  </si>
  <si>
    <t>Very top of high hill, trig point at top. Dense SC, patchy OC of fine grained mafic and ongoing, easily 100m in all directions. As in E of map 6.</t>
  </si>
  <si>
    <t>9.089-1,2,3,4 (vid) - Top of peak - trig point. Also view towards W, SE and E.</t>
  </si>
  <si>
    <t>9.089a</t>
  </si>
  <si>
    <t>Change to dolerite in SC with coarser grain size.</t>
  </si>
  <si>
    <t>9.090</t>
  </si>
  <si>
    <t>Dolerite OC, medium grained, dolerite SC ongoing</t>
  </si>
  <si>
    <t>9.090a</t>
  </si>
  <si>
    <t>BIF FL, dol SC ongoing</t>
  </si>
  <si>
    <t>9.090b</t>
  </si>
  <si>
    <t>SC still going, change to basalt about 50m W to this point.</t>
  </si>
  <si>
    <t>5m dolerite OC, medium grained. SC stops 40m S.</t>
  </si>
  <si>
    <t>9.091a</t>
  </si>
  <si>
    <t>BIF FL and blocks</t>
  </si>
  <si>
    <t>10m BIF OC, magnetite-rich</t>
  </si>
  <si>
    <t>30x10m basalt OC, trending 039deg. Some large BIF blocks immediately NW.</t>
  </si>
  <si>
    <t>9.093a</t>
  </si>
  <si>
    <t>Rubble filled creek, long lived watercourse. Striking 046deg.</t>
  </si>
  <si>
    <t>Dol SC starts here heading S, m.g. 50:50 f:m. Becoming coarser grained 10-15mm crystal size to S by about 30m.</t>
  </si>
  <si>
    <t>Large 80m round OC of coarse-grained mafic, 40-50% felsic minerals - gabbro</t>
  </si>
  <si>
    <t>9.095a</t>
  </si>
  <si>
    <t>20m OC of gabbro, darker in colour and less felsic minerals</t>
  </si>
  <si>
    <t>Dense BIF SC starts here heading E</t>
  </si>
  <si>
    <t>9.096a</t>
  </si>
  <si>
    <t>BIF OC 10m thick, 20m long. Dolerite S ongoing beyond.</t>
  </si>
  <si>
    <t>Quartz veining striking 060deg. 30m OC m.g. dolerite 50:50 f:m, SC ongoing.</t>
  </si>
  <si>
    <t>End of dolerite SC at this point, some basalt and BIF float.</t>
  </si>
  <si>
    <t>45m SC of reg Fe material, some actual BIF in SC too.</t>
  </si>
  <si>
    <t>9.100</t>
  </si>
  <si>
    <t>60m round OC of Ferruginsed and altered BIF, bedding still evident, lots of yellow FeO staining. Very Fe-rich BIF, no chert.</t>
  </si>
  <si>
    <t>9.100a</t>
  </si>
  <si>
    <t>Dense BIF FL</t>
  </si>
  <si>
    <t>Small 5m BIF OC, black, minor red, mag-rich.</t>
  </si>
  <si>
    <t>BIF reg material, 50m OC, some layering, strike variable.</t>
  </si>
  <si>
    <t>9.102a</t>
  </si>
  <si>
    <t>Ongoing highly altered Fe BIF meterial OC</t>
  </si>
  <si>
    <t>Edge of large BIF SC, 30m wide, steep incline to the E.</t>
  </si>
  <si>
    <t>9.103a</t>
  </si>
  <si>
    <t xml:space="preserve">Tall, elevated Fe reg caprock, Fe pisolitic boulders ~20m elevation, 20x20m. </t>
  </si>
  <si>
    <t>9.103b</t>
  </si>
  <si>
    <t xml:space="preserve">Fe reg caprock with pisolitic boulders to here, 40m N-S. </t>
  </si>
  <si>
    <t>Another small pisolitic Fe cap, 40m wide</t>
  </si>
  <si>
    <t>9.104a</t>
  </si>
  <si>
    <t>Extensions of cap rock - some very large eucalyptus trees here, exploiting fault? Drops off to E.</t>
  </si>
  <si>
    <t>9.104b</t>
  </si>
  <si>
    <t>Bare regolith at this point, densely vegetated then opens up heading E.</t>
  </si>
  <si>
    <t xml:space="preserve">Edge of Fe pisolitic reg SC, 40m wide, milky white quartz float in vicinity. </t>
  </si>
  <si>
    <t>9.105a</t>
  </si>
  <si>
    <t>A further pisolitic reg bouolder caprock, 80m long, 20m wide striking 134deg.</t>
  </si>
  <si>
    <t xml:space="preserve">Rounded boulders as subcrop, medium to coarse grained crystals of pyroxene (now amphibole?), typically 1cm and up to 3cm. Continues 50-60m S, 60M wide E-W. </t>
  </si>
  <si>
    <t>10.028-1,2 - Possible gabbro/komatiite SC in area of soft ground</t>
  </si>
  <si>
    <t>Dense SC of dark, px-rich ?gabbro, up to 2-3cm in size, started 20m NW, 100m wide. Could alternatively be komatiite?</t>
  </si>
  <si>
    <t>10.030</t>
  </si>
  <si>
    <t xml:space="preserve">SC of large 40cm boulders amongst 50m SC, vweined mafic rocks and scatered quartz. Qz-veins reaching several cm thickness, and contain feldspar. Distinctive spherules in silicified, fine grained matrix, 8mm in size, zoned with quartz cores and concentric feldspar rims. Some sheared quartz. In one sample, quartz has three concave surfaces, as if it has infilled pillows. </t>
  </si>
  <si>
    <t>10.030-1,2,3,4,5,6,7 - Features in basalt SC including magma mixing spherules/zoned amygdales, zoned veining, potential interpillow quartz with concave margins</t>
  </si>
  <si>
    <t>10.030a</t>
  </si>
  <si>
    <t>Dense SC of boulders up to 40cm in size, fine grained, some boulders have spinifex texture. Basalt with spinifex bearing (komatiite?) horizons?</t>
  </si>
  <si>
    <t>Large 60m mound, essentially OC, bouldes up to 1m+ in size, dark ?gabbro, rich in pyroxene, minor feldspar observed. Or possibly extension of komatiite package? Dolerite float 30m South.</t>
  </si>
  <si>
    <t xml:space="preserve">Here: Large 80cm boulders of dark coarser grained rock - either dark gabbro or komatiitic. </t>
  </si>
  <si>
    <t>10.032a</t>
  </si>
  <si>
    <t>5m OC of lighter unit, fractured, possibly alteration, traces of spinifex texture. Altered, high-Mg spinifex bearing rock?</t>
  </si>
  <si>
    <t>10.032b</t>
  </si>
  <si>
    <t>Large 40m OC, of 'siliceous' appearance, spinifex textured, dark unit, hard to break - komatiite?</t>
  </si>
  <si>
    <t>Cherty BIF SC 3m wide, striking 050deg, boulders 10-20cm in size, chert dominant. Dark gab (?) of spinifex textured komatiite SC continued to this point.</t>
  </si>
  <si>
    <t>Large 50m mound of boulders, essentially OC, dark px-rich, coarse grained in blaces (several cm) - originally thought dark-px-rich intrusive gabbro, revised to random spinifex textured rock - either komatiite as at 10.046 or px-spinifex textured basalt. Continuous SC since 10.033</t>
  </si>
  <si>
    <t>ROTH 040</t>
  </si>
  <si>
    <t>10.034-1,2,3 - Large OC of needle spinifex textured komatiite, change from platy further E</t>
  </si>
  <si>
    <t>Large ferruginised maghemite pisolith bearing caprock, striking 066deg.</t>
  </si>
  <si>
    <t>10.035 - Large Fe pisolith caprock</t>
  </si>
  <si>
    <t>10.035a</t>
  </si>
  <si>
    <t>NE end, flat further NE, 30-50m wide.</t>
  </si>
  <si>
    <t>10.035b</t>
  </si>
  <si>
    <t xml:space="preserve">SW end, 30m relief, blocky gabbro (?) komatiite SC continues to SE, only for 30m. </t>
  </si>
  <si>
    <t>BIF FL, sparse and magnetic, continues E for 150m, ferruginised reg on ground.</t>
  </si>
  <si>
    <t>Rare BIF FL, magnetic, ferruginised pisolith bearing maghemite boulders here.</t>
  </si>
  <si>
    <t>10.037a</t>
  </si>
  <si>
    <t>BIF and dark Px-rich gabbro/spinifex float.</t>
  </si>
  <si>
    <t xml:space="preserve">Only FL, dark mag-rich BIF, quartz and fine grained-mafic with tremolite needle alteration - basalt. </t>
  </si>
  <si>
    <t>Increase in BIF FL and ferruginised regolith material to this point.</t>
  </si>
  <si>
    <t>10.040</t>
  </si>
  <si>
    <t xml:space="preserve">To here: Bare regolith. Here: 50m patch of ferruginised regolith, some large boulders. Bare to E+W. </t>
  </si>
  <si>
    <t xml:space="preserve">First appearance of basalt as SC, some with linear fabric. Minor tremolite alteration, no spherules. From here, stretches 100m wide, including patchy OC with fracture orientation of 170 deg. </t>
  </si>
  <si>
    <t xml:space="preserve">SC of basalt continued from last locality, patchy OC throughout. Spherules present, 1cm in size, weathering out. </t>
  </si>
  <si>
    <t>10.042 - Ocelli/spherules visible on weathered surfaces of basalt SC</t>
  </si>
  <si>
    <t xml:space="preserve">BIF and cherty BIF SC immediately as basalt SC stopped, minor Fe Reg, stretches 30m then becomes sparse as FL. </t>
  </si>
  <si>
    <t xml:space="preserve">Relatively bare, Fe pisoliths on ground. 5m patch of pisolitic boulders. </t>
  </si>
  <si>
    <t>10.044a</t>
  </si>
  <si>
    <t xml:space="preserve">Dolerite? FL, covering a 100m area, one piece of crysotile found. Some BIF FL and botryoidal quartz. </t>
  </si>
  <si>
    <t>OC of lighter coloured coarse grained rock as at 10.032, appears to be weathering, clear spinifex texture present, crystals up to 10cm in length in FL, initially thought recrystallised basalt, now think komatiite?</t>
  </si>
  <si>
    <t>Large 40-50m OC of very hard, dark uni, no clear white minerals - distinct spinifex texture, not needle but more platy/massive. Komatiite?</t>
  </si>
  <si>
    <t>10.046a</t>
  </si>
  <si>
    <t xml:space="preserve">Still part of large spinifex-textured, dark, dense unit OC - geochem sample taken. </t>
  </si>
  <si>
    <t>ROTH 041</t>
  </si>
  <si>
    <t>10.046a-1,2,3 - Large OC of platy spinifex textured komatiite, best visible on weathered surfaces</t>
  </si>
  <si>
    <t>10.046b</t>
  </si>
  <si>
    <t xml:space="preserve">Definitely 'true' spinifex with typical siliceous appearance(not actually siliceous), very hard to break, break down to white matrix. Komatiite? Part of large OC. </t>
  </si>
  <si>
    <t>SC for 80x30m, SC striking 072deg, very little plag. Qz FL present. Initial thought dolerite, but fine grained. Komatiite, but no spinifex?</t>
  </si>
  <si>
    <t>20m OC, fine grained, dark, non-magnetic, same as previous locality - komatiite?</t>
  </si>
  <si>
    <t>SC continues here from last loc, spinifex px present, dark, stops 50m N - komatiite?</t>
  </si>
  <si>
    <t>10.049a</t>
  </si>
  <si>
    <t>Gabbro in float, white plagioclase, black pyroxene.</t>
  </si>
  <si>
    <t>10.050</t>
  </si>
  <si>
    <t xml:space="preserve">Small OC surrounded by 40m dense SC - dark, px-rich unit, dense, spinifex appearance in places. Originally thought pyroxenite-gabbro, revised to komatiite. </t>
  </si>
  <si>
    <t xml:space="preserve">Large SC, fine grained, v minor white minerals, large rounded boulders. Could be continuation of komatiite? But lacking clear spinifex. </t>
  </si>
  <si>
    <t xml:space="preserve">Bare regolith, fe pisoliths on surface, dense vegetation. </t>
  </si>
  <si>
    <t xml:space="preserve">Calcrete bound regolith feature with pisolith clasts and other rounded clasts up to several cm in size. Not felsic volcaniclastic. </t>
  </si>
  <si>
    <t>10.053 - Calcrete bound regolith feature with pisolith clasts and other rounded clasts.</t>
  </si>
  <si>
    <t xml:space="preserve">Pisolith bearing maghemite boulders elevated by up to 10m, with sharp drop to S. 30m wide, striking 056deg and 100m in length. No BIF FL. </t>
  </si>
  <si>
    <t xml:space="preserve">Large 90m circular 'outcrop' yellow-orange friable rock with 'bedding', covered in lichen - decided it is a regolith feature from clast appearance and pisolith content. </t>
  </si>
  <si>
    <t>10.055 - Large OC with relict bedding covered in lichen - regolith from pisolith content?</t>
  </si>
  <si>
    <t xml:space="preserve">25m SC of boulders with randomly ori pyroxene crystals - spinifex texture. Well developed into platy spinifex in places. Immediately west, small 15m SC of fine grained mafic with tremolite needle alteration. Spinifex continues S for 50m, drops off to SW. </t>
  </si>
  <si>
    <t>Linear quartz fragments in SC, strong epidote and chlorite alteration of host. Strong linear fabric.</t>
  </si>
  <si>
    <t>10.057a</t>
  </si>
  <si>
    <t>Spinifex px SC from loc 10.056 continues in here, approximately 50m+ wide.</t>
  </si>
  <si>
    <t xml:space="preserve">Large 50m regolith cap comprising Fe nodules and orange-brown friable material. Same grey carpet like algae as 10.055. </t>
  </si>
  <si>
    <t xml:space="preserve">Basalt SC entends to here, typical highly fractured 10m OC at this point 10m. Fracture strike at 119deg, and also at 015deg (perpendicular - one is proto bedding, other is D3?). </t>
  </si>
  <si>
    <t>10.059 - Highly fractured basallt OC showing typical foliation/fracture sets</t>
  </si>
  <si>
    <t>10.060</t>
  </si>
  <si>
    <t>Chert and BIF material in small 10m SC, silicified and ferruginised.</t>
  </si>
  <si>
    <t xml:space="preserve">Dense quart float at this point, orientated slightly 065deg. </t>
  </si>
  <si>
    <t>10.061a</t>
  </si>
  <si>
    <t>Qtz FL continues to here. Some ferruginised quartz and minor BIF material.</t>
  </si>
  <si>
    <t>10.061b</t>
  </si>
  <si>
    <t xml:space="preserve">Start of fine grained mafic (basalt) in FL, with QTZ and BIF-like material. </t>
  </si>
  <si>
    <t xml:space="preserve">Cherty BIF material as dense float, including darker magnetic pieces. </t>
  </si>
  <si>
    <t>10.062a</t>
  </si>
  <si>
    <t xml:space="preserve">Creek orientated 146deg with milky qtz boulders and chert? Maybe dolerite in float with basalt. </t>
  </si>
  <si>
    <t>Since last locality: large SC of fine grained basalt? Tremolite needles in some - black needles in a white matrix, and is present as blue-green clasts in a white matrix (magnesite) in places. Continues for about 100m SE.</t>
  </si>
  <si>
    <t xml:space="preserve">Highly sheared rock - talc chlorite schist 10m OC along valley (originally mafic - can see some mafic relict minerals), suggesting faluting/shearing. Valley striking 342  to NW with milky quartz. </t>
  </si>
  <si>
    <t xml:space="preserve">Large SC of silicified basalt (?), very dark, maybe komatiite, spinifex visible in float, started 50m SW and ongoing, lines etched ontop surface of some boulders (trace of spinifex minerals). </t>
  </si>
  <si>
    <t>10.065a</t>
  </si>
  <si>
    <t>Dolerite? Weathered surfaces have rough edges and protrude. Still in komatiite?</t>
  </si>
  <si>
    <t xml:space="preserve">Basalt? SC continues, green/blue fragments in white matrix. </t>
  </si>
  <si>
    <t>10.066a</t>
  </si>
  <si>
    <t>20x10m OC of fine grained mafic unit, strong fabric, multiple fracs, another at 012/65E in a few places.</t>
  </si>
  <si>
    <t>10.066a - Basalt OC with a strong fabric</t>
  </si>
  <si>
    <t>Dense quartz SC, bright white, visible from aerials.</t>
  </si>
  <si>
    <t xml:space="preserve">Basalt SC for last 80m E, 40m OC here, lots of visible spherules, 0.5cm-1.2cm, rock has altered to a white g/mass with black needles, continues west for 100m. </t>
  </si>
  <si>
    <t>Basalt with spherules still present at this point, as SC and scattered OC, typical hi-Mg landscape and vegetation.</t>
  </si>
  <si>
    <t>ROTH 038</t>
  </si>
  <si>
    <t>10.069a</t>
  </si>
  <si>
    <t xml:space="preserve">Basalt with spherules continues to here from last loc as SC. </t>
  </si>
  <si>
    <t>10.070</t>
  </si>
  <si>
    <t>SC changed - now silicified dolerite? Also change in appearance of rocks, now more rounded.</t>
  </si>
  <si>
    <t>Silicified dolerite still as float? Chage to Fe regolith blocks and nodules 20m N and disappears 30m S - evidence of BIF?</t>
  </si>
  <si>
    <t>Fine grained mafic SC over large area, visible ocelli nearby. In places, blue-green alteration in white magnesite matrix.</t>
  </si>
  <si>
    <t xml:space="preserve">Edge of basalt SC heading East, 80m wide. Some spinifex px in FL. </t>
  </si>
  <si>
    <t xml:space="preserve">Px-spinifex as elongate needles in basalt SC here. SC stops immediately East. </t>
  </si>
  <si>
    <t xml:space="preserve">White pink quartzite SC 2m wide, with bedding planes, striking ~130deg, 10m long. </t>
  </si>
  <si>
    <t>10.076a</t>
  </si>
  <si>
    <t>Edge of SC/patchy OC of basalt with spherules/ocelli.</t>
  </si>
  <si>
    <t xml:space="preserve">Very dense vegetation (crawling on ground), 40m thick N-S, as with peridotite/um elsewhere. </t>
  </si>
  <si>
    <t>50m fine grained basalt OC, surrounded by ongoing SC. No spinifex, no spherules?</t>
  </si>
  <si>
    <t xml:space="preserve">Possible large 30m OC of basalt - v fine grained, dark, but no spinifex texture. Could still be part of komatiite however. </t>
  </si>
  <si>
    <t>10.080</t>
  </si>
  <si>
    <t xml:space="preserve">Since 10.079 to here, consistent SC of fine grained 'recrystallised?' basalt, sometimes with spinifex texture and 'siliceous' komatiite appearance. </t>
  </si>
  <si>
    <t>Dense SC of dolerite and BIF, large 40cm blocks.</t>
  </si>
  <si>
    <t xml:space="preserve">Sudden change in colour of regolith from dark red to orange-white. Felsic volcaniclastic float, white and grainy, predominantly, a few dark grey. </t>
  </si>
  <si>
    <t xml:space="preserve">20m OC along track, strike of 359deg. One sample in SC has large rounded QTZ clast - conglomerate. </t>
  </si>
  <si>
    <t>CONG</t>
  </si>
  <si>
    <t xml:space="preserve">10m volcaniclastic OC along track, striking N-S, some boulders at edge of road. </t>
  </si>
  <si>
    <t>Felsic volcaniclastic SC and QTZ FL.</t>
  </si>
  <si>
    <t>10.085a</t>
  </si>
  <si>
    <t>Edge of dense SC to NE, Qtz still present as FL.</t>
  </si>
  <si>
    <t>50m OC, highly bedded/foliated with a consistent strike of 007deg, near vertical dip.</t>
  </si>
  <si>
    <t>Dense SC with patchy fractured OC, grey volcaniclastic unit with white veining, clear bedding.</t>
  </si>
  <si>
    <t>Large 20m OC platform, rugged with hollowed holes, appears more crystalline and interbedded with bedded volcaniclastics, white cream to pink in colour, rusty brown staining in places. Some cross cutting features in part of OC? As in Map 2.</t>
  </si>
  <si>
    <t>ROTH 043</t>
  </si>
  <si>
    <t>10.088-1,2 - Large OC platform of a crystalline felsic unit amongst volcaniclastics</t>
  </si>
  <si>
    <t xml:space="preserve">20x5m OC, general strike of 242deg containg large clasts up to 10cm in size - includes orange stained pebbles. G/mass is silicified with a conchoidal fracture. Typically dark in colour, some green. Initially thought regolith feature, revised as a primary conglomerate/volcanic agglomerate. </t>
  </si>
  <si>
    <t>AGG</t>
  </si>
  <si>
    <t>10.089-1,2 - Long OC containing rounded clasts up to 10cm - conglomerate or reg feature?</t>
  </si>
  <si>
    <t>10.090</t>
  </si>
  <si>
    <t xml:space="preserve">Large 30-40cm boulders of same silicified clast bearing unit, darker in colour - agglomerate. </t>
  </si>
  <si>
    <t xml:space="preserve">10m OC of apparently bedded/fractured volcaniclastic. </t>
  </si>
  <si>
    <t>10.091 - OC of same silicifiec clast bearing sediment, darker in colour - appears to be an interbedded unit here rather than reg.</t>
  </si>
  <si>
    <t xml:space="preserve">As at 10.089 - large 40cm+ boulders of volcanic agglomerate/conglomerate. </t>
  </si>
  <si>
    <t>ROTH 042</t>
  </si>
  <si>
    <t>10.092-1,2 - OC of boulders of conglomerate/volcanic agglomerate</t>
  </si>
  <si>
    <t xml:space="preserve">Large dense boulders in SC, light, low density with sub-angular to rounded clasts of quartz. Layering visible, with some microfaulting (brittle). Generally fine grained and white to grey in colour. </t>
  </si>
  <si>
    <t>ROTH 044</t>
  </si>
  <si>
    <t>10.093-1,2 - OC of low density felsic volcaniclastic</t>
  </si>
  <si>
    <t xml:space="preserve">Small OC of dipping volcaniclastics in situ. </t>
  </si>
  <si>
    <t>Felsic volcaniclastic dense SC, blocks up to 25cm, range of clasts including obsidian and fiamme?</t>
  </si>
  <si>
    <t>ROTH 045</t>
  </si>
  <si>
    <t xml:space="preserve">Felsic volcaniclastic dense SC, blocks up to 30cm, less variety of clasts, fine grained and more friable, as at 10.093. </t>
  </si>
  <si>
    <t>ROTH 046</t>
  </si>
  <si>
    <t>Small fe pisolith boulders here som wide, striking 100deg for 60m.</t>
  </si>
  <si>
    <t>11.001a</t>
  </si>
  <si>
    <t>Fe reg float stops and blocky rounded px dol-gab starts here to S.</t>
  </si>
  <si>
    <t>Fe caprock @ 11.001 continues here but has become steeper 10m mound, 20m thick, ongoing to E</t>
  </si>
  <si>
    <t>11.002-1.2 - Fe regolith cap, continues along strike for several hundred metres, sharp drop to N and view to N</t>
  </si>
  <si>
    <t>Small 20m patch of Fe pisolitic boulders, some relict layering.</t>
  </si>
  <si>
    <t>BIF?</t>
  </si>
  <si>
    <t>Contnuation from 11.002, Fe pisolitic caprock now 40m wide, trending 050deg.</t>
  </si>
  <si>
    <t xml:space="preserve">Eastern extent of pisolitic caprock, 15m drop to flat to E, resumes in ~300m. </t>
  </si>
  <si>
    <t>11.005 - View to W looking at end of fe regolith caprock, resumes 300m E</t>
  </si>
  <si>
    <t>SC of medium to coarse grained dolerite, with euhedral crystals, blocky but not rounded px crystals, weathered out plag and protruding px on weathered surfaces. Minor BIF float.</t>
  </si>
  <si>
    <t>Dol SC stops here, change to BIF SC, 50cm scale isoclinal folding.</t>
  </si>
  <si>
    <t>11.007 - 50cm scale isoclinal folding in BIF SC</t>
  </si>
  <si>
    <t>Small 10m patchy OC of fractured basalt with tremolite alteration needles. Frac strike 319deg, vertical.</t>
  </si>
  <si>
    <t>11.008a</t>
  </si>
  <si>
    <t>Small 10m SC Of boulders of cherty BIF striking 080deg (Map 6 BIF unit).</t>
  </si>
  <si>
    <t>Dolerite SC here heading N, medium grained, v small amount of basalt in SC immediately South.</t>
  </si>
  <si>
    <t>11.010</t>
  </si>
  <si>
    <t>Dol SC to here, small patchy 15m OC at this point, fine grained mafic (fine dol/basalt?), decided on basalt. Foliated micaceous sediment in float and foliated basalt float.</t>
  </si>
  <si>
    <t>Medium-coarse grained dol SC 50m wide, px-weathers out to give blocky appearance. White cream fibrous chrysotile in float. 10m N, heavily forested, new sparse SC, dark and highly magnatic - peridotite!</t>
  </si>
  <si>
    <t>11.011 - White-cream fibrous material in FL - chrysotile</t>
  </si>
  <si>
    <t>11.011a</t>
  </si>
  <si>
    <t>OC of highly weathered, highly magnetic, dark unit with large platy (opx?) crystals. Matches up with map 6 peridotite. Minor pegmatite found in float.</t>
  </si>
  <si>
    <t>11.011a - Peridotite OC, fine grained magnetic</t>
  </si>
  <si>
    <t>Peridotite 15m patchy OC at this point, highly magnetic.</t>
  </si>
  <si>
    <t>Start of large OC 30 x 100m+ elevated platform of m.g. dolerite with 2-3mm crystals, 60:40 m:f actinolite alteration in places, up to 5mm platy crystals. Sharp contact 060deg, dol SC onoing to N.</t>
  </si>
  <si>
    <t>Start of large OC of crystalline m.g. dolerite, contact 062deg, same as large mound in map 9, extends 45m North, at least 80+m along strike. SC od dol continues North.</t>
  </si>
  <si>
    <t>11.014a</t>
  </si>
  <si>
    <t xml:space="preserve">Patchy 30m OC m.g. dol. </t>
  </si>
  <si>
    <t>50x30m OC striking 050deg of a coarse gabbro, pyroxene dominant, grain size typically 1cm+. Appears to 'dip' to N at about 50deg. Milky qz float to N.</t>
  </si>
  <si>
    <t>ROTH 029</t>
  </si>
  <si>
    <t>11.015 - Large OC platform of a coarse grained gabbro, rich in pyroxene.</t>
  </si>
  <si>
    <t>Previous OC of px dominant gabbro continues to here, 40m wide, continues to the e.</t>
  </si>
  <si>
    <t xml:space="preserve">Valley striking 005deg. Milky white qz OC in valley, 2-3m thick. Fine grained basalt on either side, with linear fabric. Qz fractured: 051/65 SE, surrounding basalt fractured 056/72 SE. Fracturing event after Qz vein was emplaced, after fault along which Qz emplaced was formed. Dol SC after valley 40m wide, with quartz SC. </t>
  </si>
  <si>
    <t>11.017-1,2- 2m milky quartz vein in basalt OC, fracturing event after quatz vein emplaced</t>
  </si>
  <si>
    <t xml:space="preserve">Dol OC at this point, up high slope, SC to this point. </t>
  </si>
  <si>
    <t>11.018a</t>
  </si>
  <si>
    <t>Top of OC, very high and prominent, elevated 50-80m. M.g. dolerite, striking 050deg, 50m N-S matches up with loc 9.005a. Peroditite expected next.</t>
  </si>
  <si>
    <t>Near lower contact of dolerite, dipping N at 50deg.Steep drop to south + very dense veg (peri).</t>
  </si>
  <si>
    <t>11.019 - Lower margin of large dolerite OC, view to E, can see approx 'bedding' dip to N</t>
  </si>
  <si>
    <t>11.020</t>
  </si>
  <si>
    <t xml:space="preserve">Peridotite OC 10m highly magnetic, mottled 'cumulate' appearance of outcrop. Dipping approx to NE at 50-55deg. </t>
  </si>
  <si>
    <t>Peridotite and dolerite SC, 20m patch, still very dense bush vegetation.</t>
  </si>
  <si>
    <t>11.021a</t>
  </si>
  <si>
    <t>Minor 1m OC of f.g. grey basalt, with tremolite alteration. Dol and peri FL. Basalt SC heading SW and basalt-associated plant abundant on floor</t>
  </si>
  <si>
    <t>11.021b</t>
  </si>
  <si>
    <t>Dolerite SC from here ongoing.</t>
  </si>
  <si>
    <t>Change to f.g. basalt SC, only for 20m or so.</t>
  </si>
  <si>
    <t>11.022a</t>
  </si>
  <si>
    <t>Fine grained basalt SC.</t>
  </si>
  <si>
    <t>11.022b</t>
  </si>
  <si>
    <t xml:space="preserve">Basalt SC to here, but ends at this point. Immediately S, increase in dol and BIF FL. </t>
  </si>
  <si>
    <t>BIF SC striking 034deg 40m thick (100m+ along strike), dark black magnetite dominated with some grey chert bands up to 1cm, highly magnetic, isoclinal folding is present on decimetre scale. Milky quartz and quartzite in float.</t>
  </si>
  <si>
    <t>11.023a</t>
  </si>
  <si>
    <t>Dolerite FL m.g., then bare with open landscape and tall eucalyptus trees.</t>
  </si>
  <si>
    <t>11.023b</t>
  </si>
  <si>
    <t>Waterway trending 036deg, bare reg, large trees.</t>
  </si>
  <si>
    <t>N extent of Fe reg material SC, heading uphill.</t>
  </si>
  <si>
    <t>Top of small peak, Fe reg material with relict bedding (BIF?), highly altered and oxidised, signs of folding.</t>
  </si>
  <si>
    <t>11.025a</t>
  </si>
  <si>
    <t>BIF SC starts here heading south, mag-rich, joined by quartzite 20m S, further 5 m SE joined by SC of blocky rounded px dol-gab and end of BIF. All 60+m along strike. MAP 6 SEQUENCE.</t>
  </si>
  <si>
    <t>End of blocky rounded px dol-gab SC, at this point, OC of coarse (1cm+) altered pyroxenite for 20m, followed by m.g. dol to S</t>
  </si>
  <si>
    <t>Small 5m SC of quartzite with orange-red staining, as in map 6.</t>
  </si>
  <si>
    <t>Large 30m+ OC of gabbro, crystals 0.8-1cm, typically 3-4mm, px weathers out tabular (amph min now), variable felsic content 15-30%, SC for 50m in all directions.</t>
  </si>
  <si>
    <t>11.028-1,2,3 - OC of coarse grained gabbro with large 1cm+ tabular crystals of pyroxene/amphibole</t>
  </si>
  <si>
    <t>40m OC of coarse-grained pyroxenite (orig, now dominated by amphiboles), crystals 1cm+ in size</t>
  </si>
  <si>
    <t>ROTH 030</t>
  </si>
  <si>
    <t>11.029a</t>
  </si>
  <si>
    <t>Forested creek striking 340degrees.</t>
  </si>
  <si>
    <t>11.030</t>
  </si>
  <si>
    <t xml:space="preserve">Switch in SC since last locality from pyroxenite with large 1cm crystals to gabbro (increased feld content) and decreased grain size to same as loc 11.028. Here, signs of blocky rounded px dol-gab in SC and some quartzite float. </t>
  </si>
  <si>
    <t>20m Dolerite OC, m.g. not fully like typical blocky px dol-gab</t>
  </si>
  <si>
    <t>Dol SC to here, m.g. by this point (decreasing grain size). At this point, start of BIF SC (large 20-30cm blocks) and cont. for 30m Dolerite SC on other side of BIF and BIF FL.</t>
  </si>
  <si>
    <t>SC of blocky rounded px dol-gab, 40m wide for 55m, then switch to finer grained basalt.</t>
  </si>
  <si>
    <t>End of mafic SC, Fe reg material SC starts here.</t>
  </si>
  <si>
    <t>11.034a</t>
  </si>
  <si>
    <t>Top of pisolitic blocks elevated 10m, 30m wide, trending 048deg.</t>
  </si>
  <si>
    <t>11.034b</t>
  </si>
  <si>
    <t>Edge of pisolitic Fe caprock, waterway trending 042deg present 20m W.</t>
  </si>
  <si>
    <t xml:space="preserve">Top of a further Fe pisolitic caprock, elevated 20m, steep drop to the North. 40m thick, trending 021deg. </t>
  </si>
  <si>
    <t>11.035a</t>
  </si>
  <si>
    <t>5m wide patch of pisolitic boulders, striking 014deg.</t>
  </si>
  <si>
    <t>11.035b</t>
  </si>
  <si>
    <t>Edge of basalt (fine grained mafic?) SC</t>
  </si>
  <si>
    <t>RC chips, 46m hole; Trans cover 3m, silcrete to 29m, Fe oxidised material, minor banding - BIF? to 40m, 40+ grey, fine grained, sparkly, micaceous - metasediment? Or schistose basalt?</t>
  </si>
  <si>
    <t>RC chips, 48m hole; pisolitic trans material to 4m, Fe material to 11m, silcrete to 41m, 41-44 - metasediment - schist?, 45-46 - BIF, 47-48 metasediment -schist? Sedimentary package associated with BIF.</t>
  </si>
  <si>
    <t>11.037 - RC hole - metasediment or foliated basalt at bottom of hole</t>
  </si>
  <si>
    <t>Bare regolith at this point, pisoliths on surface, nothing to the west</t>
  </si>
  <si>
    <t>Bare regolith continues, Fe nodules on surface, minor milky qz float, v sparse BIF FL.</t>
  </si>
  <si>
    <t>11.040</t>
  </si>
  <si>
    <t>spinifex textured pyroxenite, fine grained basalt and BIF in sparse float.</t>
  </si>
  <si>
    <t>Increased density of float, still spinifex px, BIF, basalt and milky qz.</t>
  </si>
  <si>
    <t>Coarse random platy spinifex textured px in float, decreased density in last 50m, also some basalt with trem alt and dark mag-rich BIF float.</t>
  </si>
  <si>
    <t xml:space="preserve">V sparse FL of minor spinifex px and BIF </t>
  </si>
  <si>
    <t>11.043a</t>
  </si>
  <si>
    <t>1 single 25cm block of m.g. dolerite, relatively fresh, spinifex px float nearby</t>
  </si>
  <si>
    <t>11.043b</t>
  </si>
  <si>
    <t>Waterway trending 161deg</t>
  </si>
  <si>
    <t xml:space="preserve">Dense float, Fe reg material, coarse grained pyroxenite with 0.8cm tabular crystals (amph), minor spinifex px. </t>
  </si>
  <si>
    <t xml:space="preserve">Bare, Fe reg material and sparse milky quartz, bare to W for 100+m and S for 200+m. </t>
  </si>
  <si>
    <t>11.045a</t>
  </si>
  <si>
    <t>Sudden increase in float, Fe material, basalt (silicified) and spinifex px.</t>
  </si>
  <si>
    <t>Waterway trending 145deg, sharp increase in height of reg along creek.</t>
  </si>
  <si>
    <t>Sudden increase in Fe content on reg for 70m, Ferruginised material w/ pisoliths and milky quartz, minor spinifex px FL.</t>
  </si>
  <si>
    <t>To here: bare reg. Here, sudden increase in float, Fe reg material and fine grained dark unit, basalt?</t>
  </si>
  <si>
    <t>11.048-1,2 - FL of pyroxenite and milky quartz</t>
  </si>
  <si>
    <t>SC here, changed 30m back, fine grained and dark with randomly oriented crystals, komatiite as in map 10, siliceous appearance (but not!)?</t>
  </si>
  <si>
    <t>11.050</t>
  </si>
  <si>
    <t>30m long milky white Qz outcrop, 5m wide, consisting of 40cm boulders, striking 050deg, Qz float 40m either side. End of pyroxenite? SC. Milky Qz continues east for 100m as sparse float.</t>
  </si>
  <si>
    <t>11.050 - Quartz OC striking 050deg</t>
  </si>
  <si>
    <t>Fe material in float, 30m patch - BIF?</t>
  </si>
  <si>
    <t>11.051a</t>
  </si>
  <si>
    <t>Further limonitic, goethitic material in float for 50m, bare to S.</t>
  </si>
  <si>
    <t>11.051b</t>
  </si>
  <si>
    <t>Bare reg of last 100m+, Fe pisoliths on surface.</t>
  </si>
  <si>
    <t>Increase in yellow ferruginised material in float and increased pisoliths. Minor sparse mafic float.</t>
  </si>
  <si>
    <t>40m round SC of medium grained mafic roc, 75:25 m:f, appears to contain plag and quarz, with small 1mm yellow dots - ? Quartz diorite?</t>
  </si>
  <si>
    <t>ROTH 034</t>
  </si>
  <si>
    <t>11.053-1,2 - Small SC of dolerite with plag, quartz and a yellow mineral - leucoxene?</t>
  </si>
  <si>
    <t>Fe reg material, dense float, yellow-brown.</t>
  </si>
  <si>
    <t>11.054a</t>
  </si>
  <si>
    <t>S extent of quartz diorite? OC, With yellow dots.</t>
  </si>
  <si>
    <t>To this point, bare reg. At this point, increase in veg density and taller eucalyptus trees here, immediately SW, increase in float, BIF and spinifex px.</t>
  </si>
  <si>
    <t>Bare reg, Fe pisoliths, minor qz float. Same for 100m E and W at least.</t>
  </si>
  <si>
    <t>Increase in Fe reg material, dense pisoliths for 150m patch.</t>
  </si>
  <si>
    <t>Edge of 50m SC heading west, fine grained basalt, in places blue-green in colour and as angular clasts in white matrix - calcrete.</t>
  </si>
  <si>
    <t>SC, change in lith, now m.g. dolerite, sparkly, meta and foliated? 20 m W is a dolerite OC 20x5m, orientated ~N-S.</t>
  </si>
  <si>
    <t>11.060</t>
  </si>
  <si>
    <t>Return to basalt SC, 80m NNW-SSE.</t>
  </si>
  <si>
    <t>Change to BIF SC, large 40cm+ boulders, 20m E-W striking 340deg, black-red, mag-rich.</t>
  </si>
  <si>
    <t>11.061 - BIF SC, magnetite rich with folding</t>
  </si>
  <si>
    <t>11.061a</t>
  </si>
  <si>
    <t>Change of lith W of BIF, coarse crystalline with elongate blades of pyroxene (now amph) up to 2-3cm (spinifex-esque?), 5m OC surrounded by SC, contact ~305deg.</t>
  </si>
  <si>
    <t>ROTH 032</t>
  </si>
  <si>
    <t>11.061a-1,2,3 - Spinifex pyroxene in a small 5m OC immediately W of BIF</t>
  </si>
  <si>
    <t>End of pyroxenite, now fine to medium grained mafic, 10-15% feldspar SC here ongoing</t>
  </si>
  <si>
    <t>11.062a</t>
  </si>
  <si>
    <t>Prev SC stopped 20m E, at this point - 5m OC of coarse grained mafic, gabbro. 40:60 f:m.</t>
  </si>
  <si>
    <t>10m BIF SC, black and red, magnetic. Immediately W, v. fine grained ?basalt 10m SC (high pitch when struck). Basalt or chilled margin of dolerite? Looks more like dolerite on way back across track. Chilled sill?</t>
  </si>
  <si>
    <t>ROTH 031</t>
  </si>
  <si>
    <t>11.063-1,2 - Fine grained mafic, high pitch when struck, perhaps chilled margin of dolerite</t>
  </si>
  <si>
    <t>At this point, SC of m.g. to c.g. dolerite, 3-4mm typically, pyroxene crystals weather out to give a blocky appearance, similar to blocky rounded px dol-gab. Small 10m BIF SC 40m W.</t>
  </si>
  <si>
    <t>11.064-1,2 - Dolerite SC, blocky appearance to weatherd surface</t>
  </si>
  <si>
    <t>Prev SC stopped 20m E, at this point, BIF SC large 30-40cm blocks, yellow/orange-black, mod magnetic, 20m E-W, strike approx 338deg.</t>
  </si>
  <si>
    <t xml:space="preserve">Nothing since last loc, here sparse SC of 10-20cm blocks of highly weathered c.g. (&gt;1cm in parts) px-rich gabbro, some minor white minerals (pyroxenite?). As in MAP 11. </t>
  </si>
  <si>
    <t>11.066 - Coarse grained gabbro SC pyroxene-dominant</t>
  </si>
  <si>
    <t>Coarse px-rich gabbro (up to 20% white minerals) continues in SC, black mag rich dense BIF float starts here</t>
  </si>
  <si>
    <t>11.067a</t>
  </si>
  <si>
    <t>Now switch to BIF SC, 100m+ along strike, pisoliths abundant on surface too, increase in Fe reg material.</t>
  </si>
  <si>
    <t>11.067b</t>
  </si>
  <si>
    <t>BIF highly weathered, purple red here, sc still present here.</t>
  </si>
  <si>
    <t>SC stopped 40m E, at this point and to W, bare regolith and scattered pisoliths for 100m+</t>
  </si>
  <si>
    <t>Bare reg with Fe nodules and Fe reg material as float on surface, for hundreds of m aruond.</t>
  </si>
  <si>
    <t>11.070</t>
  </si>
  <si>
    <t>Bare reg with pisoliths on surface, 29M RC hole here, 0-3m trans cover, 3-14m fe material (derived from BIF?) 14-28m white clay/calcrete, 26m BIF, 29m m.g. dolerite</t>
  </si>
  <si>
    <t>35m RC hole, 0-4m transported cover, 4-6 ferruginised material, 6-18m white clay/calcrete, 18-35m f.g. to m.g. dolerite, strong linear fabric</t>
  </si>
  <si>
    <t>Bare regolith with nothing but sparse Fe pisoliths, appears to be extensive transported cover.</t>
  </si>
  <si>
    <t xml:space="preserve">29m RC hole, 0-4m transported cover w/ pisoliths, 4-21m yellow-orange leached zone, 21-29 fine grained dark mafic, siliceous appearance (silicified basalt/even komatiite?). </t>
  </si>
  <si>
    <t>11.073-1,2 - RC hole with fine grained dark mafic - siliceous basalt at end of hole?</t>
  </si>
  <si>
    <t>20m RC Hole, 0-3m transported cover w/ pisoliths, 3-15m leached zone white-yellow, 15-20, fine grained, dark and 'siliceous appearance, as prev loc.</t>
  </si>
  <si>
    <t>40m RC hole, same as 11.036, 0-3m transported cover, 3-8m Fe material, 8-20m white calcrete/clay, 20-30m green/yellow saprock/leached zone, 31-40m foliated schist, orig mafic? Bare reg all around on surface. V extensive cover.</t>
  </si>
  <si>
    <t>GK1</t>
  </si>
  <si>
    <t>Large OC of red-black Fe caprock, consisting of consolidated maghemite pisoliths and gravel.</t>
  </si>
  <si>
    <t>GK2</t>
  </si>
  <si>
    <t>SE end of caprock, highly weathered BIF OC, weakly magnetic</t>
  </si>
  <si>
    <t>GK2 - Highly weathered BIF outcrop</t>
  </si>
  <si>
    <t>GK3</t>
  </si>
  <si>
    <t>10m BIF OC, highly weathered, trace magnetic. 10cm scale folding in BIF.</t>
  </si>
  <si>
    <t>GK3 - Highly weathered BIF outcrop, minor folding</t>
  </si>
  <si>
    <t>GK4</t>
  </si>
  <si>
    <t>BIF OC/SC ends here. Worked ground.</t>
  </si>
  <si>
    <t>GK5</t>
  </si>
  <si>
    <t>Highly weathered BIF ridges continues to this point and beyond.</t>
  </si>
  <si>
    <t>GK6</t>
  </si>
  <si>
    <t>Contact between BIF ridge (highly weathered) and maghemite pisolith Fe caprock.</t>
  </si>
  <si>
    <t>GK7</t>
  </si>
  <si>
    <t>Caprock Fe ends here.</t>
  </si>
  <si>
    <t>GK8</t>
  </si>
  <si>
    <t>8m thick red-black BIF OC starts here.</t>
  </si>
  <si>
    <t>GK8 - Red-black BIF outcrop</t>
  </si>
  <si>
    <t>GK9</t>
  </si>
  <si>
    <t>BIF OC ends, weak folding present</t>
  </si>
  <si>
    <t>GK10</t>
  </si>
  <si>
    <t xml:space="preserve">Large caprock striking 161deg, 3-10mm maghemite pisoliths. </t>
  </si>
  <si>
    <t>GK11</t>
  </si>
  <si>
    <t>Caprock strikes to here and further SW, 15m height</t>
  </si>
  <si>
    <t>GK12</t>
  </si>
  <si>
    <t>Small 2x1m SC fine grained dark basalt. Abundant basalt FL.</t>
  </si>
  <si>
    <t>GK13</t>
  </si>
  <si>
    <t>3m wide SC, banded with trace magnetism - BIF</t>
  </si>
  <si>
    <t>GK13 - BIF subcrop, 3m wide</t>
  </si>
  <si>
    <t>GK14</t>
  </si>
  <si>
    <t>BIF SC ends here - FL continues up slope.</t>
  </si>
  <si>
    <t>GK15</t>
  </si>
  <si>
    <t>1m SC, medium grained, mafic, equigranular 60:40 m:f - dolerite?</t>
  </si>
  <si>
    <t>GK16</t>
  </si>
  <si>
    <t>1m SC, medium grained, mafic, equigranular 70:30 m:f - dolerite? BIF, dolerite, quartz float.</t>
  </si>
  <si>
    <t>GK17</t>
  </si>
  <si>
    <t>3x2m SC/OC dolerite, possible 'bedding' fractures at 359/73E</t>
  </si>
  <si>
    <t>GK17 - Outcrop of dolerite with 'bedding' fractures</t>
  </si>
  <si>
    <t>GK18</t>
  </si>
  <si>
    <t>6 m OC dolerite, fracutres at 358/74E.</t>
  </si>
  <si>
    <t>GK19</t>
  </si>
  <si>
    <t>From prev loc to here: Ongoing dolerite SC, here 10m OC dolerite with multiple frac orientations - folding or fabric intersections. 1) 056/78SE, 2)358/82 E and 167/80W.</t>
  </si>
  <si>
    <t>GK20</t>
  </si>
  <si>
    <t>SC of dolerite continues to here but more sparse. 5x2m patchy OC here, slope drops to E, quartz float in topo low.</t>
  </si>
  <si>
    <t>GK21</t>
  </si>
  <si>
    <t>Maghemite pisolith caprock, breakaway with topo high. 2mm - 2cm pisoliths.</t>
  </si>
  <si>
    <t>GK21-1,2 - Fe pisolitic caprock, topographic high</t>
  </si>
  <si>
    <t>GK22</t>
  </si>
  <si>
    <t>5x3m patchy OC BIF, weakly magnetic, bedding visible.</t>
  </si>
  <si>
    <t>GK23</t>
  </si>
  <si>
    <t>20m BIF OC, mm scale bedding, weakly magnetic.</t>
  </si>
  <si>
    <t>GK24</t>
  </si>
  <si>
    <t>3x2m OC (in situ??) 30cm-1m boulders of milky quartz and white kaolinite. Qz-feld vein? Fe staining?</t>
  </si>
  <si>
    <t>GK24 - Potential felsic pegmatite or quartz vein?</t>
  </si>
  <si>
    <t>GK25</t>
  </si>
  <si>
    <t>1m deep watercourse, abundant Fe material and dolerite cobbles. Striking NW-SE.</t>
  </si>
  <si>
    <t>GK26</t>
  </si>
  <si>
    <t>TENEMENT STAR PICKET</t>
  </si>
  <si>
    <t>GK27</t>
  </si>
  <si>
    <t>To here: no OC/SC. Bare regolith and pisolitic material on surface. Here is elevated pisolitic caprock material.</t>
  </si>
  <si>
    <t>GK28</t>
  </si>
  <si>
    <t>3m OC`of highly weathered BIF, bedding still discernable.</t>
  </si>
  <si>
    <t>GK29</t>
  </si>
  <si>
    <t>30m radius, 10m high mound of orange caprock, not mag pisolith-bearing.</t>
  </si>
  <si>
    <t>GK30</t>
  </si>
  <si>
    <t>Large pisolitic caprock clast supported, striking 008deg, continues 100m N and 50m S.</t>
  </si>
  <si>
    <t>GK31</t>
  </si>
  <si>
    <t>Small 2m fractured dolerite OC.</t>
  </si>
  <si>
    <t>GK32</t>
  </si>
  <si>
    <t>Patchy 1m OC of dolerite amongst abundant dolerite float. Minor Qz float.</t>
  </si>
  <si>
    <t>GK33</t>
  </si>
  <si>
    <t>Sporadic patchy dolerite OC continues to here and onwards.</t>
  </si>
  <si>
    <t>GK34</t>
  </si>
  <si>
    <t>Patchy Dolerite SC from last loc to here then stops. Dol FL continues with minor Qtz.</t>
  </si>
  <si>
    <t>GK35</t>
  </si>
  <si>
    <t>Dol FL stops and change to Fe regolith material on surface only onwards.</t>
  </si>
  <si>
    <t>GK36</t>
  </si>
  <si>
    <t xml:space="preserve">Large 20x30m cherty BIF ridge OC, magnetite bands up to 5mm thickness. M-scale (parasitic) folding. Fold axes is 48 towards 325deg. See sketch. </t>
  </si>
  <si>
    <t>GK36 - BIF ridge with metre scale parasitic folding</t>
  </si>
  <si>
    <t>GK37</t>
  </si>
  <si>
    <t>BIF SC continues here striking 200deg, dipping 50-80W.</t>
  </si>
  <si>
    <t>GK38</t>
  </si>
  <si>
    <t>BIF OC continues up and over hill to south and onwards.</t>
  </si>
  <si>
    <t>GK39</t>
  </si>
  <si>
    <t>W slope of BIF ridge, layering on cm-scale.</t>
  </si>
  <si>
    <t>GK40</t>
  </si>
  <si>
    <t>BIF OC continues.</t>
  </si>
  <si>
    <t>GK41</t>
  </si>
  <si>
    <t>BIF SC ends approximately here.</t>
  </si>
  <si>
    <t>GK42</t>
  </si>
  <si>
    <t>50m SC Fe-caprock, non-pisolitic.</t>
  </si>
  <si>
    <t>GK43</t>
  </si>
  <si>
    <t>Fe-rich orange-red caprock from here to track.</t>
  </si>
  <si>
    <t>GK44</t>
  </si>
  <si>
    <t>From last loc. Sparse Fe-caprock material, some with minor quartz veining. Ends here - just Fe float material.</t>
  </si>
  <si>
    <t>GK45</t>
  </si>
  <si>
    <t>Fe caprock continues.</t>
  </si>
  <si>
    <t>GK46</t>
  </si>
  <si>
    <t>Change from duricrust laterite to maghemite pisolitic gravel caprock striking NW-SE.</t>
  </si>
  <si>
    <t>GK47</t>
  </si>
  <si>
    <t>Return to duricrust laterite.</t>
  </si>
  <si>
    <t>GK48</t>
  </si>
  <si>
    <t>Orange duricrust laterite ongoing.</t>
  </si>
  <si>
    <t>GK49</t>
  </si>
  <si>
    <t>Change to maghemite pisolitic gravel.</t>
  </si>
  <si>
    <t>GK50</t>
  </si>
  <si>
    <t>10m wide drainage channel, striking 044deg. Mag pisoliths continue 200m E.</t>
  </si>
  <si>
    <t>GK51</t>
  </si>
  <si>
    <t>Duricrust laterite SC starts here.</t>
  </si>
  <si>
    <t>GK52</t>
  </si>
  <si>
    <t>Duricrust laterite ends - just cover.</t>
  </si>
  <si>
    <t>GK53</t>
  </si>
  <si>
    <t>Start of large BIF OC, banding on mm to cm scale, moderately magnetic, strongly oxidised</t>
  </si>
  <si>
    <t>GK53 - Large BIF outcrop. Strongly oxidised</t>
  </si>
  <si>
    <t>GK54</t>
  </si>
  <si>
    <t>Following BIF OC along strike</t>
  </si>
  <si>
    <t>GK55</t>
  </si>
  <si>
    <t>Northern strike extent of BIF</t>
  </si>
  <si>
    <t>GK56</t>
  </si>
  <si>
    <t>Southern extent of BIF</t>
  </si>
  <si>
    <t>GK57</t>
  </si>
  <si>
    <t>Patchy BIF OC with SC</t>
  </si>
  <si>
    <t>GK58</t>
  </si>
  <si>
    <t>Small scale 40cm fold in BIF, OC ongoing, hinge surface striking 324deg.</t>
  </si>
  <si>
    <t>GK59</t>
  </si>
  <si>
    <t>BIF SC/OC, bedding preserved.</t>
  </si>
  <si>
    <t>GK60</t>
  </si>
  <si>
    <t>BIF SC ends in shallow valley striking 200deg. SE slope = BIF, NE slope = red grey highly weathered, medium grained, 50% kaolinite 50% hematite, limonite etc. Highly altered mafic/intermediate.</t>
  </si>
  <si>
    <t>GK61</t>
  </si>
  <si>
    <t>SC starts of highly oxidised medium grained purple brown rock (lots of kaolinite) - mafic to intermediate?</t>
  </si>
  <si>
    <t>GK61 - Subcrop of highly oxidised purple-brown rock, mafic-intermediate?</t>
  </si>
  <si>
    <t>GK62</t>
  </si>
  <si>
    <t xml:space="preserve">Sharp contact between highly weathered/oxidised mafic/inter and BIF. Contact 067deg. Appears to be cross cutting BIF bedding - not sure? Sill intruding BIF hence strong alteration? See sketch. </t>
  </si>
  <si>
    <t>GK62 - Contact between altered mafic/inter and BIF, cross cutting BIF</t>
  </si>
  <si>
    <t>GK63</t>
  </si>
  <si>
    <t>BIF SC/patchy OC from last loc continues to here and beyond.</t>
  </si>
  <si>
    <t>GK64</t>
  </si>
  <si>
    <t>Large milky quartz vein/blow, boulders.</t>
  </si>
  <si>
    <t>GK65</t>
  </si>
  <si>
    <t>BIF SC ends here, approx strike of bedding is 216deg.</t>
  </si>
  <si>
    <t>GK66</t>
  </si>
  <si>
    <t xml:space="preserve">OC in water course, 3m wide. Medium grained, mafic, 70:30 m:f, dark grey-black, trace chlorite, fresh - dolerite. </t>
  </si>
  <si>
    <t>GK67</t>
  </si>
  <si>
    <t>Defining BIF contact between traverses. Z fold present (20cm). Possibly layer parallel folding in BIF.</t>
  </si>
  <si>
    <t>GK68</t>
  </si>
  <si>
    <t>BIF contact hard to follow, sporadic OC of BIF.</t>
  </si>
  <si>
    <t>GK69</t>
  </si>
  <si>
    <t>Highly oxidised BIF OC at this point, still continuing from prev.</t>
  </si>
  <si>
    <t>GK70</t>
  </si>
  <si>
    <t xml:space="preserve">Return to dolerite OC. Thin regular grey qtz veining, 5-10cm thick, striking 150/75SW. </t>
  </si>
  <si>
    <t>GK70 - Dolerite outcrop with thin quartz veining</t>
  </si>
  <si>
    <t>GK71</t>
  </si>
  <si>
    <t>3m S of veining, 2m zone of strong foliation, within that zone a 50cm band of strong sericite and mod chlorite alt. Dolerite OC.</t>
  </si>
  <si>
    <t>GK71-1,2 -  Dolerite outcrop with strong foliation and chlorite-epidote alteration</t>
  </si>
  <si>
    <t>GK72</t>
  </si>
  <si>
    <t>Defining BIF/igneous contact from loc. 62. BIF OC here bedded.</t>
  </si>
  <si>
    <t>GK73</t>
  </si>
  <si>
    <t>BIF-dolerite contact at this point</t>
  </si>
  <si>
    <t>GK74</t>
  </si>
  <si>
    <t>BIF OC</t>
  </si>
  <si>
    <t>GK75</t>
  </si>
  <si>
    <t>BIF OC, lots of folding</t>
  </si>
  <si>
    <t>GK76</t>
  </si>
  <si>
    <t>GK77</t>
  </si>
  <si>
    <t>BIF OC ends here</t>
  </si>
  <si>
    <t>GK78</t>
  </si>
  <si>
    <t>Dolerite OC ends here ans SC continues in stream bed. Vn - 225/83 NW. To west, dolerite and quartz float.</t>
  </si>
  <si>
    <t>GK79</t>
  </si>
  <si>
    <t>Dolerite SC/OC with fabric</t>
  </si>
  <si>
    <t>GK80</t>
  </si>
  <si>
    <t>From last loc: just cover. Here: start of water course striking 235deg, 1m deep. Mag pisolitic material.</t>
  </si>
  <si>
    <t>GK81</t>
  </si>
  <si>
    <t>Moderate BIF float in 50m radius.</t>
  </si>
  <si>
    <t>GK82</t>
  </si>
  <si>
    <t>Small 1m BIF SC, possible in situ.</t>
  </si>
  <si>
    <t>GK83</t>
  </si>
  <si>
    <t xml:space="preserve">Small 1m BIF SC/OC, laminated fine grained, highly oxidised, abundant muscovite mica, interbedded fine grained seds with BIF. </t>
  </si>
  <si>
    <t>GK84</t>
  </si>
  <si>
    <t>BIF FL ends here.</t>
  </si>
  <si>
    <t>GK85</t>
  </si>
  <si>
    <t>Duricrust laterite caprock, 5m high, striking E-W.</t>
  </si>
  <si>
    <t>GK86</t>
  </si>
  <si>
    <t>Topographic high duricrust laterite OC, strong Fe regolith float and BIF float.</t>
  </si>
  <si>
    <t>GK87</t>
  </si>
  <si>
    <t>Dolerite float starts here at base of slope.</t>
  </si>
  <si>
    <t>GK88</t>
  </si>
  <si>
    <t xml:space="preserve">Start of OC ridge, completely oxidised, riddles with 5cm wide discontoinuous sugary qtz veins. </t>
  </si>
  <si>
    <t>GK89</t>
  </si>
  <si>
    <t xml:space="preserve">Continuation of previous locality (loc 88). </t>
  </si>
  <si>
    <t>GK89 - BIF outcropping on ridge, highly oxidised</t>
  </si>
  <si>
    <t>GK90</t>
  </si>
  <si>
    <t>OC ridge, purple-red bedded/foliated, highly oxidised, very soft and clay rich. Possibly Fe rich sediment or highly foliated mafic. Dense FL of same material.</t>
  </si>
  <si>
    <t>GK90 - Outcrop of bedded material, Fe-rich sediment?</t>
  </si>
  <si>
    <t>GK91</t>
  </si>
  <si>
    <t>Northern side of ridge, bedding better defined, thin mm-scale layers of black-grey and minor red in places. Shaley-sed dominant BIF.</t>
  </si>
  <si>
    <t>GK91 - Shaley-dominated BIF on northern side of ridge</t>
  </si>
  <si>
    <t>GK92</t>
  </si>
  <si>
    <t>Maghemite pisolitic material on surface.</t>
  </si>
  <si>
    <t>GK93</t>
  </si>
  <si>
    <t>Top of mag pisolitic boulders, black-red, 2mm-2cm, clast-supported.</t>
  </si>
  <si>
    <t>GK93-1,2 - Top of elevated maghemite pisolitic boulders, black-red</t>
  </si>
  <si>
    <t>GK94</t>
  </si>
  <si>
    <t>2m OC of red-black, hematite-magnetite rich BIF</t>
  </si>
  <si>
    <t>GK95</t>
  </si>
  <si>
    <t xml:space="preserve">Change in FL from BIF in E to 0.5mm fine to medium grained dolerite in west. </t>
  </si>
  <si>
    <t>GK96</t>
  </si>
  <si>
    <t>5m SC of grey-black mafic, 70:30 m:f, 0.5-1mm grain size, dolerite. Ongoing dolerite float.</t>
  </si>
  <si>
    <t>GK98</t>
  </si>
  <si>
    <t>Base of 30m high Maghemite pisolith ridge.</t>
  </si>
  <si>
    <t>GK99</t>
  </si>
  <si>
    <t>Edge of maghemite pisolith boulders and changes to amorphous red-purple caprock ridge.</t>
  </si>
  <si>
    <t>GK100</t>
  </si>
  <si>
    <t>Slope of hematite, Fe cap rock ridge.</t>
  </si>
  <si>
    <t>GK100 - Side of Fe caprock ridge</t>
  </si>
  <si>
    <t>GK101</t>
  </si>
  <si>
    <t>10x10m SC of grey-green dolerite, 1-2mm grain size.</t>
  </si>
  <si>
    <t>GK102</t>
  </si>
  <si>
    <t>10x10m OC of 1mm feldspar crystals in mafic groundmass, unaltered.</t>
  </si>
  <si>
    <t>GK103</t>
  </si>
  <si>
    <t>30x15m dolerite OC, 65:35 m:f, crystals up to 2mm in size.</t>
  </si>
  <si>
    <t>GK104</t>
  </si>
  <si>
    <t>30x15m dolerite SC.</t>
  </si>
  <si>
    <t>GK105</t>
  </si>
  <si>
    <t>Contact between dolerite and BIF here, 1M BIF OC here.</t>
  </si>
  <si>
    <t>GK105 - Approx contact between dolerite and BIF</t>
  </si>
  <si>
    <t>GK106</t>
  </si>
  <si>
    <t>Scattered cherty BIF SC/patchy OC, very highly oxidised, banded on a 1cm scale.</t>
  </si>
  <si>
    <t>GK107</t>
  </si>
  <si>
    <t xml:space="preserve">Cherty BIF SC ends here, now following along strike. </t>
  </si>
  <si>
    <t>GK108</t>
  </si>
  <si>
    <t>NE extent of cherty BIF scattered SC, small amounts of OC.</t>
  </si>
  <si>
    <t>GK109</t>
  </si>
  <si>
    <t>Tracing extent of BIF, OC ongoing.</t>
  </si>
  <si>
    <t>GK110</t>
  </si>
  <si>
    <t xml:space="preserve">Gentle curvature along strike here - possible fold nose?In NE, 255/48 NW, 5m SW, change to 227/53NW, axial plane striking 322deg. </t>
  </si>
  <si>
    <t>GK110 - BIF outcropping at fold nose</t>
  </si>
  <si>
    <t>GK111</t>
  </si>
  <si>
    <t>Maghemite pisolitic ridge SC</t>
  </si>
  <si>
    <t>GK111 - Maghemite pisolitic boulder subcrop</t>
  </si>
  <si>
    <t>GK112</t>
  </si>
  <si>
    <t>Base of slope, very hard grey-green 1mm grain size dolerite - as float.</t>
  </si>
  <si>
    <t>GK113</t>
  </si>
  <si>
    <t>Qtz SC with consistent strike of 242deg for approx 60m.</t>
  </si>
  <si>
    <t>GK113 - 60m quartz subcrop striking 242deg</t>
  </si>
  <si>
    <t>GK114</t>
  </si>
  <si>
    <t xml:space="preserve">NW extnet of qtz vein float, with weak hematite staining. </t>
  </si>
  <si>
    <t>GK115</t>
  </si>
  <si>
    <t xml:space="preserve">Qtz vein float continues as float. </t>
  </si>
  <si>
    <t>GK116</t>
  </si>
  <si>
    <t>Dolerite float ends at base of float.</t>
  </si>
  <si>
    <t>GK117</t>
  </si>
  <si>
    <t>Float changes from Dolerite to BiF, contat trending NE-SW. QTZ FL throughout.</t>
  </si>
  <si>
    <t>GK118</t>
  </si>
  <si>
    <t>Start of red-black BIF SC</t>
  </si>
  <si>
    <t>GK119</t>
  </si>
  <si>
    <t>BIF OC starts, area of structural complexity. Folding from cm to m scale, gentle to isoclinal. Hinge striking 183deg, plunging S?</t>
  </si>
  <si>
    <t>GK119 - BIF outcrop, structurally complex</t>
  </si>
  <si>
    <t>GK120</t>
  </si>
  <si>
    <t>Fe rich caprock ridge 10m wide, 20m S, 50m N, striking 155deg.</t>
  </si>
  <si>
    <t>GK121</t>
  </si>
  <si>
    <t>Dolerite float starts here, boundary approx 205deg.</t>
  </si>
  <si>
    <t>GK122</t>
  </si>
  <si>
    <t>Dolerite float ends here.</t>
  </si>
  <si>
    <t>GK123</t>
  </si>
  <si>
    <t>10x5m qtz FL, milky white with FeO staining, approx trend 240deg.</t>
  </si>
  <si>
    <t>GK123 - Quartz float</t>
  </si>
  <si>
    <t>GK124</t>
  </si>
  <si>
    <t xml:space="preserve">BIF FL starts here, trend approx 203 deg. </t>
  </si>
  <si>
    <t>GK125</t>
  </si>
  <si>
    <t>30x30m BIF SC/OC, strongly magnetic</t>
  </si>
  <si>
    <t>GK126</t>
  </si>
  <si>
    <t xml:space="preserve">BIF OC continues to here. Weakly magnetic, weak folding. OC ends 25m along strike, SC continues. </t>
  </si>
  <si>
    <t>GK126 - Highly oxidised BIF outcrop continues to here, layering evident</t>
  </si>
  <si>
    <t>GK127</t>
  </si>
  <si>
    <t>GK128</t>
  </si>
  <si>
    <t>BIF OC continues</t>
  </si>
  <si>
    <t>GK129</t>
  </si>
  <si>
    <t>Followed BIF along strike from previous location. Now tracing width - BIF SC ends here.</t>
  </si>
  <si>
    <t>GK130</t>
  </si>
  <si>
    <t>BIF width ~ 42m. OC here, some cross cutting quartz veining.</t>
  </si>
  <si>
    <t>GK130 - BIF outcrop with some quartz veining</t>
  </si>
  <si>
    <t>GK131</t>
  </si>
  <si>
    <t>NW extent of BIF SC.</t>
  </si>
  <si>
    <t>GK132</t>
  </si>
  <si>
    <t>Following edge of BIF SC.</t>
  </si>
  <si>
    <t>GK133</t>
  </si>
  <si>
    <t>Edge of BIF SC/OC.</t>
  </si>
  <si>
    <t>GK134</t>
  </si>
  <si>
    <t>GK135</t>
  </si>
  <si>
    <t>Start of rel fresh fine to medium grained (0.5mm plag) 70:30 m:f, minor quartz - dolerite. Strike ~ 153deg.</t>
  </si>
  <si>
    <t>GK136</t>
  </si>
  <si>
    <t>Change to BIF FL.</t>
  </si>
  <si>
    <t>GK137</t>
  </si>
  <si>
    <t>BIF to Dol FL, 2mm crystals, 60:40 m:f, bladed pyroxenes visible.</t>
  </si>
  <si>
    <t>GK138</t>
  </si>
  <si>
    <t xml:space="preserve">FL change to fined grained mafic - basalt. </t>
  </si>
  <si>
    <t>GK139</t>
  </si>
  <si>
    <t xml:space="preserve">5x5m SC, likely OC, moderately foliated 0.5mm Dolerite. </t>
  </si>
  <si>
    <t>GK140</t>
  </si>
  <si>
    <t>FL change to Fe stone - ends 30m further.</t>
  </si>
  <si>
    <t>GK141</t>
  </si>
  <si>
    <t>Dolerite FL starts.</t>
  </si>
  <si>
    <t>GK142</t>
  </si>
  <si>
    <t>Low lying consolidated gravel caprock, striking N-S.</t>
  </si>
  <si>
    <t>GK143</t>
  </si>
  <si>
    <t>Maghemite gravel caprock ridge, striking 235deg. Approx 30m NE+SW.</t>
  </si>
  <si>
    <t>GK144</t>
  </si>
  <si>
    <t>BIF FL starts, trending 174deg.</t>
  </si>
  <si>
    <t>GK145</t>
  </si>
  <si>
    <t>30x20m mound, strongly oxidised, honeycombed texture, non-magnetic, sugary qtz-veining. Possibly derived from BIF?</t>
  </si>
  <si>
    <t>GK145-1,2 - Mound of ferruginous material, honeycomb texture - derived from BIF?</t>
  </si>
  <si>
    <t>GK146</t>
  </si>
  <si>
    <t>GK147</t>
  </si>
  <si>
    <t>5m OC of oxidised, strongly foliated mafic - dolerite?</t>
  </si>
  <si>
    <t>GK148</t>
  </si>
  <si>
    <t>Dolerite and BIF FL NW of here</t>
  </si>
  <si>
    <t>GK149</t>
  </si>
  <si>
    <t>FL stops here, then BIF and Dol FL continues to W.</t>
  </si>
  <si>
    <t>GK150</t>
  </si>
  <si>
    <t>5m OC of foliated dolerite</t>
  </si>
  <si>
    <t>GK151</t>
  </si>
  <si>
    <t>Highly weathered BIF OC starts here.</t>
  </si>
  <si>
    <t>GK152</t>
  </si>
  <si>
    <t>BIF Ridge continues</t>
  </si>
  <si>
    <t>GK153</t>
  </si>
  <si>
    <t>GK154</t>
  </si>
  <si>
    <t>Change from BIF  TO fe-rich lateritic cap. Purple brown, no bedding.</t>
  </si>
  <si>
    <t>GK155</t>
  </si>
  <si>
    <t>fe-rich laterite caprock ends here.</t>
  </si>
  <si>
    <t>GK157</t>
  </si>
  <si>
    <t>Fe-laterite caprock</t>
  </si>
  <si>
    <t>GK158</t>
  </si>
  <si>
    <t>Maghemite pisolitic caprock, striking 050deg.</t>
  </si>
  <si>
    <t>GK159</t>
  </si>
  <si>
    <t xml:space="preserve">New caprock, &lt;0.5mm subangular qtz grains weakly cemented in Fe stone (black), non-magnetic, grain supported. </t>
  </si>
  <si>
    <t>GK159 - Fe caprock material</t>
  </si>
  <si>
    <t>GK160</t>
  </si>
  <si>
    <t xml:space="preserve">Folded BIF ridge, 40m wide, 60m along strike, strong oxidation, black brown, tight folding on 1m scale - isoclinal in places. Fold hinge plunging 1 56 --&gt; 008deg. </t>
  </si>
  <si>
    <t>GK160 - Metre scale folding on BIF ridge</t>
  </si>
  <si>
    <t>GK161</t>
  </si>
  <si>
    <t>BIF and ferruginised material in FL</t>
  </si>
  <si>
    <t>GK162</t>
  </si>
  <si>
    <t xml:space="preserve">Scattered BIF OC/SC forming BIF ridge, trending E-W. Strongly weathered, moderately magnetic, 5mm banding. 170m strike, 30m wide. </t>
  </si>
  <si>
    <t xml:space="preserve"> BIF</t>
  </si>
  <si>
    <t>GK162 - Strongly weathered/altered BIF ridge</t>
  </si>
  <si>
    <t>GK163</t>
  </si>
  <si>
    <t xml:space="preserve">BIF ridge OC/SC continues, width now less than 10m. </t>
  </si>
  <si>
    <t>GK164</t>
  </si>
  <si>
    <t>Highly weathered BIF SC ends, just ferruginised regolith and BIF float from here.</t>
  </si>
  <si>
    <t>GK165</t>
  </si>
  <si>
    <t>Fe caprock starts here</t>
  </si>
  <si>
    <t>GK166</t>
  </si>
  <si>
    <t>GK167</t>
  </si>
  <si>
    <t>Fe caprock ends here.</t>
  </si>
  <si>
    <t>GK168</t>
  </si>
  <si>
    <t>Lateritic caprock, flat topped, 30m mound.</t>
  </si>
  <si>
    <t>GK169</t>
  </si>
  <si>
    <t>Caprock mound ends.</t>
  </si>
  <si>
    <t>GK170</t>
  </si>
  <si>
    <t>Quartz vein/blow 5m, with 20m dispersal of float, minor FeO staining</t>
  </si>
  <si>
    <t>GK170 - 5m quartz vein/blow</t>
  </si>
  <si>
    <t>GK172</t>
  </si>
  <si>
    <t>RC pad, transported cover and strongly foliated moderately silicified dolerite.</t>
  </si>
  <si>
    <t>GK173</t>
  </si>
  <si>
    <t xml:space="preserve">20m SC of crumbly saprolite, red-orange (ultramafic/mafic?). </t>
  </si>
  <si>
    <t>GK174</t>
  </si>
  <si>
    <t>Scattered crumbly saprolite, same as previous locality - altered um/mafic?</t>
  </si>
  <si>
    <t>GK175</t>
  </si>
  <si>
    <t>7m x 30cm qtz vein, striking 070deg, dipping 57SE, glassy-grey.</t>
  </si>
  <si>
    <t>GK175 - 30cm quartz vein striking 070deg</t>
  </si>
  <si>
    <t>GK176</t>
  </si>
  <si>
    <t>20x30m SC quartz from last locality to here.</t>
  </si>
  <si>
    <t>GK176 - 30m subcrop of quartz from last locality to here</t>
  </si>
  <si>
    <t>GK177</t>
  </si>
  <si>
    <t xml:space="preserve">Ferruginous qtz veining in remobilised Fe stone. 155/70WSW. </t>
  </si>
  <si>
    <t>GK177 - Ferruginous quartz veining</t>
  </si>
  <si>
    <t>GK178</t>
  </si>
  <si>
    <t xml:space="preserve">40m saprolite, highly altered to orange-brown, dolerite/microgabbro float in area - lokely weathered equivalent. </t>
  </si>
  <si>
    <t xml:space="preserve">20m patch of black-red Fe material with layering and some cherty material - likely BIF beneath cover. 20m S, some sugary metasandstone FL, mod-highly altered. </t>
  </si>
  <si>
    <t>12.001_1,2,3 - Isoclinally folded quartzite and banded quartzite.</t>
  </si>
  <si>
    <t xml:space="preserve">FL of which sugary metasandstone, some red Fe staining and possible quartz veining/recrystallisation. Grains 0.5-1mm in size, well sorted. 20m S is 10m SC of red-black BIF. Some large blocks of metasandstone present. </t>
  </si>
  <si>
    <t xml:space="preserve">30-40cm blocks of metsstn, including isoclinal folding. Layered, light grey and fine grained (orig considered felsic volc). 10m s is FL coarser pebbly sstn - sub-angular/sub-rounded grains 5-6mm, increases to 2cm further South. </t>
  </si>
  <si>
    <t>12.003a</t>
  </si>
  <si>
    <t xml:space="preserve">Return to 40m BIF SC, drops off 20m S. </t>
  </si>
  <si>
    <t>Sparse metasandstone FL (4mm grains) and Fe pisoliths.</t>
  </si>
  <si>
    <t>12.004a</t>
  </si>
  <si>
    <t xml:space="preserve">Edge of bushy vegetation, opens up to S, large 20m+ eucalyptus trees. Fe pisoliths on surface and rare quartzite FL. </t>
  </si>
  <si>
    <t xml:space="preserve">Sparse FL of coarse quartzite - leyering evident between fine and coarse horizons - and magnetic BIF. </t>
  </si>
  <si>
    <t>12.005 - BIF and coarse quartzite.</t>
  </si>
  <si>
    <t>Rare quartzite FL, some BIF FL.One piece of conglom in FL, poorly sorted with red groundmass and quartz grains 1-5mm in size - may be recent.</t>
  </si>
  <si>
    <t xml:space="preserve">Strange rock type - black clasts in a red matrix as seen in Mougooderra Basin - goethite clasts, some slightly magnetic and some Fe pisoliths. Some BIF FL. </t>
  </si>
  <si>
    <t xml:space="preserve">12.007 - Goethite-bearing conglomerate, recent. </t>
  </si>
  <si>
    <t xml:space="preserve">Yellow-grey banded quartzite (or felsic volc?) OC in waterway, with folding. Revisited with KG - part of sheared up zone. Banding dips steep W - consistent with along strike.  Fold 1: Surfce 352/63 W, axis 52-&gt; 170. Fold 2: 002/77 W, axis 53-&gt; 166. </t>
  </si>
  <si>
    <t>ROTH 063 - ORI</t>
  </si>
  <si>
    <t xml:space="preserve">12.008_1-15 - Highly sheared quartzite outcrop with banding sipping steep to the west and decimetre scale folding. See sketches - need to digitise some photographs. Oriented samples taken. </t>
  </si>
  <si>
    <t xml:space="preserve">Dense SC of quartzite started 35m S, at least 50m E-W. Some magnetic BIF in SC with isoclinal folding on decimetre scale. </t>
  </si>
  <si>
    <t>12.009a</t>
  </si>
  <si>
    <t>Patchy OC of quartzite, lots of folding. More quartzite than BIF.</t>
  </si>
  <si>
    <t>BIG</t>
  </si>
  <si>
    <t>12.010</t>
  </si>
  <si>
    <t xml:space="preserve">5m SC of ferruginous siltstone, weakly magnetic. SW along track is ferruginsed material for 50m or so. </t>
  </si>
  <si>
    <t>12.010a</t>
  </si>
  <si>
    <t xml:space="preserve">Small 5m creek with tall eucalyptus trees, trending 338deg. Fault? Pisolitic boulders present. </t>
  </si>
  <si>
    <t xml:space="preserve">Calcrete with Fe pisoliths OC in track. </t>
  </si>
  <si>
    <t>12.011 - Recent pisolitic calcrete</t>
  </si>
  <si>
    <t xml:space="preserve">Quartzite FL, fine grained and sugary. Then drops off to nothing. </t>
  </si>
  <si>
    <t xml:space="preserve">FL of interbedded Ferruginous shales and quartzite - initial appearance of cherty BIF. 20cm block of sugary mg quartzite 20m SW, 1mm grains. </t>
  </si>
  <si>
    <t>12.013 - Float of interbedded ferruginous shales and quartzite.</t>
  </si>
  <si>
    <t xml:space="preserve">10m wide waterway - fault? Full of pisolitic gravels. Minor quartzite FL. Immediately SW along track is some BIF FL. </t>
  </si>
  <si>
    <t xml:space="preserve">Recent conglomerate in waterway - looks like solidified version of what is currently unconsolidated in waterway. Clasts include Fe material, quartz, quartzite, some mg dolerite. Heavily forested to E - no OC/SC. </t>
  </si>
  <si>
    <t xml:space="preserve">12.015_1,2 - Recent conglomerate developed in waterway with varied clasts of nearby lithologies, not lithified. </t>
  </si>
  <si>
    <t xml:space="preserve">Small 15m SC of BIF and quartzite N of waterway. Could be overflow from waterway. </t>
  </si>
  <si>
    <t>12.016a</t>
  </si>
  <si>
    <t xml:space="preserve">FL of banded quartzite. </t>
  </si>
  <si>
    <t xml:space="preserve">IMPORTANT LOCALITY - 1m OC of a Fe-rich sediment in waterway, now highly altered. Deformed and folded, strike of layers 007deg. No clear dip. Waterway trends 086 here. Part overlain by recent conglomerate. </t>
  </si>
  <si>
    <t xml:space="preserve">12.017_1,2 - Outcrop of highly altered and deformed Fe-bearing metasedimentary rock. </t>
  </si>
  <si>
    <t xml:space="preserve">Patchy OC in 108 trending waterway. Orange-brown Fe-rich sediment, interbedded Fe shale and quartzite. Non magnetic, folding present in OC. Multiple orientations of bedding. </t>
  </si>
  <si>
    <t xml:space="preserve">12.018_1,2 - Outcrop of interbedded Fe shale and quartzite with folding and multple bedding orientations. </t>
  </si>
  <si>
    <t>12.018a</t>
  </si>
  <si>
    <t xml:space="preserve">OC continues, consistent bedding across OC. Isoclinal folding also present, causing changes in bedding orientation. When strike &lt;000, dip 60 W, when &gt;000 60 E. Complicated folding. Sheath foldin SC. Fold: Hinge surface 022/vertical, hinge 39-&gt;202. </t>
  </si>
  <si>
    <t xml:space="preserve">12.018a_1-6 - Continued outcrop of ferruginous shales, changes in bedding orientation may reflect large metre-scale folding. Sheath fold present in SC - supports shearing. </t>
  </si>
  <si>
    <t>12.018b</t>
  </si>
  <si>
    <t xml:space="preserve">A finely bedded 2m OC of Fe siltstone and BIF with interbedded quartzite, gives both E and W dipping bedding. Quite highly weathered and oxidised. </t>
  </si>
  <si>
    <t>12.018b - Outcrop of highly weathered Fe msiltstone and BIF.</t>
  </si>
  <si>
    <t xml:space="preserve">10m patchy OC, cherty BIF with minor quartzite interbeds. Moderately magnetic. Change from here to 12.008, cherty BIF to quartzite, increasing energy. </t>
  </si>
  <si>
    <t>12.019_1,2 - Outcrop of altered BIF with quartzite interbeds - bedding transposed into foliation by nearby shear zone? (Pencil points N).</t>
  </si>
  <si>
    <t>12.020</t>
  </si>
  <si>
    <t>2m highly weathered OC, finely laminated silica rich unit - banded quartzite or flow banded felsic volcanic?</t>
  </si>
  <si>
    <t xml:space="preserve">Quartzite FL dropped off 50m W. Fe material as FL, single piece of basalt FL and quartzite FL. </t>
  </si>
  <si>
    <t xml:space="preserve">Sparse fl of coarse quartzite (or recrystallsed quartz??), subangular clasts 3-4mm. Also FL of spinifex-textured basalt 30m E, 3mm needles. </t>
  </si>
  <si>
    <t>12.022_1,2 - Float of quartzite and spinifex-textured basalt</t>
  </si>
  <si>
    <t xml:space="preserve">Old RC spoils, 2 rock types. Fine grained quartzite, magnetic BIF. Minor milky quartz veining. </t>
  </si>
  <si>
    <t>12.023_1,2,3 - RC spoils, quartzite and black white spotted soft unit..? Altered mafic?</t>
  </si>
  <si>
    <t xml:space="preserve">Fe pisoliths on surface. Cherty BIF in FL, mg dolerite, equigranular and coarser dolerite gabbro 2-3mm. Minor quartzite in FL with vein qz. </t>
  </si>
  <si>
    <t xml:space="preserve">12.024_1,2 - FL of banded quartzite and definite mafic - dolerite. </t>
  </si>
  <si>
    <t>FL of quartzite and coarser 'recrystallised quartz?'. Very fine grained blue-grey chert.</t>
  </si>
  <si>
    <t>12.025a</t>
  </si>
  <si>
    <t xml:space="preserve">Definite increase in BIF Fl here. </t>
  </si>
  <si>
    <t>15m SC of cherty BIF, weak to mod magnetic, minor milky qz FL and mafic - dolerite.</t>
  </si>
  <si>
    <t xml:space="preserve">12.026 - Float of mafic - dolerite - amongst cherty BIF SC. </t>
  </si>
  <si>
    <t xml:space="preserve">Old RC spoils, blue-green colour - mafic. Foliated mafic-gabbro? Possibly some quartz arenite present too. </t>
  </si>
  <si>
    <t>12.027_1,2 - RC spoils - consistently medium grained altered mafic - drawn into shear zone..?</t>
  </si>
  <si>
    <t xml:space="preserve">Start of FL of quartz breccia, sub-angular to angular crystals (possibly recrystallised quartz as seen elsewhere). </t>
  </si>
  <si>
    <t>Pisolith bearing calcrete on track. Immediately W is Fe reg for 30m+ to road intersection.</t>
  </si>
  <si>
    <t>12.029_1,2 - Pisolitic caprock, clearly recent rather than Archaean</t>
  </si>
  <si>
    <t>*</t>
  </si>
  <si>
    <t>Impressive old working with vertical shaft - 30-50m deep. Where is this in relation to granite?</t>
  </si>
  <si>
    <t>12.030</t>
  </si>
  <si>
    <t xml:space="preserve">1m OC of Fe-rich fine grained metasedimentaryr rock, non-magnetic. Sparkly on fresh surface. Some specular hematite identified here too. Layering evident, interbedded cherty bands - some quartzite FL. SC continues W along track. </t>
  </si>
  <si>
    <t xml:space="preserve">12.030_1,2 - Outcrop in track of ferruginous metased and possibly some specular hematite. </t>
  </si>
  <si>
    <t>12.030a</t>
  </si>
  <si>
    <t xml:space="preserve">Edge of large OC of Fe shale non magnetic. Significant deformation and folding. Minor &lt;30cm interbeds of sugary f.g. quartzite. Turns to SC 30m SE.  </t>
  </si>
  <si>
    <t xml:space="preserve">12.030a_1,2,3 - Outcrop of ferruginous sediment interbedded with quartzite, dipping west. Some folding/deformation. </t>
  </si>
  <si>
    <t>12.030b</t>
  </si>
  <si>
    <t xml:space="preserve">Ferruginous siltstone interbedded with quartzite in OC. Patchy OC to NW from here, bedding consistent at 340-350deg strike. </t>
  </si>
  <si>
    <t>12.030c</t>
  </si>
  <si>
    <t>Dense SC/patchy OC of Fe siltstone continues along track to here from last loc. Then SC for 20m and drops off entirely.</t>
  </si>
  <si>
    <t xml:space="preserve">Small 50cm quartzite OC in track, striking approx 000deg. Surrounded by quartzite FL. </t>
  </si>
  <si>
    <t xml:space="preserve">Large mound OC of ferruginous boulders - some contain relic bedding, from track to here. Some 'bedding' can be measured - originally BIF/Fe sed. Curving around to the NE. </t>
  </si>
  <si>
    <t xml:space="preserve">Back to track - nothing to here. Here: SC of Fe reg. Some calcrete with Fe pisoliths. Walked to edge of map 12 - nothing, heading south. </t>
  </si>
  <si>
    <t>12.040</t>
  </si>
  <si>
    <t xml:space="preserve">Wide open area, Fe pisoliths on surface. Rare sugary quartzite FL with bedding. Single FL of spin textured basalt. Increase in Fe pisoliths to S of open area. </t>
  </si>
  <si>
    <t xml:space="preserve">12.040_1,2,3 - Flat open landscape, float of spin-textured basalt (looks more like dolerite on image..?) and quartzite. </t>
  </si>
  <si>
    <t xml:space="preserve">To here: nothing but Fe pisolitic gravels. Single piece of coarse grained quartzite FL. Nothing SSE to track. </t>
  </si>
  <si>
    <t xml:space="preserve">12.041 - Single float of sugary-textured quarzite (was considering recrystallised quartz). </t>
  </si>
  <si>
    <t xml:space="preserve">Sparse FL of ferruginous siltstone/BIF layered unit. Becoming denser to NE. Quartzite FL with Fe rich horizons. </t>
  </si>
  <si>
    <t>12.042a</t>
  </si>
  <si>
    <t xml:space="preserve">Feruginous siltstone and intebedded quartzite becomes SC. </t>
  </si>
  <si>
    <t xml:space="preserve">SC </t>
  </si>
  <si>
    <t>SC continues - fine grained quartzite too (interbedded?)</t>
  </si>
  <si>
    <t>12.043a</t>
  </si>
  <si>
    <t xml:space="preserve">10m patchy OC, highly weathered and oxidised. Part appears to be quartzite with 1-2mm grains.  Preserved bedding - strikes 030deg. </t>
  </si>
  <si>
    <t>Start of patchy OC and dense SC. Bedding visible, with interbedded ferruginous siltstone and interbedded quartzite, non magnetic. Some small scale layer-parallel isoclinal folding. Minor magnetic horizons (BIF).</t>
  </si>
  <si>
    <t xml:space="preserve">12.044_1,2 - Outcrop of ferruginous metased interbedded with quartzite - some isoclinal folding of BIF in float. </t>
  </si>
  <si>
    <t>12.044a</t>
  </si>
  <si>
    <t xml:space="preserve">1m OC, magnetic BIF as part of package, continued isoclinal folding. </t>
  </si>
  <si>
    <t>12.044b</t>
  </si>
  <si>
    <t xml:space="preserve">Small 50cm OC, finely bedded silicified ferruginous siltstone. </t>
  </si>
  <si>
    <t>12.044c</t>
  </si>
  <si>
    <t xml:space="preserve">1m OC BIF, black and magnetic. SC continues to SE of SW track for 30m and to intersection. Does not continue to NW of intersection. </t>
  </si>
  <si>
    <t xml:space="preserve">5m patchy OC, definitely some in situ. Finely bedded Fe siltstone, highly oxidised. Change in bedding orientation. On N limb of fold. From here N is SC, becoming denser at least 50m + wide. </t>
  </si>
  <si>
    <t xml:space="preserve">12.045_1,2 - Outcrop of interbedded Fe siltstone and quartzite, change in bedding orientation. </t>
  </si>
  <si>
    <t xml:space="preserve">Start of large OC of Fe siltstone - patchy beneath SC. Here 10m bedded OC with quartz veining. </t>
  </si>
  <si>
    <t>12.046a</t>
  </si>
  <si>
    <t xml:space="preserve">30+m OC, bedding is clear and some minor folding. Bedded quartzite with Fe content. </t>
  </si>
  <si>
    <t xml:space="preserve">12.046a_1,2 - Large outcrop of bedded quartzite with minor folding and Fe on some horizons. </t>
  </si>
  <si>
    <t>12.046b</t>
  </si>
  <si>
    <t xml:space="preserve">Ridge towards NW, quartzite OC with isoclinal folding. Bedding pretty consistent - measurement taken.  Folding: Hinge surface 356/51 W, 44--&gt;313deg. ILA = 65deg. </t>
  </si>
  <si>
    <t xml:space="preserve">12.046b_1,2,3 - Quartzite outcrop with isoclinal folding, can see down hinge line of fold. See sketches. </t>
  </si>
  <si>
    <t>Top of hill. OC of interbedded quartzite (f.g. sugary) and non mag Fe sed horizons as 1m+ blocks. No discernable bedding. Dense SC and patchy OC to here.</t>
  </si>
  <si>
    <t xml:space="preserve">10mx50m OC of interbedded Fe siltstone and quartzite, dense SC around. </t>
  </si>
  <si>
    <t>12.050</t>
  </si>
  <si>
    <t>Edge of SC heading E. Fe siltstone FL. Resumes 30m E.</t>
  </si>
  <si>
    <t xml:space="preserve">SC ongoing, Fe metasediments, only minor quartzite interbeds now. Non-mag to very weak, ongoing to E. Walking along strike of unit now. </t>
  </si>
  <si>
    <t>12.051a</t>
  </si>
  <si>
    <t xml:space="preserve">Ongoing OC here. Bedding present. Minor parts have magnetite horizons - Fe siltstone grading into BIF. </t>
  </si>
  <si>
    <t xml:space="preserve">12.051a_1,2,3 - Large outcrop of ferruginous siltstone, minor quartzite. Grading into magnetite BIF in places. Upright isoclinal fold present. </t>
  </si>
  <si>
    <t>12.051b</t>
  </si>
  <si>
    <t xml:space="preserve">15m OC here amongst ongoing SC. </t>
  </si>
  <si>
    <t>End of patchy OC and dense SC. To E, just SC of Fe siltstone and minor &lt; few cm interbedded quartzite. Heading downslope.</t>
  </si>
  <si>
    <t xml:space="preserve">Nothing to here. Sparse FL of Fe reg. Heading to NW. </t>
  </si>
  <si>
    <t xml:space="preserve">Edge of dense FL of Fe seds and red/black stained quartzite. </t>
  </si>
  <si>
    <t xml:space="preserve">Very dense pisolitic gravels - nothing else. Open area. </t>
  </si>
  <si>
    <t>Mound of maghaemite pisolitic gravels, 10m wide trending 035deg. Row of tall eucalyptus trees along strike of boulders. Continues 100m NE and 40m SW. NW is SC of red-black magnetite BIF and minor quartzite</t>
  </si>
  <si>
    <t>12.056a</t>
  </si>
  <si>
    <t xml:space="preserve">Change in rock type -  contains elongate crystals - igneous. Some parts are very highly weathered. Continues N+NW and becomes fresher - intrusive dolerite-gabbro with elongate pyroxene crystals. </t>
  </si>
  <si>
    <t xml:space="preserve">12.056a_1,2 - Higly altered to fresh dolerite with elongate pyroxene needles. </t>
  </si>
  <si>
    <t xml:space="preserve">Fine grained grey intermediate volcanic rock with euhedral tabular plagioclase phenocrysts in fine grained groundmass. Possible some pink K feldspar in some (or more likley Fe staining of plag). 15m dense SC/OC of large blocks. Directly underlying BIF - SC starts immed N. </t>
  </si>
  <si>
    <t>ROTH 062</t>
  </si>
  <si>
    <t xml:space="preserve">12.057_1,2 - Outcrop of a fine grained intermediate volcanic rock with plagioclase phenocrysts - dacite? </t>
  </si>
  <si>
    <t>50m OC of ferruginous siltstone with minor BIF, continues along strike for 100m. Some minor felsic volcaniclastic interbeds in unit?</t>
  </si>
  <si>
    <t xml:space="preserve">12.058_1,2,3 - Ferruginous metased/BIF outcrop as a ridge. Minor amounts of felsic volcaniclastic material along some horizons. </t>
  </si>
  <si>
    <t>12.058a</t>
  </si>
  <si>
    <t xml:space="preserve">Still OC of Fe shales and BIF. Bedded - more reliable. </t>
  </si>
  <si>
    <t xml:space="preserve">12.058a - Extensive outcrop ridge of Fe shales continues, dipping N (see hammer). </t>
  </si>
  <si>
    <t xml:space="preserve">Dense Fe pisoliths on transported cover for 100m around. Nothing else. </t>
  </si>
  <si>
    <t>12.060</t>
  </si>
  <si>
    <t xml:space="preserve">SC of BIF and Fe-rich seds. Small 1m OC of magnetite BIF here. SC continues 60m W. </t>
  </si>
  <si>
    <t xml:space="preserve">SC of ferruginous shale and minor interbedded BIF and quartzite starts here. </t>
  </si>
  <si>
    <t xml:space="preserve">10m OC of Fe shale/BIF/quartzite. Patchy OC continues to S. Stops 50m S.  </t>
  </si>
  <si>
    <t>12.062a</t>
  </si>
  <si>
    <t xml:space="preserve">OC again, only 10m wide, trending 010deg. </t>
  </si>
  <si>
    <t xml:space="preserve">Foliated dolerite, strong fabric, 2-3mm crystals. Black mineral is elongate and sparlkly - amphibole. </t>
  </si>
  <si>
    <t xml:space="preserve">Strongly lineated and foliated medium grained dolerite. Grades up to gabbro for 1m (7mm crystals), 45-50% white. Some pieces of dolerite-gabbro FL on track too. </t>
  </si>
  <si>
    <t>12.064_1,2 - RC spoils, strongly foliated and lineated dolerite.</t>
  </si>
  <si>
    <t xml:space="preserve">RC pad - green blue piles of chips - mafic. Dolerite with weak foliation, crystals 1-2mm. Some minor orange brown micaceous metasedimentary rock. </t>
  </si>
  <si>
    <t>12.065 - RC spoils, foliated dolerite-gabbro with needle shaped crystals.</t>
  </si>
  <si>
    <t xml:space="preserve">RC pad - medium grained dolerite with no foliation. </t>
  </si>
  <si>
    <t xml:space="preserve">RC pad - dolerite-gabbro, weak to no alignment. </t>
  </si>
  <si>
    <t xml:space="preserve">12.067 - RC spoils, dolerite gabbro with weak to no alignment. </t>
  </si>
  <si>
    <t xml:space="preserve">RC pad - coarse grained mafic - gabbro. Crystals up to 4.5mm. 45% white minerals. </t>
  </si>
  <si>
    <t xml:space="preserve">RC pad - chips all show medium grained mafic - dolerite gabbro. Elongate pyroxene crystals, up to 3mm crystals. </t>
  </si>
  <si>
    <t xml:space="preserve">12.069 - RC spoils, chips show medium grained mafic - dolerite-gabbro. </t>
  </si>
  <si>
    <t>12.070</t>
  </si>
  <si>
    <t>RC pad - end of line to W. Strongly foliated mg mafic with strong linear fabric - shown by mineral elongation of amphibole. Also lots of vein qz, milky white to yellow.</t>
  </si>
  <si>
    <t>12.070 - RC spoils, dolerite-gabbro with strong linear fabric, elongation of amphiboles.</t>
  </si>
  <si>
    <t xml:space="preserve">Old RC pad scattered chips, all bright white (seen on aerial imagery). Chips look like crystalline felsic - granite, other parts look like powdered felsic volcaniclastic - could just be altered granite. On ground here is scattered magnetic BIF FL. </t>
  </si>
  <si>
    <t xml:space="preserve">12.071_1,2 - RC spoils, crystalline felsic granite, otherwise nothing. </t>
  </si>
  <si>
    <t xml:space="preserve">Old RC pad with chips, definitely crystalline felsic intrusive here - granite. Plag, biotite and qz visible. Magnetic BIF FL on surface. </t>
  </si>
  <si>
    <t xml:space="preserve">12.072_1,2 - RC spoils, fresh granite with quartz, feldspar and biotite visible - from Seeligson monzogranite (~2620 Ma). Other side of shear zone here. </t>
  </si>
  <si>
    <t xml:space="preserve">Sharp change in colour of cover. To N, sandy and cream coloured - granite. To S is deep orange with Fe pisoliths - mafic.  Approx contact here. </t>
  </si>
  <si>
    <t xml:space="preserve">Dolerite FL blocks up to 20cm in size - plag up to 1-2mm in size. Sugary quartzite and black BIF FL. </t>
  </si>
  <si>
    <t xml:space="preserve">12.074_1,2 - Blocks of dolerite in float up to 20cm in size. </t>
  </si>
  <si>
    <t>Blocks up BIF up to 40cm in size as FL and minor quartzite. Quartzite FL.</t>
  </si>
  <si>
    <t xml:space="preserve">At well. Various lithologies in FL including felsic pegmatite (plag, musc, qz), isoclinally folded BIF, equigranular dolerite and a spinifex bearing unit? Or may be tremolite altered ultramafic with needles? Minor basalt FL. </t>
  </si>
  <si>
    <t xml:space="preserve">15.001_1,2,3 - Float present including plag/qz pegmatite, an ultramafic with random elongate crystals (relic spinifex or trem alt of um) and another aparent spinifex bearing sample. </t>
  </si>
  <si>
    <t xml:space="preserve">BIF SC here since gate, 50x40m. Black and white, cherty and magnetic. Minor dolerite FL and perhaps basalt? To West is fine grained mafic SC for 20m (basalt?) and then dol-gab. Slither of basalt above BIF/chilled margin of dolerite sill. </t>
  </si>
  <si>
    <t xml:space="preserve">15.002 - Coarse dolerite as float. </t>
  </si>
  <si>
    <t>Sparse mafic SC has become fine grained, basalt? Still dolerite present.</t>
  </si>
  <si>
    <t>15.003a</t>
  </si>
  <si>
    <t xml:space="preserve">Mod magnetic, green-blue fibrous rock as FL, either tremolite altered peridotite or relic spinifex? </t>
  </si>
  <si>
    <t xml:space="preserve">15.003a - Highly magnetic peridotite in float. </t>
  </si>
  <si>
    <t xml:space="preserve">Medium grained dolerite as sparse FL. Minor basalt and rare BIF as FL. </t>
  </si>
  <si>
    <t xml:space="preserve">30m zone of dense vegetation and tall mulga trees trending 070deg - fault? Immed N is start of sparse SC of medium grained dolerite and dense BIF FL, 100m + wide, continues N. </t>
  </si>
  <si>
    <t xml:space="preserve">15.005 - Sparse subcrop of medium grained dolerite. </t>
  </si>
  <si>
    <t xml:space="preserve">Dolerite SC to here still 100m + wide. Dense BIF FL of dark black-grey-red magnetic BIF - continues to N. Milky qz FL started 40m S and continues N. </t>
  </si>
  <si>
    <t xml:space="preserve">15.006_1,2 - Subcrop of medium grained dolerite joined by magnetic BIF float. </t>
  </si>
  <si>
    <t xml:space="preserve">Dolerite and BIF cont as sparse SC. BIF has become more dense to E - some isoclinal folding. 20m E, mafic SC becomes finer grained, max 1mm. More like fine dolerite than basalt?? </t>
  </si>
  <si>
    <t>15.007 - Isoclinal foldinbg of BIF in subcrop.</t>
  </si>
  <si>
    <t xml:space="preserve">SC of dolerite and now basalt too. Minor BIF FL. </t>
  </si>
  <si>
    <t>15.008_1,2 - Subcrop of coarse dolerite and also a finer grained mafic - basalt?</t>
  </si>
  <si>
    <t>Altered UM unit - mod magnetic, with random needle spinifex-esque texture - trem alteration of um. Similar to unit at S part of map 8. To W is f.g. mafic with siliceous appearance and small 1mm needles/laths. Also dolerite with siliceous appearance?</t>
  </si>
  <si>
    <t xml:space="preserve">15.009_1,2 - Highly magnetic unit with needle-like shapes, moderately altered. Could show signs of spinifex - komatiite protolith? And dolerite with a siliceous appearance. </t>
  </si>
  <si>
    <t>15.010</t>
  </si>
  <si>
    <t xml:space="preserve">Change to coarse grained mafic dol-gab as SC, up to 6mm crystals non mag.  FL of magnetic unit with needles/elongate crystals - trem alt. </t>
  </si>
  <si>
    <t xml:space="preserve">15.010 - Subcrop of dolerite gabbro. </t>
  </si>
  <si>
    <t>15.010a</t>
  </si>
  <si>
    <t xml:space="preserve">Dolerite-gabbro continue E past track, grain size reduces to 2mm and minor basalt FL. </t>
  </si>
  <si>
    <t>15.010b</t>
  </si>
  <si>
    <t xml:space="preserve">Dolerite SC continues. To here from last loc: some BIF FL. </t>
  </si>
  <si>
    <t xml:space="preserve">Dolerite m.g. SC continues 100m + wide. Here magnetic BIF 20m FL. Dolerite SC stops 50m E., with sharp change to vegetation to dense. </t>
  </si>
  <si>
    <t xml:space="preserve">Dolerite FL since last loc. Fine to med grained, 1-2mm max. </t>
  </si>
  <si>
    <t xml:space="preserve">15.012_1,2 - Dolerite float since last locality. </t>
  </si>
  <si>
    <t xml:space="preserve">Yellow-white patch on aerial imagery - actually clcrete, highly altered CO3 bearing material. Some 20cm blacks of tabular gabbro, crystls up to 5mm in size. Scattered milky qz. </t>
  </si>
  <si>
    <t xml:space="preserve">15.013 - Float of coarse grained gabbro with tabular crystals. </t>
  </si>
  <si>
    <t xml:space="preserve">20m SC of gabbro 40cm boulders, actin replacement of pyroxene gives tabular appearance. 50:50 act:plag. Matches along strike. FL of gab continues E. Can trace contact between intrusions in FL with changes in grain size. </t>
  </si>
  <si>
    <t xml:space="preserve">15.014_1,2 - Subcrop of coarse grained gabbro - Warriedar Suite sill. And evidence of multiple intrusions with contact. </t>
  </si>
  <si>
    <t xml:space="preserve">No just Fe reg and Fe pisoliths. Rare BIF FL and rare dolerite FL. </t>
  </si>
  <si>
    <t>For last 50m, increase in Fe pisoliths. At this point: rare scattered cherty BIF FL and elevated by 5-10m. Covered BIF ridge? Return to orange regolith to E - mafic?</t>
  </si>
  <si>
    <t xml:space="preserve">Dolerite FL 10m patch, up to 20cm in size. </t>
  </si>
  <si>
    <t>Mafic SC with patchy OC - fine to medium grained mafic, equigranular, visible minerals at 1-1.5mm. Fractures present across outcrop - do not match orientation of LSZ identified elsewhere. Fine grained dolerite rather than basalt?</t>
  </si>
  <si>
    <t>15.018 - Suncrop and patchy outcrop of mafic - dolerite? Near shear zone. Fractures on outcrop parallel to lexie shear zone - reflexct foliation or spaced cleavage?</t>
  </si>
  <si>
    <t>15.018a</t>
  </si>
  <si>
    <t xml:space="preserve">SC and patchy OC is now a coarser grained mafic - dolerite gabbro. </t>
  </si>
  <si>
    <t xml:space="preserve">15.018a - Patchy outcrop here is dolerite gabbro. </t>
  </si>
  <si>
    <t xml:space="preserve">Large 30cm boulders of milky qz, mixed dolerite and finer grained mafic in SC - in depression, forested. Dolerite SC to E. Milky quartz trends 350deg. </t>
  </si>
  <si>
    <t>15.020</t>
  </si>
  <si>
    <t>Quartz vein blow 10m wide, 40m long, trending 096deg - coming from shear approx perp?</t>
  </si>
  <si>
    <t xml:space="preserve">15.020_1,2 - 10m wide quartz blow perpendicular to LSZ. </t>
  </si>
  <si>
    <t>15.020a</t>
  </si>
  <si>
    <t xml:space="preserve">2m dolerite OC, highly deformed with strong lineation 42 --&gt; 008deg. Close proximity to SZ. Oriented sample taken. Surrounded by dolerite SC. 15m NW is small OC of spin-text basalt - lithologies mixed up in SZ? </t>
  </si>
  <si>
    <t>ROTH 064 - ORI</t>
  </si>
  <si>
    <t xml:space="preserve">15.020a_1,2,3 - Highly deformed dolerite outcrop with lineation - on lexie shear zone. Sample taken. </t>
  </si>
  <si>
    <t>15.020b</t>
  </si>
  <si>
    <t xml:space="preserve">5m OC of spin text basalt, needles up to 4-5mm in size. </t>
  </si>
  <si>
    <t xml:space="preserve">Dolerite SC cont to here, same appearance as 15.018. 40m south, two large blocks of needle px spinifex text basalt. From here, SC cont S along track of spin px basalt. </t>
  </si>
  <si>
    <t xml:space="preserve">15.021 - Large blocks of needle pyroxene spinifex textured basalt. </t>
  </si>
  <si>
    <t xml:space="preserve">To here: Spin px basalt has changed to normal basalt and 3-4mm spin text bas. 100m south, change to fine grained basalt and only very minor px needles. </t>
  </si>
  <si>
    <t xml:space="preserve">5m deep waterway trending 326deg. 20m OC, covered in rubble - mafic, fine-med grained - dol rather than bas. OC is fractured - spaced cleavage or fol?  Lines up with LSZ on areomags - SZ dips towards W? Change to basalt/px spin basalt SC to east. </t>
  </si>
  <si>
    <t xml:space="preserve">15.023_1,2,3 - Outcrop of dolerite in creek along lexie shear zone, with strong foliation parallel to trace of SZ. </t>
  </si>
  <si>
    <t>15.023a</t>
  </si>
  <si>
    <t xml:space="preserve">Waterway crosses track. 20m S, some milky quartz FL for 30m. </t>
  </si>
  <si>
    <t xml:space="preserve">Increased Fe pisoliths 30m wide, incl calcrete with pisoliths. </t>
  </si>
  <si>
    <t>15.024a</t>
  </si>
  <si>
    <t xml:space="preserve">Old workings - 2m deep trench and 1m mound of debris, trending 095deg. Vein perp to SZ? Some old RC holes, mafic but v highly weathered. Old cans - old timers were here… Nothing to W, sparse fe pisoliths. </t>
  </si>
  <si>
    <t xml:space="preserve">15.024a_1,2 - Old workings striking 095deg, perpendicular to LSZ. </t>
  </si>
  <si>
    <t xml:space="preserve">To here: Nothing but sparse Fe pisoliths. Then nothing along diagonal NW-SE track to well. Transported cover. </t>
  </si>
  <si>
    <t>SC of equigranular dolerite grain size 1-2mm, continues E 10-20% white minerals. 40m W is SC with elongate crystals - dolerite?</t>
  </si>
  <si>
    <t xml:space="preserve">15.026 - Subcrop of definite equigranular, medium grained dolerite. </t>
  </si>
  <si>
    <t xml:space="preserve">SC of m.g. mafic continues. Small 10m SC in track of fine grained mafic - basalt. Return to dolerite to E, 30% white minerals. </t>
  </si>
  <si>
    <t xml:space="preserve">Start of OC of dolerite 30M E-W by 40m N-S, trending 340deg, dark with only 10-15% white feldspars, siliceous appearance and green chl alt. Blocks up to 1.2m. Amphibolite? Return to SC to E. Fractures striking 350deg and near vertical. </t>
  </si>
  <si>
    <t>ROTH 069</t>
  </si>
  <si>
    <t>15.028_1,2 - Large outcrop of dark dolerite, with 'siliceous appearance'. Dark and pyroxene rich - grading into intrusive pyroxenite?</t>
  </si>
  <si>
    <t>15.028a</t>
  </si>
  <si>
    <t xml:space="preserve">Dolerite SC has needles once again, 3-5mm in size. Minor 20% white minerals. </t>
  </si>
  <si>
    <t xml:space="preserve">10m SC of variolitic basalt, weathered surfaces have what appear to be 8cm varioles - can still see crystals. </t>
  </si>
  <si>
    <t xml:space="preserve">15.029_1,2 - Subcrop of fine grained basalt, some rounded varioles identified on weathered surface. </t>
  </si>
  <si>
    <t>15.029a</t>
  </si>
  <si>
    <t xml:space="preserve">Large 90m  N-S by 30m E-W OC of basalt. OC is highly fractured - consistent spaced cleavage/foliation. SC for last 30m W has been basalt. Local peak. </t>
  </si>
  <si>
    <t>15.029a_1,2 - Outcrop of heavily fractured basalt.</t>
  </si>
  <si>
    <t>15.029b</t>
  </si>
  <si>
    <t xml:space="preserve">10m OC of very fine grained unit with cherty appearance. Strong foliation, present as elongate shards, high pitched noise when struck. Micaceous sheen - foliated. </t>
  </si>
  <si>
    <t xml:space="preserve">15.029b_1,2 - Outcrop of very fine grained 'cherty' basalt with sharp elongate shards, highly foliated. </t>
  </si>
  <si>
    <t>15.029c</t>
  </si>
  <si>
    <t xml:space="preserve">10m SC of 30cm blocks of coarse dol-gab, crystals up to 6mm. 40% white. 40m E, dolerite SC resumes, with m.g. dolerite and 7mm rounded actinolite crystals - porph appearance. Line up with feldspar-phyric porph px at Egan St to south. </t>
  </si>
  <si>
    <t xml:space="preserve">15.029c_1,2 - Dolerite gabbro subcrop next to outcrop of basalt, then a porphyritic dolerite further east (similar to the porphyritic unit at Egan St.?). </t>
  </si>
  <si>
    <t>15.030</t>
  </si>
  <si>
    <t xml:space="preserve">20m OC of grey friable unit composed of fineneedles, grey-green in colour, needles up to 3-4mm, aligned. Non-magnetic. Likely tremolite alteration of ultramafic rather than spinifex flow. Foliation present. </t>
  </si>
  <si>
    <t>PER??</t>
  </si>
  <si>
    <t xml:space="preserve">15.030_1,2 - Outcrop of a highly fibrous unit with randomly oriented needles - tremolite alteration of ultramafic (associated with komatiites??). </t>
  </si>
  <si>
    <t xml:space="preserve">Basalt SC from here to E 50m, at least 50m to N and S. </t>
  </si>
  <si>
    <t>15.031 - Basalt subcrop.</t>
  </si>
  <si>
    <t>Start of BIF OC at edge of 10m gulley.</t>
  </si>
  <si>
    <t>15.032a</t>
  </si>
  <si>
    <t>Western margin of BIF OC - 15m thick, then SC of spinifex bearing rocks immediately E for 10m.</t>
  </si>
  <si>
    <t>15.032a_1,2,3 - BIF outcrop dipping west.</t>
  </si>
  <si>
    <t>15.032b</t>
  </si>
  <si>
    <t xml:space="preserve">30x20m OC trending 345deg, coarse spin px up to 5cm+. Weathered surfaces show spin text, fresh rock shows  'siliceous' as Map 10. Some  randomly orientated, some  linear. BIF OC immed W and dolerite, blocky px dol-gab and minor BIF to E. </t>
  </si>
  <si>
    <t>ROTH 068</t>
  </si>
  <si>
    <t xml:space="preserve">15.032b_1,2,3,4,5,6 - Outcrop of spinifex textured unit, crystals reaching up to 10cm both linear and randomly oriented. </t>
  </si>
  <si>
    <t>15.032c</t>
  </si>
  <si>
    <t xml:space="preserve">SC of spinifex-bearing unit, minor BIF and a pink calcrete, minor px dol-gab. </t>
  </si>
  <si>
    <t xml:space="preserve">15.032c - Ongoing subcrop of spinifex-textured unit. </t>
  </si>
  <si>
    <t xml:space="preserve">5m SC of BIF, 40m blocks.Then to E of here, SC of blocky px dol-gab starts with honeycombed weathered appearance, cont. E. </t>
  </si>
  <si>
    <t xml:space="preserve">15.033_1,2 - Blocky/honeycomb textured dolerite-gabbro as subcrop. </t>
  </si>
  <si>
    <t>15.033a</t>
  </si>
  <si>
    <t xml:space="preserve">30m OC of blocky px dol-gab, SC continues along strike indefinitely. Further 20m OC 50m E. </t>
  </si>
  <si>
    <t xml:space="preserve">SC changed in last 20m to fine-grained mafic from dol-gab- basalt. Almost at crest of hill. </t>
  </si>
  <si>
    <t xml:space="preserve">Blocky px dolerite-gabbro SC continues to here and stops. Last ~20m have been m.g. dolerite. </t>
  </si>
  <si>
    <t xml:space="preserve">20m dense BIF SC, large 30cm blocks. Dark black and red, magnetic-rich. </t>
  </si>
  <si>
    <r>
      <rPr>
        <b/>
        <sz val="12"/>
        <color indexed="8"/>
        <rFont val="Calibri"/>
        <family val="2"/>
      </rPr>
      <t>KEY LOC</t>
    </r>
    <r>
      <rPr>
        <sz val="11"/>
        <color theme="1"/>
        <rFont val="Calibri"/>
        <family val="2"/>
        <scheme val="minor"/>
      </rPr>
      <t>: OC along 2m gulley trending 258deg - contact from E-W from dol to E (30m OC) BIF (1m OC) and a high alt green unit with 5cm talc veining and relic spin text (1cm needles, 10m OC). Contact between dolerite and BIF - 354/68 W. See sketch.</t>
    </r>
  </si>
  <si>
    <t xml:space="preserve">15.037_1,2 - Outcrop contact between dolerite (E ) and BIF (w). </t>
  </si>
  <si>
    <t>15.037a</t>
  </si>
  <si>
    <t xml:space="preserve">Spinifex texture bearing unit with talc as veins, 20m along gulley OC disappears beneath cover. </t>
  </si>
  <si>
    <t xml:space="preserve">15.037a_1,2,3 - Spinifex-texture relic in unit with talc veining. </t>
  </si>
  <si>
    <t>15.037b</t>
  </si>
  <si>
    <t xml:space="preserve">OC reemerges, 5m of medium grained dolerite, then 10m of spinifex bearing rock with pyroxene needles present. </t>
  </si>
  <si>
    <t xml:space="preserve">15.037b_1,2,3,4 - 5m outcrop of dolerite, then 10m outcrop of spinifex-bearing soft unit. </t>
  </si>
  <si>
    <t>15.037c</t>
  </si>
  <si>
    <t xml:space="preserve">BIF OC - black and yellow with some intense deformation and folding, BIF OC continues west for 10m to track with consistent bedding evident, matching up with SC. 3m E of BIF along gulley is a 1m thick grey metasedimentary rock, medium grained greywacke, heavily altered. </t>
  </si>
  <si>
    <t xml:space="preserve">15.037c_1,2,3,4,5 - Grey metasedimentary unit with some bedding evident. Then furthestmost west is BIF outcrop. </t>
  </si>
  <si>
    <t>15.037d</t>
  </si>
  <si>
    <t xml:space="preserve">By this point, dolerite has lost needle shapes and has become blocky px dol-gab with honeycomb texture. </t>
  </si>
  <si>
    <t xml:space="preserve">15.037d_1,2 - Outcrop has become dolerite, some resembling honeycomb textured blocky unit, but with slightly more elongate crystals. </t>
  </si>
  <si>
    <t>20m SC of BIF, extends along strike. Immed N is mafic with small 4mm black needles.</t>
  </si>
  <si>
    <t>15.038a</t>
  </si>
  <si>
    <t xml:space="preserve">SC of blocky px dol-gab and mafic with needles. </t>
  </si>
  <si>
    <t xml:space="preserve">5m OC in gulley - m.g. dolerite with elongate px crystals - needles. Not spinifex. </t>
  </si>
  <si>
    <t xml:space="preserve">15.039_1,2 - Medium grained equigranular dolerite outcrop in gulley. </t>
  </si>
  <si>
    <t>15.039a</t>
  </si>
  <si>
    <t xml:space="preserve">Small 5m SC of BIF, trending 335deg for 30m. </t>
  </si>
  <si>
    <t>15.040</t>
  </si>
  <si>
    <t>Old workings. 75cm wide by 10m long, 1m deep. Striking 086deg. Lines up with milky quartz to west. Only calcrete reg material present. Minor f.g. mafic FL - basalt and minor BIF. Rare dolerite FL with sausage shapes - suggesting a linear fabric - from shearing?</t>
  </si>
  <si>
    <t xml:space="preserve">15.040 - old workings trending east-west. </t>
  </si>
  <si>
    <t xml:space="preserve">Edge of m.g. dolerite SC. Crystals 2mm in size. 10m W is 2m patchy OC of milky quartz - aligned with old workings. Also dense BIF FL for 20m E. </t>
  </si>
  <si>
    <t xml:space="preserve">15.041 - Subcrop of true m.g. dolerite. </t>
  </si>
  <si>
    <t xml:space="preserve">Change to basalt and spin-bearing SC. Some px spin text basalt. One 30cm boulder has abundant varioles - furthest down sequence.  Dense BIF FL red.black/high mag present. Px spinifex up to 6cm, some aligned, some random. SC continues NNE at least 80m. </t>
  </si>
  <si>
    <t>ROTH 065</t>
  </si>
  <si>
    <t xml:space="preserve">15.042_1,2,3 - Subcrop including variolitic basalt (sample taken), dolerite and spinifex-bearing unit. </t>
  </si>
  <si>
    <t xml:space="preserve">SC changed from dom basalt to spin-bearing siliceous f.g. unit 50m W. Similar to N and map 10. Old workings, 2mx50m long, 249deg. Friable material, weak to mod mag. Black &lt;1mm mag in light green matrix - altered UM.  SC of siliceous continues 50m S. </t>
  </si>
  <si>
    <t xml:space="preserve">15.043_1,2,3,4 - Old working present striking approx E-W, and a green highly magnetic friable unit outcropping - peridotite alt? Also pyroxenite (siliceous appearance, more like intrusive with sill) and dolerite. </t>
  </si>
  <si>
    <t>15.043a</t>
  </si>
  <si>
    <t xml:space="preserve">SC changes here to fine grained basalt, some pieces have minor needles. </t>
  </si>
  <si>
    <t>15.043b</t>
  </si>
  <si>
    <t>SC now slightly coarser grained with tabular black needles. More like dolerite - could unit to W be a dolerite too like sample collected?</t>
  </si>
  <si>
    <t xml:space="preserve">15.043b - Subcrop of mafic with tabular black needles - dolerite. </t>
  </si>
  <si>
    <t>Peak of 40m elevated mound of Fe pisolitic material and boulders. Sharp decline to S, more gradual to N.10m SE of peak is a 20m SC of red/black BIF.</t>
  </si>
  <si>
    <t xml:space="preserve">15.044_1,2 - Peak of Fe maghemite pisolitic mound. </t>
  </si>
  <si>
    <t xml:space="preserve">15m wide OC of basalt. Strong fracture orientation "pseudo-bedding". Some pieces have needles. OC also has a strong linear fabric shown by weathering profile - 50---&gt; 330. Immediately E is m.g. dolerite SC and patchy OC, 4-:60 F:M, 3-4MM GRAIN SIZE. </t>
  </si>
  <si>
    <t xml:space="preserve">15.045_1,2,3,4,5 - Strongly lineated and foliated basalt, very clear on outcrop scale. Immedately east is dolerite-gabbro outcrop, also strongly foliated. </t>
  </si>
  <si>
    <t xml:space="preserve">30x10m OC of dolerite trending N-S. 2-4mm grain size and 30-40% plagioclase. Tabular crystals are foliated. Needle px crystals. SC continues for 50m then drops off, ongoing to N. </t>
  </si>
  <si>
    <t>ROTH 066</t>
  </si>
  <si>
    <t>15.046a</t>
  </si>
  <si>
    <t xml:space="preserve">Extension of OC - coarse grained, same proportions. </t>
  </si>
  <si>
    <t xml:space="preserve">20m SC of BIF, highly weathered and ferruginised. Trends 320deg. Also minor chalcedony, basalt and gabbro as FL. </t>
  </si>
  <si>
    <t>15.047a</t>
  </si>
  <si>
    <t xml:space="preserve">20m SC of basalt (f.g. mafic), with BIF FL - becomes dense to E. </t>
  </si>
  <si>
    <t xml:space="preserve">To here: BIF SC for last 30m, black and mag. Basalt and dolerite as FL. Here: 30m x 80m OC of large BIF blocks up to 50cm in size. </t>
  </si>
  <si>
    <t xml:space="preserve">15.048 - Outcrop of black-red BIF and scattered subcrop. </t>
  </si>
  <si>
    <t>15.048a</t>
  </si>
  <si>
    <t xml:space="preserve">SC of BIF trending 333deg. SC immed west is dolerite with black needles of px and honeycomb weathered appearance. Minor basalt FL. </t>
  </si>
  <si>
    <t xml:space="preserve">40m OC of mafic with strong linear fabric. Px-spin textured basalt with thin 2mm needles? Lineation of outcrop from alignment of needles - 46 --&gt; 344deg. </t>
  </si>
  <si>
    <t xml:space="preserve">15.049 - Outcrop of pyroxene spinifex textured basalt, lignment of needles - tremolite - defining lineation. </t>
  </si>
  <si>
    <t>15.050</t>
  </si>
  <si>
    <t xml:space="preserve">SC of fine grained mafic - basalt - started 20m S. </t>
  </si>
  <si>
    <t xml:space="preserve">SC continues to here. Change to spin px text basalt, needles up to 4mm in size. SC drops off 40m N. </t>
  </si>
  <si>
    <t xml:space="preserve">Peak of gently sloping ridge striking N-S. Local topo high, apart from basalt to N. Dense SC of fine grained mafic - basalt, here, glittery appearance. Likely OC  amongst dense SC. SC continues for hundreds of m along strike.  </t>
  </si>
  <si>
    <t xml:space="preserve">16.001_1,2 - Fine grained basalt as subcrop and perhaps patchy outcrop. </t>
  </si>
  <si>
    <t xml:space="preserve">50x10m SC of BIF, highly magnetic, green-black to red-black, some great eg of isoclinal folding. Immed E is change to m.g. dolerite, not equigranular. Some parts have honeycombed appearance as to W. Patchy OC amongst SC along track for 50m. </t>
  </si>
  <si>
    <t xml:space="preserve">16.002_1,2,3,4 - Outcrop of green-black cherty BIF with banding, then to east is a coarse dolerite outcrop with a honeycombed appearance. </t>
  </si>
  <si>
    <t xml:space="preserve">5m wide SC/patchy OC of BIF in track, blocks up to 45cm. Some pieces appear to be in situ - OC. Dolerite SC cont to E, becomes 1mm equigranular. </t>
  </si>
  <si>
    <t xml:space="preserve">16.003 - Minor outcrop of BIF, facinf south west. </t>
  </si>
  <si>
    <t>16.003a</t>
  </si>
  <si>
    <t xml:space="preserve">BIF SC here, 20m patch. </t>
  </si>
  <si>
    <t xml:space="preserve">BIF SC to here (20m thick) then change to coarser grained mafic as dense SC - gabbro. Onion-skin weathering of rounded blocks. </t>
  </si>
  <si>
    <t>16.004_1,2 - Dense SC of coarse evolved mafic with feathery pyroxene (now amph?) crystals - can look like spinifex but actually intrusive!</t>
  </si>
  <si>
    <t>16.004a</t>
  </si>
  <si>
    <t xml:space="preserve">Gabbro SC extends to here. Drops off to sparse FL to E - hill in distance. </t>
  </si>
  <si>
    <t xml:space="preserve">Minor BIF FL and dense fe reg material. 10m elevated 25m mound of maghaemite pisolitic boulders. </t>
  </si>
  <si>
    <t>16.005a</t>
  </si>
  <si>
    <t xml:space="preserve">Peak of Fe reg mound of pisolitic boulders, steep breakaway to W, gradual to E. Suggests scarp with bedding dipping to W. Mound is 40m wide, 120m N-S. </t>
  </si>
  <si>
    <t xml:space="preserve">16.005a - Peak of mound of maghemite pisolitic boulders, facing scarp drop to west (gradual to east). </t>
  </si>
  <si>
    <t xml:space="preserve">Heavily weathered BIF OC, laminar bedding, 40m wide. Strongly magnetic. Starting to look more like an Fe-rich sediment as further to E. </t>
  </si>
  <si>
    <t xml:space="preserve">16.006_1,2 - BIF outcrop dipping west. </t>
  </si>
  <si>
    <t xml:space="preserve">To here: nothing but scattered Fe reg material. Here: Single 25cm block of gabbro/pyroxenite, tabular crystals with large 8mm-1cm crystals. Nothing else for 100m E. </t>
  </si>
  <si>
    <t xml:space="preserve">16.007_1,2 - Large block of tabular gabbro found as float. </t>
  </si>
  <si>
    <t xml:space="preserve">Centre of 50cm round area of maghaemite pisolitic boulders, large pisoliths up to 1.5cm in size. 80m south, single piece of BIF and dolerite. </t>
  </si>
  <si>
    <t xml:space="preserve">16.008_1,2 - Centre of mound of pisolitic boulders. </t>
  </si>
  <si>
    <t xml:space="preserve">Dense magnetic BIF FL for 40m, continues south 100m. </t>
  </si>
  <si>
    <t>16.009a</t>
  </si>
  <si>
    <t xml:space="preserve">BIF now SC, magnetic red and black. </t>
  </si>
  <si>
    <t>16.010</t>
  </si>
  <si>
    <t xml:space="preserve">Med-coarse grained mafic as SC, some have needle shapes to crystals. 30m wide, longer along strike. Then immed South is BIF SC, cherty black and white, highly magnetic. </t>
  </si>
  <si>
    <t xml:space="preserve">Centre of 15m wide BIF OC, trending 325deg. No clear bedding to measure. Gentle to tight folding in SC. Immed SW is small 5m SC of dolerite with honeycomb appearance, then downslope is FL of BIF and dolerite. </t>
  </si>
  <si>
    <t xml:space="preserve">16.011 - BIF outcrop covered with subcrop, laminar bedding. </t>
  </si>
  <si>
    <t xml:space="preserve">50x10m OC of coarse grained mafic - gabbro. OC has fractures parallel to 'bedding' - present from shearing between layers - from doming? Oriented sample taken to lok for evidence of this. </t>
  </si>
  <si>
    <t>ROTH 067 - ORI</t>
  </si>
  <si>
    <t xml:space="preserve">16.012_1,2,3 - Outcrop of gabbro with fractures parallel to bedding "pseudo"-bedding fractures/foliation. </t>
  </si>
  <si>
    <t xml:space="preserve">Further mafic OC - coarse grained - gabbro. 60m along strike, 40m wide, surrounded by SC cont since last loc. </t>
  </si>
  <si>
    <t>16.013a</t>
  </si>
  <si>
    <t xml:space="preserve">Dense BIF SC, 10m wide trending 345deg. Cherty green-grey and magnetic - as along strike. 10m SW is 15m OC of med-coarse dol-gabbro.  40:60 f:m. </t>
  </si>
  <si>
    <t xml:space="preserve">16.013a - Dense subcrop of BIF, cherty and magnetic grey-green, followed by outcrop of dolerite-gabbro to SW. </t>
  </si>
  <si>
    <t>16.013b</t>
  </si>
  <si>
    <t xml:space="preserve">Dolerite SC cont to here, now heading back W. Here: 10m OC of dol-gabbro. 4-8mm needles of pyroxene in white-black crystalline matrix. Dolerite with needles. </t>
  </si>
  <si>
    <t xml:space="preserve">To here: continued SC of dolerite. Here: Patchy OC and SC, decreasing in grain size to just 1-2mm now. 30m W is thin SC of dolerite with needles 2-3mm. </t>
  </si>
  <si>
    <t>16.014 - Subcrop and patchy outcrop of dolerite, decrease in grain size.</t>
  </si>
  <si>
    <t xml:space="preserve">30m patchy OC. Fine grained mafic - basalt? Crystals 0.5-1mm - appears more like a fine grained dolerite. Some fractures at 020deg/vertical. </t>
  </si>
  <si>
    <t>16.015a</t>
  </si>
  <si>
    <t xml:space="preserve">Start of BIF SC, red and black, cherty, mod mag. 15m wide. SC then becomes m.g. dolerite and continues for 70m W. </t>
  </si>
  <si>
    <t xml:space="preserve">16.015a - Subcrop of dolerite. </t>
  </si>
  <si>
    <t xml:space="preserve">Change to basalt dense SC. Definitely basalt as along strike. </t>
  </si>
  <si>
    <t xml:space="preserve">16.016 - Change to a fine grained basalt subcrop. </t>
  </si>
  <si>
    <t xml:space="preserve">10m OC amongst SC, fine grained mafic crystals up to 1mm max. Either basalt or fine dolerite? </t>
  </si>
  <si>
    <t xml:space="preserve">Change in SC from fine grained mafic to honeycomb textured blocky px dol-gabbro. Continues E. </t>
  </si>
  <si>
    <t xml:space="preserve">30m OC of blocky px dol-gab unit with honeycomb appearance. </t>
  </si>
  <si>
    <t xml:space="preserve">16.019_1,2 - Outcrop of blocky/honeycomb textured dolerite-gabbro with a distinctive appearance to weathered and frssh surfaces only seen in this unit - laterally consistent. </t>
  </si>
  <si>
    <t>16.020</t>
  </si>
  <si>
    <t xml:space="preserve">To here: Blocky px dol-gab SC. Here is 5m OC slightly foliated in same direction as 3m thick SC of milky quartz - folowing fault?. </t>
  </si>
  <si>
    <t xml:space="preserve">16.020_1,2,3 - Foliated dolerite gabbro with a 3m quartz blow as subcrop. </t>
  </si>
  <si>
    <t>16.030</t>
  </si>
  <si>
    <t xml:space="preserve">Dense Fe pisoliths on surface. FL of sugary quartzite 1-2mm grains, and m/g/ dolerite 20% white. </t>
  </si>
  <si>
    <t>Edge of OC of heavily weathered and altered ferruginous material, black in colour to orange/friable. Relict bedding visible - originally BIF?</t>
  </si>
  <si>
    <t>16.031a</t>
  </si>
  <si>
    <t xml:space="preserve">Brown fine-grained non-mag and cm scale qz-rich chert bands - more like ferruginous shale and interbedded quartzite. E of here is SC of quartzite m.g. sugary, 1mm grains. </t>
  </si>
  <si>
    <t xml:space="preserve">16.031a_1,2 - Ferruginous shale and interbedded quartzite as large outcrop. Bedding visible - dips to west. </t>
  </si>
  <si>
    <t>16.031b</t>
  </si>
  <si>
    <t>10m SC of grey white unit with subhedral to euhedral crystals of quartz - quartz-dominant. Some grains are interlocking. Also some rounded darker grains up to 3mm. Pebbly metasandstone? Or phenocryst bearing volcanic - hard to discern?</t>
  </si>
  <si>
    <t xml:space="preserve">16.031b - Small subcrop of a grey-white unit with euhedral-subhedral crysta;s, some grains interlocking. Some form of sediment/greywacke? (Other alternative is a porpheritic lava?). </t>
  </si>
  <si>
    <t xml:space="preserve">To here: Quartzite cont as patchy OC with dense SC. Here: change in lith with dense SC of very fine grained, crystalline, light grey intermediate volcanic rock. Lighter than basalt. Dacite? No sign of any phenocrysts. </t>
  </si>
  <si>
    <t xml:space="preserve">16.032_1,2 - Subcrop of intermediate volcanic, light grey in colour but no visible phenocrysts. </t>
  </si>
  <si>
    <t>16.032a</t>
  </si>
  <si>
    <t>20m + outcrop of intermediate lava - dacite, Part of outcrop has strong fabric not regional fabric - is there faulting nearby responsible?</t>
  </si>
  <si>
    <t>ROTH 071</t>
  </si>
  <si>
    <t xml:space="preserve">16.032a_1,2 - 20m outcrop of intermediate volcanic, parts of outcrop have strong fabric. </t>
  </si>
  <si>
    <t xml:space="preserve">SC of intermediate volcanic continues E to here. Here: SC of brown-white cherty BIF, non-mag. </t>
  </si>
  <si>
    <t xml:space="preserve">To here: Cherty BIF SC. Here: break of slope with heavily forested valley. 10m OC at base - med-coarse grained mafic, weakly magnetic. Felsic content quite high at 30-40%, may be granophyric portion of a sill? SC of BIF and metasandstone continues to E. </t>
  </si>
  <si>
    <t xml:space="preserve">16.034_1,2 - Small outcrop of gabbro in small valley. </t>
  </si>
  <si>
    <t xml:space="preserve">50m OC cherty BIF and interbed oxidised orange altered f-m.g. sediment. Potential 8mm lapilli- volcaniclastics. BIF 25-30m thick. Fresh samples light-med grey colour, perhaps intermediate. Interbedded qz-rich seds amongst felsic volcaniclastic horizons. </t>
  </si>
  <si>
    <t xml:space="preserve">16.035_1,2,3,4 - Large outcrop of cherty BIF and interbedded oxidised orange felsic volcaniclastic material? Volcnogenic sediments? Some with rounded lapilli structures. </t>
  </si>
  <si>
    <t>16.035a</t>
  </si>
  <si>
    <t xml:space="preserve">SC of Fe sediment interbedded with felsic volcaniclastic cont to here. Here, change to black and white cherty BIF, 4mm magnetite bands. </t>
  </si>
  <si>
    <t>E end of highly oxidised BIF OC, now dipping W but only 50m W is dipping steep to E. Folding within BIF unit? To E BIF/Fe sed SC for 30m then yellow-orange and pisolitic Fe material as FL. No dolerite - under cover?</t>
  </si>
  <si>
    <t xml:space="preserve">River valley with trans clasts and pisolitic boulders. To N, ground is dense with wildflowers, to S there are none. In creek, recent conglomerate is also present (Tertiary conglomorate with varied clasts, when river was active). </t>
  </si>
  <si>
    <t xml:space="preserve">16.037_1,2,3,4 - River valley with lots of transported clasts and maghaemite pisolitic boulders. To N, dense with wildflowers (Fe seds?) to S there are none. Contact marked by wildflowers, as elsewhere? In creek is recent conglomerate made up of transported clasts. </t>
  </si>
  <si>
    <t xml:space="preserve">To here: For last 60m from S, dense boulders and OC of ferruginised material, brown-yellow and containing Fe pisoliths (thus recent) Some BIF FL, red-black and mag. Here: minor BIF FL and m.g. dolerite. Sparse quartzite FL. 50m N along creek, minor FL of basalt - may be transported. </t>
  </si>
  <si>
    <t xml:space="preserve">BIF FL here, all black and red. Some quartzite FL and occasional m.g. dolerite. </t>
  </si>
  <si>
    <t>16.040</t>
  </si>
  <si>
    <t xml:space="preserve">SC of large 80cm blocks of fresh orange-black cherty BIF in river valley. Clearly has not moved far. Highly ferruginised material nearby has inherited bedding of BIF. 30m W start of BIF and dolerite FL. </t>
  </si>
  <si>
    <t xml:space="preserve">16.040_1,2 - 80cm block of orange-black cherty BIF in creek - has not moved far (outcrop??). </t>
  </si>
  <si>
    <t xml:space="preserve">Change here from BIF dominant FL to dominant dolerite FL. </t>
  </si>
  <si>
    <t xml:space="preserve">To here: dolerite FL and minor BIF FL. Here: Start of large OC of ferruginous material to S 60+m wide. </t>
  </si>
  <si>
    <t xml:space="preserve">Walked W along E-W creek for 200m - no OC/SC present. Sub-rounded and rounded particles in creek bed, BIF, Fe reg, dolerite, milky quartz. To south of here is sparse FL of dolerite and sugary quartzite for 50m. </t>
  </si>
  <si>
    <t xml:space="preserve">16.043 - Sparse float of quartzite and dolerite. </t>
  </si>
  <si>
    <t xml:space="preserve">To here, SC of Fe material, starting to look like altered/oxidised BIF. Here: First OC of BIF reached, patchy oc for ~20m. Dark black mainly with red intervals. Highly magnetic. </t>
  </si>
  <si>
    <t xml:space="preserve">Further 10m OC of altered BIF here, some deformation and folding. Gentrle fold axes measured - axes plunging to S at 50-60deg (synform 64--&gt; 182, ILA = 80, antiform 50--&gt;176 ILA=90). Then just SC of ferruginous material. </t>
  </si>
  <si>
    <t xml:space="preserve">16.045 - Outcrop of altered BIF/ferruginous metaseds with some deformation and folding. </t>
  </si>
  <si>
    <t xml:space="preserve">Break of slope and heavily vegated area, trending 285deg - contact? Only Fe pisoliths on surface all the way SE to track. </t>
  </si>
  <si>
    <t>Contact visible from change in wildflower density. To SW, no wildflowers, to NE dense wildflowers (white, pink, yellow) plus some taller trees. BIF to NE - **wildflowers must like BIF**</t>
  </si>
  <si>
    <t xml:space="preserve">16.047_1,2,3,4 - Contact between units identified by wildflower abundance - wildflowers show where BIF/Fe seds are. </t>
  </si>
  <si>
    <t xml:space="preserve">N contact along track marked by wildflowers - dense to SW, drop off to NE. BIF stops here. </t>
  </si>
  <si>
    <t>16.048 - Wildflowers marking contact between units, BIF/Fe seds = wildflowers.</t>
  </si>
  <si>
    <t xml:space="preserve">Contact here. No wildflowers to SW (very sporadic) and dense wildflowers to NE. Contact ~300deg. Wildflowers continue beyond creek to NE. </t>
  </si>
  <si>
    <t xml:space="preserve">16.049 - Contact shown by wildflower density, between quartzite dominant (no wildflowers) and BIF/ferruginous metaseds (wildflowers). </t>
  </si>
  <si>
    <t>16.050</t>
  </si>
  <si>
    <t xml:space="preserve">Break of slope, relatively flat to NE, steep incline to SW. </t>
  </si>
  <si>
    <t xml:space="preserve">On track - NE edge of wide outcrop, near peak of hill (SW~50m). BIF is red/black and magnetic. OC continues SW. </t>
  </si>
  <si>
    <t xml:space="preserve">16.051_1,2,3 - Outcrop of BIF in track, red black and magnetic. Dipping SW. </t>
  </si>
  <si>
    <t xml:space="preserve">RC hole (50m depth, drilled towards 068 at 60deg). Thick transported cover (20-25m), fresh rock is fine to medium grained mafic - definitely dolerite (from 30m) with 1-2mm crystals. Sample of dolerite taken from 44m depth for geochem. </t>
  </si>
  <si>
    <t>ROTH 072</t>
  </si>
  <si>
    <t xml:space="preserve">16.052_1,2 - RC hole with fine to medium grained mafic as chips - dolerite underlying BIF. Sample taken for geochem. </t>
  </si>
  <si>
    <t>BIF OC cont to here, 30m wide - ferruginous seds?</t>
  </si>
  <si>
    <t xml:space="preserve">RC hole (46m depth, drilled towards 090 @ 45deg), mainly BIF and ferruginous sedimentary rocks. Last 3m = lighter and contain metasandstone. </t>
  </si>
  <si>
    <t xml:space="preserve">16.054 - RC hole, consists of ferruginous sediments, BIF and shale. </t>
  </si>
  <si>
    <t>16.054a</t>
  </si>
  <si>
    <t xml:space="preserve">Highly altered BIF SC since last loc, continues along strike. Here to SW becomes sparse as FL for 50m, then nothing. </t>
  </si>
  <si>
    <t xml:space="preserve">Margin of 5m elevated mound of ferruginised unit. Margin if 255deg, black and yellow with goethite etc. For last 30m is black and red BIF FL in flat bottomed waterway. Single piece of quartzite. </t>
  </si>
  <si>
    <t xml:space="preserve">16.055 - Piece of banded quartzite identified in float. </t>
  </si>
  <si>
    <t xml:space="preserve">80m round elevated 5m mound of black Fe material. Open area with tall trees - similar to NNW, 20m elevated. First dolerite FL 30m SW. </t>
  </si>
  <si>
    <t xml:space="preserve">16.056_1,2 - Elevated mound of Fe bearing material - regolith. Open area with tall eucalyptus trees. </t>
  </si>
  <si>
    <t xml:space="preserve">3m cliff exposed - bright white-yellow with clasts of vein quartz and sugary quartzite in finer quatz grains. Some clasts concentrated as layers-define bedding? - Some large clasts up to 30cm, sub-angular-sub-rounded. Continue along strike. </t>
  </si>
  <si>
    <t xml:space="preserve">16.057_1,2,3,4 - 3m outcrop section, yellow and friable (first thoughts regolith feature) but contains clear horizons of quartzite, whilst surrounding layers contains quartz clasts (to pebbles) but more poorly sorted. Conglomerate/pebbly sandstone with arenite horizons. </t>
  </si>
  <si>
    <t>16.057a</t>
  </si>
  <si>
    <t xml:space="preserve">Further 10m OC of pebbly sstn/qz conglomerate here - similar  to pebbly sstn in Mou Fm. Some volcanogenic material in gmass, hence alt. Subangular to subrounded. Clasts 5-7mm max, typically 0.5-2mm. Few larger 1cm clasts crystalline felsic/chert. </t>
  </si>
  <si>
    <t xml:space="preserve">16.057a_1,2 - Outcrop of pebbly sandstone grading into a conglomerate, with predom qz clasts, poorly sorted. </t>
  </si>
  <si>
    <t>10m elevated OC, orange white with 3-4m caves (as map 2 Fsv). Starts 20m NE, 25m to SW (40m wide). White crystalline unit black specks (elongate) with rounded 5-30cm clasts of dark red/orange banded unit. Clasts have unusual contacts with matrix.</t>
  </si>
  <si>
    <t>ROTH 073, ROTH 074 ROTH 075</t>
  </si>
  <si>
    <t>16.058 - 10m elevated OC, orange white with 3-4m caves (as map 2 Fsv). Starts 20m NE, 25m to SW (40m wide). White crystalline unit black specks (elongate) with rounded 5-30cm clasts of dark red/orange banded unit. Clasts have unusual contacts with matrix.</t>
  </si>
  <si>
    <t>16.059</t>
  </si>
  <si>
    <t xml:space="preserve">From here, SC of BIF to SW, black-red and magnetic. </t>
  </si>
  <si>
    <t>16.060</t>
  </si>
  <si>
    <t xml:space="preserve">Black-red BIF SC. Cont along strike with dense wildflowers (flowers like BIF). Here: 5m SC of heavily weathered felsic volcaniclastics, white friable with orange patches (Mou002). Dense FL mafic with black needles and minor pink feld. </t>
  </si>
  <si>
    <t xml:space="preserve">16.060 - Subcrop of heavily weathered yellow-brown felsic volcaniclastics. </t>
  </si>
  <si>
    <t>16.061</t>
  </si>
  <si>
    <t xml:space="preserve">Start of dolerite OC heading SW. Plag up to 3mm, some stained pink (around margins of clasts first, thus weathering/alt). OC continues SW for 50+m. </t>
  </si>
  <si>
    <t>ROTH 076</t>
  </si>
  <si>
    <t xml:space="preserve">16.061_1,2 - Dolerite outcrop, tabular plag crystals visible, some appear to be stained pink near weathered surfaces - alteration. </t>
  </si>
  <si>
    <t>16.062</t>
  </si>
  <si>
    <t xml:space="preserve">BIF OC here in track, SC for at least 40m to the S. </t>
  </si>
  <si>
    <t>16.063</t>
  </si>
  <si>
    <t xml:space="preserve">RC hole (42m deeo, drilled 45deg to 090). EOH is highly magnetic BIF - still in BIF here. </t>
  </si>
  <si>
    <t>16.064</t>
  </si>
  <si>
    <t xml:space="preserve">30m wide BIF SC, has been for 100m E. White/red and black, highly magnetic. Not on aeromags? Also dol and gab as FL. </t>
  </si>
  <si>
    <t>16.065</t>
  </si>
  <si>
    <t xml:space="preserve">Further SC of BIF, red-black for 50m W, then dolerite SC. A few pieces of coarse felsic pegmatite qz-feld-musc 30cm in size. </t>
  </si>
  <si>
    <t>16.066</t>
  </si>
  <si>
    <t xml:space="preserve">4m OC pegmatite, trending 290deg, dipping steep S, parallel to bedding (290/70 S)? 10cm feldspars with graphic text, euhedral, interstitial muscovite and quartz, minor green - beryl?. Sparse dol SC to here.To SW is BIF and dolerite SC. </t>
  </si>
  <si>
    <t xml:space="preserve">16.066_1,2,3 - Felsic pegmatite outcrop with large &gt;5cm crystals, graphic intergrowths, appears to be parallel to bedding (hammer handle points N). </t>
  </si>
  <si>
    <t>16.067</t>
  </si>
  <si>
    <t xml:space="preserve">Contact between BIF and dolerite. BIF 3m thick, dolerite 15m thick and continues as SC to SW. Some gabbro FL. Becoming more evolved and coarser grained to SW. </t>
  </si>
  <si>
    <t xml:space="preserve">16.067 - Dolerite outcrop, just SW of BIF outcrop. </t>
  </si>
  <si>
    <t>16.068</t>
  </si>
  <si>
    <t xml:space="preserve">Gabbro OC 40% feldspar content, px crystals up to 1.5cm in size. Along strike for &gt;100m, 20m wide, then blac-dark red-brown BIF SC to SW. </t>
  </si>
  <si>
    <t xml:space="preserve">16.068 - Outcrop of evolved and coarser grained mafic - gabbro with feathery crystals. </t>
  </si>
  <si>
    <t>16.069</t>
  </si>
  <si>
    <t xml:space="preserve">Here: SW of BIF SC is fine 1mm grained mafic SC, equigranular dolerite. Some dolerite-gabbro FL. </t>
  </si>
  <si>
    <t xml:space="preserve">16.069 - Subcrop of equigranular dolerite, quite dark. </t>
  </si>
  <si>
    <t>16.070</t>
  </si>
  <si>
    <t xml:space="preserve">20m OC of basalt, present as shards up to 50cm, breaks with sharp pitch. M.g. dolerite SC continues beyond. </t>
  </si>
  <si>
    <t xml:space="preserve">16.070_1,2 - Outcropping basalt, occurring as elongate shards on outcrop (baked?) and veryu fine grained. </t>
  </si>
  <si>
    <t>16.070a</t>
  </si>
  <si>
    <t xml:space="preserve">2m wide pegmatite, striking 295deg. Dolerite SC continues. </t>
  </si>
  <si>
    <t>16.071</t>
  </si>
  <si>
    <t>10m OC basalt, highly fractured. 2 frac sets, one layer parallel ('pseudo bedding') at 313/86 S and one not 060/85 SE.</t>
  </si>
  <si>
    <t xml:space="preserve">16.071_1,2 - Small basalt outcrop, highly fractured. </t>
  </si>
  <si>
    <t>16.071a</t>
  </si>
  <si>
    <t xml:space="preserve">Felsic pegmatite OC, 30x2m, striking 240/67 S (parallel to units). Amongst basalt OC 80x40m. </t>
  </si>
  <si>
    <t>16.072</t>
  </si>
  <si>
    <t xml:space="preserve">Basalt OC continues, 10m deep valley striking 059deg. Basalt OC on other side is highly fractured and has strong fabric Change in dip of fabric to SW of valley?  Large OC of basalt on sloping hills, OC continues E for at least 100m. </t>
  </si>
  <si>
    <t xml:space="preserve">16.072_1,2 - Valley with basalt outcropping either side, outcrop highly fractured, likely foliation. </t>
  </si>
  <si>
    <t>16.073</t>
  </si>
  <si>
    <t>OC of basalt cont to here. Here: Change to m.g. dolerite SC to SW.</t>
  </si>
  <si>
    <t>16.073a</t>
  </si>
  <si>
    <t xml:space="preserve">Sparse dolerite SC, continues. First blocks of honeycomb blocky px dol-gabbro. </t>
  </si>
  <si>
    <t xml:space="preserve">16.073a - Subcrop of medium grained dolerite. Signs of a honeycomb textured weathered surface. </t>
  </si>
  <si>
    <t>16.074</t>
  </si>
  <si>
    <t>5m wide OC of magnetic ultramafic unit, grey-green siliceous appearance. Peridotite? Ultramafic base of komatiitic flow?</t>
  </si>
  <si>
    <t>16.074_1,2 - Outcropping ultramafic unit, green-grey siliceous and magnetic - peridotite altered. Base of komatiitic flows?</t>
  </si>
  <si>
    <t>16.074a</t>
  </si>
  <si>
    <t xml:space="preserve">OC immediately s of previous locality contains pyroxene needles up to 20mm, randomly oriented, looks like needle spinifex texture. Some needles up to 40mm. In some places, neeedles are aligned. Fractures pervasive across outcrop. </t>
  </si>
  <si>
    <t>16.074a_1,2,3 - Outcrop of komatiite (or at least spinifex-bearing unit) with pyroxene needles reaching 4cm in size, randomly oriented. As along strike.</t>
  </si>
  <si>
    <t>16.075</t>
  </si>
  <si>
    <t>OC and surrounding SC of spinifex bearing unit to here. Here: BIF OC with bedding, thick magnetite bands up to 1cm thick. Some isoclinal folding of SC. Reversal in bedding orientation - due to shearing?</t>
  </si>
  <si>
    <t xml:space="preserve">16.075_1,2 - Subcrop of BIF with think magnetite bands to 1cm, dipping NE (transposed into foliation) and some small scale folding. </t>
  </si>
  <si>
    <t>16.076</t>
  </si>
  <si>
    <t xml:space="preserve">20m OC SW of BIF. High alt with some needle shapes and a talc. Talc-amph schist? Originally peridotite -base of sill? Strong fol dipping same as BIF, now to NE - due to shearing. Bedding of BIF has been transposed into shear foliation. </t>
  </si>
  <si>
    <t xml:space="preserve">16.076_1,2,3 - Outcrop with a strong foliation, now reversed as surrounding BIF units diping NE and reflecting shearing at Egan Street to the SW. Unit consists of tremolite and talc- originally peridotite, perhaps base of sill. </t>
  </si>
  <si>
    <t>16.076a</t>
  </si>
  <si>
    <t xml:space="preserve">50cm OC of fresh m.g. dolerite. Valley striking 300deg 20m S. Now just dolerite fl. </t>
  </si>
  <si>
    <t>16.077</t>
  </si>
  <si>
    <t xml:space="preserve">40x20m OC contact between 5m cherty BIF to SW and dark dolerite to NE (siliceous appearance, grains &gt;1mm same as sample taken in map 15). Contact at ~300deg. Thin section required. </t>
  </si>
  <si>
    <t xml:space="preserve">16.077_1,2 - Outcrop of dark medium grained dolerite and outcrop of cherty BIF, as contact. </t>
  </si>
  <si>
    <t>16.078</t>
  </si>
  <si>
    <t xml:space="preserve">Patchy OC and SC of this dark dolerite unit. Siliceous appearance, crystals 1-2mm. Rare gbbro fl. Becomes FL to SW and joined by basalt with high pitched noise. Some pieces of basalt have spin text. </t>
  </si>
  <si>
    <t xml:space="preserve">16.078 - Patchy outcrop of dark 'siliceous' appearance mafic - intrusive pyroxenite/dolerite. Sample collected along strike. </t>
  </si>
  <si>
    <t>16.079</t>
  </si>
  <si>
    <t>3x1.5m old working. Extracted material is green, highly magnetic - derived from ultramafic (now talc-chlorite schist?). Some larger crystals present - possibly opx. Sharp contact shown in wildflower abundance between dense to SW (in UM) to none to NE. **Wildflowers also like peridotite**</t>
  </si>
  <si>
    <t xml:space="preserve">16.079_1,2,3,4 - Old workings with green material surrounding (excavated) - green, friable and magnetic - derived from ultramafic (presumably peridotite). Also, very clear change in density of wildflowers across boundary parallel to contacts. Wildflowers mark peridotite unit and sharp contact. </t>
  </si>
  <si>
    <t>16.080</t>
  </si>
  <si>
    <t xml:space="preserve">OC 8m elevated pile of boulders, 25m wide, 150m along strike. Medium grained 2mm pyroxenite with large 3-8 (typically 5)mm phenocrysts of tabular plagioclase crystals. Trend of OC iss 305deg. Equivalent to feldspar-phyric porphyritic pyroxenite on egan street map. </t>
  </si>
  <si>
    <t>ROTH 077</t>
  </si>
  <si>
    <t xml:space="preserve">16.080_1,2,3 - Large ridge of outcropping unit, pyroxenite with phenocrysts of plagioclase feldspar, very distinctive appearance. </t>
  </si>
  <si>
    <t>16.080a</t>
  </si>
  <si>
    <t xml:space="preserve">SC contact between porphyritic intrusive pyroxenite and peridotite. Blocks have a pitted appearance sue to weathering of phenocrysts. Also non-magnetic. Sill is evolving to the SW. </t>
  </si>
  <si>
    <t>16.081</t>
  </si>
  <si>
    <t xml:space="preserve">SC of mg dolerite (30% felsic) continues SW. Apeears to become more highly evolved to the SW, reaching leucogabbro with 50+% white. </t>
  </si>
  <si>
    <t xml:space="preserve">16.081 - Dolerite, medium grained and quite highly evolved, perhaps 50% white in places. </t>
  </si>
  <si>
    <t>16.081a</t>
  </si>
  <si>
    <t xml:space="preserve">Much coarser grained - gabro, less felsic minerals now, down to 30%. </t>
  </si>
  <si>
    <t xml:space="preserve">16.081a - Much coarser here - gabbro, less felsic with 20% or less feldspar content. </t>
  </si>
  <si>
    <t>16.082</t>
  </si>
  <si>
    <t xml:space="preserve">SC starts here - dolerite medium grained and equigranular. </t>
  </si>
  <si>
    <t xml:space="preserve">16.082_1,2 - Medium grained dolerite with equicrystalline crystals, as subcrop. </t>
  </si>
  <si>
    <t>16.083</t>
  </si>
  <si>
    <t xml:space="preserve">20m OC of a finer grained mafic with elongate sheaths of a tabular mineral - looks like a form of spinifex texture?? Possibly spin text basalt. </t>
  </si>
  <si>
    <t>16.083 - Outcrop of unit with elongate crystals randomly oriented - possibly  relic spinifex tecture? Now altered. In place of basalt?</t>
  </si>
  <si>
    <t>16.083a</t>
  </si>
  <si>
    <t xml:space="preserve">Start of peridotite SC, highly alt with a foliation in places. Highly magnetic. Breaking down to chalcedony. </t>
  </si>
  <si>
    <t xml:space="preserve">16.083a - Peridotite suubcrop, some pieces breaking down into siliceous chalcedony in situ. </t>
  </si>
  <si>
    <t xml:space="preserve">20m OC of feldspar porphyritic pyroxenite. Exact replica or earlier OC. Slightly higher alt to that to the NE. </t>
  </si>
  <si>
    <t xml:space="preserve">16.084 - Exact replica of earlier outcrop of feldspar porpheritic pyroxenite. Some pieces of higher green alteration and minor veining. </t>
  </si>
  <si>
    <t xml:space="preserve">OC of leucogabbro with very high feldspar content (up to 65-70%) - evolved top to sill. Sill is layered and composed of multiple sills, or repetition due to structure (shears). </t>
  </si>
  <si>
    <t xml:space="preserve">16.085 - Outcrop of the evolved top of sill - feldspar rich gabbro (probably verging on being dioritic). </t>
  </si>
  <si>
    <t>16.085a</t>
  </si>
  <si>
    <t xml:space="preserve">Gabbro dense SC to here, decreasing grain size to dolerite. Dolerite SC from here SW. </t>
  </si>
  <si>
    <t xml:space="preserve">Soft bottomed creek trending 313deg, heavily vegetated. Could be boundary. Soft ground often associated with peridotite. </t>
  </si>
  <si>
    <t>16.086 - Soft bottomed creek trending along strike of units - fault/shear or peridotite?</t>
  </si>
  <si>
    <t xml:space="preserve">To here: Foliated fine grained mafic - basalt. Sparkly appearance - heated and foliated. </t>
  </si>
  <si>
    <t xml:space="preserve">16.087 - Subcrop of foliated basalt. </t>
  </si>
  <si>
    <t>16.087a</t>
  </si>
  <si>
    <t xml:space="preserve">5m OC of heavily weathered peridotite - now schistose, highly magnetic. Third time seen - exact repeatition. Parts exhibit a relict cumulate feature. 15m SW is SC contact with porph pyroxenite. </t>
  </si>
  <si>
    <t xml:space="preserve">16.087a_1,2 - Outcropping highly magnetic and altered peridotite. </t>
  </si>
  <si>
    <t xml:space="preserve">Top of another OC mound with pitted appearance, boulders to 1m in size. Porphyritic pyroxenite with large plagioclase phenocrysts. 20m wide OC, 50m along strike NW, 100m SE. fresh as before. </t>
  </si>
  <si>
    <t xml:space="preserve">16.088_1,2,3 - Large outcropping ridge of porpheritic pyroxenite unit with plagioclase phenocrysts. </t>
  </si>
  <si>
    <t xml:space="preserve">12m OC of coarse equigranular dolerite, immed SW of porph unit. Minor qz veining, otherwise fresh. Continues for 30m SW and evolves, becomes coarser. Then drops off. </t>
  </si>
  <si>
    <t>ROTH 078</t>
  </si>
  <si>
    <t xml:space="preserve">16.089_1,2 - Outcrop of coarse equigranular dolerite, immediately SW of porpheritic unit. </t>
  </si>
  <si>
    <t>16.090</t>
  </si>
  <si>
    <t xml:space="preserve">10m SC of gabbro (20-30% white), 3mm grain size. </t>
  </si>
  <si>
    <t xml:space="preserve">To here: sparse SC dolerite-gabbro. Here: 10m small patchy OC of dolerite-gabbro, 2-3mm grains, 30% white. Part of outcrop has foliation evident - dipping NE like shears. Patchy OC continues for 60m. </t>
  </si>
  <si>
    <t xml:space="preserve">16.091 - Patchy outcrop of dolerite-gabbro with strong foliation present. </t>
  </si>
  <si>
    <t xml:space="preserve">15m OC of fine grained mafic - dolerite? Can see grains at 1mm max. </t>
  </si>
  <si>
    <t>16.092 - Outcrop of relatively fine grained dolerite?</t>
  </si>
  <si>
    <t>16.092a</t>
  </si>
  <si>
    <t xml:space="preserve">10m dolerite OC, definitely dolerite. </t>
  </si>
  <si>
    <t xml:space="preserve">50m OC of mafic, fine grained. Strong foliation present - consistent with that nearby - from shear? This end of OC looks finer - basalt? To NE, becomes medium grained 2mm - dolerite (40% white). </t>
  </si>
  <si>
    <t>To here: Dolerite SC since last loc. Here: Creek trending 235deg. 10m OC exposed along creek - strongly foliated dolerite.  Also vertical fractures striking 236deg (same as creek) - suggests fault?</t>
  </si>
  <si>
    <t xml:space="preserve">16.094 - Strongly foliated dolerite outcrop exposed along creek. </t>
  </si>
  <si>
    <t xml:space="preserve">Since creek, patchy dolerite OC with SC. </t>
  </si>
  <si>
    <t xml:space="preserve">To here, patchy dolerite OC and SC. Here: 50m OC of dolerite, big boulders, starting to look like leucogabbro, coarser. </t>
  </si>
  <si>
    <t xml:space="preserve">Creek trending 325deg, gabbro OC at base. Veining in gabbro. </t>
  </si>
  <si>
    <t xml:space="preserve">16.097 - Weathered gabbro outcrop at base of creek. </t>
  </si>
  <si>
    <t>16.097a</t>
  </si>
  <si>
    <t xml:space="preserve">10m gabbro OC, highly foliated. SC ongoing. </t>
  </si>
  <si>
    <t>30m wide OC trending 315deg for 150m, 5m elevation of boulders, pitted appearance. Porphyritic pyroxenite, feldspar phenocrysts. To SW dol-gab SC.</t>
  </si>
  <si>
    <t xml:space="preserve">10m OC and SC surrounding of peridotite blocks, magnetic and chelcedony present. </t>
  </si>
  <si>
    <t>16.100</t>
  </si>
  <si>
    <t>Dense 20m SC of fine grained mafic - basalt. Creek to NE trending 324deg.</t>
  </si>
  <si>
    <t xml:space="preserve">To here: dolerite-gabbro FL. Here: 30x20m OC of mg equigranular dolerite, 2mm grains size. SC started 20m SW. </t>
  </si>
  <si>
    <t xml:space="preserve">50m OC of basalt, not foliated but seems massive, 30m SW is RC pad, Peridotite SC 15m wide, highly magnetic. Dolerite patchy OC and dense SC to track 50m NE. </t>
  </si>
  <si>
    <t xml:space="preserve">16.102_1,2 - Massive basalt present as patchy outcrop. </t>
  </si>
  <si>
    <t xml:space="preserve">Dolerite OC resumes with dense SC. </t>
  </si>
  <si>
    <t xml:space="preserve">10m BIF SC with 20m basalt OC to SE. </t>
  </si>
  <si>
    <t xml:space="preserve">16.104 - BIF subcrop with basalt to the southeast. </t>
  </si>
  <si>
    <t xml:space="preserve">SC of BIF and unit with elongate sheaths of minerals, highly alt, non-mag. Could be tremolite alteration of ultramafic? Or originally komatiite? 30m N is dolerite OC, similar appearance to honeycomb px. </t>
  </si>
  <si>
    <t xml:space="preserve">OC of fine grained basalt (elongate shards) and some BIF SC to S. 30m N, return to dolerite. </t>
  </si>
  <si>
    <t xml:space="preserve">15m OC of fine grained basalt, elongate shards. Basalt continues N along track. </t>
  </si>
  <si>
    <t xml:space="preserve">16.107_1,2 - Small outcrop of fine grained basalt present as elongate shards. </t>
  </si>
  <si>
    <t>Basalt OC and dense SC cont to here. Here: 3m wide x 50m felsic pegmatite striking 323deg, dipping 80 S. Large euhedral feldspar crystals up to 8cm.</t>
  </si>
  <si>
    <t xml:space="preserve">16.108 - 3m wide pegmatite with large feldspar crystals up to 8cm in size. </t>
  </si>
  <si>
    <t>16.108a</t>
  </si>
  <si>
    <t xml:space="preserve">2m thick felsic pegmatite, striking 295 dipping 80 S, coarse muscovite crystals up to several cm. To N of here is dolerite - no more basalt. </t>
  </si>
  <si>
    <t xml:space="preserve">OC Contact between BIF (black-red, high mag, 1cm banding, 2m thick) and 30m mg dolerite, 1-2mm grains to N. Dolerite SC cont to N. </t>
  </si>
  <si>
    <t xml:space="preserve">16.109_1,2 - Outcrop contact between BIF and dolerite, </t>
  </si>
  <si>
    <t>16.110</t>
  </si>
  <si>
    <t>To here: SC of dolerite. Here: 5m BIF SC with 2m OC. Intensely isoclinally folded (ILA = 0), fold hinges parallel to banding. BIF in dolerite - thus highly deformed?</t>
  </si>
  <si>
    <t xml:space="preserve">16.110_1,2 - Small BIF outcrop with intense isoclinal folding, </t>
  </si>
  <si>
    <t xml:space="preserve">Dolerite SC to here. Here: 15m scattered SC of red-black BIF, continues as FL to S for 80m with dolerite SC. </t>
  </si>
  <si>
    <t xml:space="preserve">12m wide BIF OC, red and black, highly mag, typically planar but with nice examples of folding present. Bedding almost vertical. Sparse dolerite SC for 40m N. </t>
  </si>
  <si>
    <t xml:space="preserve">6.112_1,2 - BIF outcrop red and black with nice examples of folding. </t>
  </si>
  <si>
    <t>15m dolerite-gabbro OC, 40% white minerals, relatively evolved. Scattered sc for 20m around.</t>
  </si>
  <si>
    <t>16.113a</t>
  </si>
  <si>
    <t xml:space="preserve">Dolerite SC here to S 30m, then drops off. </t>
  </si>
  <si>
    <t xml:space="preserve">Wide open area, tall eucalyptus trees,some Fe pisoliths on surface. No other FL here. Heading W, looking for evidence of BIF. </t>
  </si>
  <si>
    <t xml:space="preserve">Change in vegetation to more vegated and more mulga bushes, N-S contact. Very sparse FL of milky qtz, sugary cherty material and some fe material. </t>
  </si>
  <si>
    <t xml:space="preserve">Old RC spoils, chips. Minor micaceous metased. White-yellow mineral in black matrix - high alt mafic, dolerite-gabbro. One chip shows chalcedony - indicates weathering of um unit nearby (siliceous caprock). Increase in milky qz FL for ~80m W. </t>
  </si>
  <si>
    <t xml:space="preserve">17.003_1,2 - RC spoils of moderately altered mafic, dolerite-gabbro. Also white chalcedony, suggests peridotite nearby (siliceous cap). </t>
  </si>
  <si>
    <t>RC spoils in track at EOH, medium grained mafic with white crystals up to 2mm in black groundmass. Dolerite - or less likely, porph basalt?</t>
  </si>
  <si>
    <t xml:space="preserve">17.004 - RC spoils, dolerite with crystals up to 2mm size. </t>
  </si>
  <si>
    <t xml:space="preserve">From track to here, nothing but milky qz FL, Fe pisoliths and occasional quartzite FL. </t>
  </si>
  <si>
    <t>Single FL of coarse grained quartzite breccia, sub-angular clasts 1-4cm in size (not sure if this is recrystallised quartz). Otherwise just milky quartz as small pieces of FL - typical in areas of felsic volcaniclastics. Walked 200m W - nothing.</t>
  </si>
  <si>
    <t xml:space="preserve">Single FL of heavily weathered + oxidised coarse-grained unit (purple/orange now) with crystalline texture preserved - gabbro?. Grain size on order of several mm 3-4mm. Milky quartz has dropped off by this point. Passed contact. </t>
  </si>
  <si>
    <t xml:space="preserve">17.007 - Heavily weathered and oxidised unit, potentially mafic - gabbro. </t>
  </si>
  <si>
    <t xml:space="preserve">Single FL of BIFm highly magnetic and cherty. Nothing since last loc. </t>
  </si>
  <si>
    <t xml:space="preserve">Sudden increase in FL, magnetic, cherty BIF, v fine grained basalt and m.g. dolerite. FL continues E for 70m, increase in dolerite found. </t>
  </si>
  <si>
    <t xml:space="preserve">17.009_1,2,3 - Increase in float, with BIF, basalt and dolerite. </t>
  </si>
  <si>
    <t>17.010</t>
  </si>
  <si>
    <t xml:space="preserve">Definite fine grained basalt FL here. Minor BIF FL, sparse - becomes even sparser to E. </t>
  </si>
  <si>
    <t xml:space="preserve">50m patch of increased FL - mainly basalt with some pieces of dolerite (1-2mm) and one piece of FL with platy px-spinifex texture. Minor milky qz FL. </t>
  </si>
  <si>
    <t xml:space="preserve">17.011 - Piece of float with platy pyroxene spinifex texture. </t>
  </si>
  <si>
    <t xml:space="preserve">20m calcrete patch with goana burrows. FL surrounding calcrete inclused basalt (blue green alt), highly-mag BIF, some needle-px textured basalt (up to 4mm size). Single piece of dolerite FL with honeycomb texture (like unit in map 9). Completely bare to E. </t>
  </si>
  <si>
    <t xml:space="preserve">17.012 - Basalt in float with cherty BIF. </t>
  </si>
  <si>
    <t xml:space="preserve">Sharp increase in Fe pisoliths over N-S contact, joined by significant BIF FL, black/red, highly mag, 1-3mm banding. Continues 30m E. Some basalt FL. </t>
  </si>
  <si>
    <t xml:space="preserve">17.013_1,2 - Sharp increase in Fe pisoliths, joined by BIF float. </t>
  </si>
  <si>
    <t xml:space="preserve">Very sparse FL of fine grained basalt. </t>
  </si>
  <si>
    <t xml:space="preserve">Magnetic BIF FL, dense Fe material, also single block of dolerite-gabbro FL, 50:50 m:f. </t>
  </si>
  <si>
    <t xml:space="preserve">17.015 - Single block of dolerite-gabbro with magnetite BIF in float. </t>
  </si>
  <si>
    <t xml:space="preserve">BIF FL cont to here but dropped off 40m S. For last 50m, FL has been dolerite, equigranular 1-3mm, few white minerals. </t>
  </si>
  <si>
    <t xml:space="preserve">17.016 - Dolerite float with grains 1-3mm in size. </t>
  </si>
  <si>
    <t xml:space="preserve">15m wide patch of cherty BIF FL, layers up to 8mm, mod mag. Drops off to W+E. 50m W, single piece of basalt FL. </t>
  </si>
  <si>
    <t>17.017 - Dense patch of cherty BIF</t>
  </si>
  <si>
    <t xml:space="preserve">Sparse FL of basalt, some v fine almost cherty appearance. Also magnetic BIF FL. </t>
  </si>
  <si>
    <t xml:space="preserve">Patch of m.g. dolerite FL, equigranular, continues W along track for 80m. Also minor BIF FL. </t>
  </si>
  <si>
    <t>17.020</t>
  </si>
  <si>
    <t xml:space="preserve">Small amount of sparse cherty BIF FL, mod magnetic, with increased Fe reg. Travelled &gt;1km west - no sign of anything and in view (100m+) to N and S. </t>
  </si>
  <si>
    <t>Sudden change in veg. To E, open area with large Eucalyptus trees and scattered sparse mulga. To W, more heavily vegetated, more mulga. BIF FL, magnetic, con 30m W. Minor basalt FL, some with 2-3mm tremolite needles - spin text basalt?</t>
  </si>
  <si>
    <t>17.021 - Basalt float joining BIF float.</t>
  </si>
  <si>
    <t>17.021a</t>
  </si>
  <si>
    <t xml:space="preserve">FL, predom fine basalt, some dolerite. Rare BIF FL. Becomes SC of basalt for 40m starting 20m S heading S. </t>
  </si>
  <si>
    <t xml:space="preserve">Single piece of med-coarse grained gabbro 60:40 m:f, increase in Fe pisolitic content on cover and some scattered BIF FL. </t>
  </si>
  <si>
    <t>17.022 - Block of dolerite.</t>
  </si>
  <si>
    <t>17.023</t>
  </si>
  <si>
    <t>Very sparse basalt FL.</t>
  </si>
  <si>
    <t>17.024</t>
  </si>
  <si>
    <t>Dolerite and BIF FL 20m wide.</t>
  </si>
  <si>
    <t>17.025</t>
  </si>
  <si>
    <t xml:space="preserve">Dark sparkly BIF FL - highly magnetic - magnetite intebedded with shale/sediment. </t>
  </si>
  <si>
    <t xml:space="preserve">17.025 - Black/grey sparkly BIF float, appeaars interbedded with fine grained shale. </t>
  </si>
  <si>
    <t>17.026</t>
  </si>
  <si>
    <t xml:space="preserve">Old RC spoils, green-blue in colour, appears med-coarse grained and is moderately magnetic. Weathered gabbro with magnetite (granophyric - evolved). </t>
  </si>
  <si>
    <t xml:space="preserve">17.026_1,2 - RC spoils, medium-course grained and moderately magnetic. Mod altered evolved (granophyric?) gabbro. </t>
  </si>
  <si>
    <t>17.027</t>
  </si>
  <si>
    <t xml:space="preserve">50m wide BIF FL stretching N-S 200m+ and lots of Fe pisoliths on surface. </t>
  </si>
  <si>
    <t xml:space="preserve">17.027_1,2 - Dense highly magnetic BIF float and Fe pisoliths on surface. </t>
  </si>
  <si>
    <t>17.028</t>
  </si>
  <si>
    <t xml:space="preserve">Lots of 'coarse quartzite breccia' in FL - is this primary or recrystallised quartz? Late feature? Fe pisoliths on surface. </t>
  </si>
  <si>
    <t>17.029</t>
  </si>
  <si>
    <t xml:space="preserve">Sparse FL of fine grained micaceous sediment - bedded (mod foliated). Non-magnetic. </t>
  </si>
  <si>
    <t xml:space="preserve">17.029 - Float of fine grained micaceous metasediment. </t>
  </si>
  <si>
    <t>17.030</t>
  </si>
  <si>
    <t xml:space="preserve">50m SC of BIF and ferruginous seds with Fe pisoliths. Minor quartzite and milky quartz FL. Cont 100m E. </t>
  </si>
  <si>
    <t>17.031</t>
  </si>
  <si>
    <t xml:space="preserve">Single piece of friable felsic volcaniclastic orange-cream in colour, dry (absorbant) with 5mm-1cm grey elongate clasts within it - lapillt/clasts? Dense Fe pisoliths continue. BIF FL dropped off. Minor quartzite FL. </t>
  </si>
  <si>
    <t xml:space="preserve">17.031_1,2 - Friable felsic volcaniclastic uni in float. </t>
  </si>
  <si>
    <t>17.032</t>
  </si>
  <si>
    <t>Bare, nothing but transported cover and scattered Fe reg material.</t>
  </si>
  <si>
    <t>17.033</t>
  </si>
  <si>
    <t xml:space="preserve">Single piece of FL very weathered but has shapes that appear to resemble linear spinifex texture. Possible..? Bare to W + E 100m +. </t>
  </si>
  <si>
    <t>17.033 - Heavily weathered unit in float, relict linear spinifex texture shapes?</t>
  </si>
  <si>
    <t>17.034</t>
  </si>
  <si>
    <t>Start of coarse angular quartz bearing unit in FL again - is this primary or recrystallised quartz?</t>
  </si>
  <si>
    <t>17.035</t>
  </si>
  <si>
    <t xml:space="preserve">Multiple large 25cm pieces of cherty BIF, highly magnetic, oxidised, orange and black, bands 4-8mm. Coarse quartz FL continues. </t>
  </si>
  <si>
    <t>17.035 - Float of magnetite-rich cherty BIF</t>
  </si>
  <si>
    <t>17.036</t>
  </si>
  <si>
    <t xml:space="preserve">Nothing since last loc - bare reg. Here, increase in Fe pisoliths and some BIF FL. </t>
  </si>
  <si>
    <t>17.037</t>
  </si>
  <si>
    <t xml:space="preserve">Sparse FL of fine grained mafic - basalt. </t>
  </si>
  <si>
    <t>17.038</t>
  </si>
  <si>
    <t>30m patch of FL, fine grained basalt, minor BIF(chert dominant 8-10mm bands, mod magnetite, thin 1-2mm magnetite bands). One sample shows small needles - 3-4mm needles - spin textured basalt?</t>
  </si>
  <si>
    <t>17.038 - Float of basalt</t>
  </si>
  <si>
    <t>17.039</t>
  </si>
  <si>
    <t>Dense FL of basalt and BIF.</t>
  </si>
  <si>
    <t>17.039a</t>
  </si>
  <si>
    <t xml:space="preserve">Sparse SC, basalt still here with BIF, one piece of basalt has nice linear spinifex texture. Continues NW 50m. Minor pieces of dolerite as FL. </t>
  </si>
  <si>
    <t>17.039a_1,2 - Linear pyroxene spinifex textured basalt in float</t>
  </si>
  <si>
    <t>17.039b</t>
  </si>
  <si>
    <t xml:space="preserve">Edge of another basalt SC heading W, 50m wide (more along strike). Black mag BIF also present. </t>
  </si>
  <si>
    <t xml:space="preserve">17.039b - Subcrop of basalt heading west. </t>
  </si>
  <si>
    <t>17.039c</t>
  </si>
  <si>
    <t xml:space="preserve">To here: Basalt SC. Continues for 30m W then changes to m.g. dolerite. Stops a further 30m W. Crossed basalt-dolerite contact. </t>
  </si>
  <si>
    <t xml:space="preserve">17.039c - Change in subcrop to medium grained dolerite. </t>
  </si>
  <si>
    <t xml:space="preserve">Scattered FL of medium grained quartzite (1-3mm) and medium-coarse mafic - gabbro (3-5mm; 35% white). 70m NW joined by sparse BIF FL. </t>
  </si>
  <si>
    <t xml:space="preserve">13.001_1,2 - Float of medium grained sugary quartzite and dolerite. </t>
  </si>
  <si>
    <t xml:space="preserve">10x40m sparse BIF SC, dark and magnetic. Quartzite FL still. </t>
  </si>
  <si>
    <t xml:space="preserve">To here: Scattered sparse BIF and quartzite in FL. Here: dense quartzite and Fe sediment (mod mag) for 80m W. Then drops to v sparse. </t>
  </si>
  <si>
    <t xml:space="preserve"> To here: increase in Fe pisoliths and Fe reg material on surface. Minot black-red BIF FL, highly magnetic. Continues for ~60m. </t>
  </si>
  <si>
    <t xml:space="preserve">13.004 - Minor black red magnetic BIF as float. </t>
  </si>
  <si>
    <t>13.004a</t>
  </si>
  <si>
    <t xml:space="preserve">25m patch of dense Fe pisoliths, also BIF FL and some quartzite FL. </t>
  </si>
  <si>
    <t xml:space="preserve">Single 4cm piece of pegmatite FL. Musc to 4mm, qz 1cm. Otherwise sparse BIF FL. </t>
  </si>
  <si>
    <t xml:space="preserve">13.005 - Quartz-feldspar pegmatite as float. </t>
  </si>
  <si>
    <t xml:space="preserve">Edge of SC of yellow-brown Fe material heading W. Some pieces preserve layering - original BIF? Some weakly laminated Fe in FL. 20m W is change to Fe sed, minor interbedded quartzite. </t>
  </si>
  <si>
    <t xml:space="preserve">13.006 - Ferruginised regolith, some layering preserved. </t>
  </si>
  <si>
    <t xml:space="preserve">10m OC of sedimentary ferruginous unit - highly oxidised and oxidised, non-mag. SC continues W. </t>
  </si>
  <si>
    <t xml:space="preserve">13.007_1,2 - Outcrop of Fe bearing metasedimentary unit, non-magnetic. </t>
  </si>
  <si>
    <t xml:space="preserve">RC hole (48m depth) - transported cover/colluvium to 17m, 35m = purple grey mag interbed BIF, 36m = banded grey-white-yellow unit - quartzite, 37m = fine grained sugary quartzite to 40m, 45m soft, micaceous, sand quartz grains - pelitic metased. </t>
  </si>
  <si>
    <t xml:space="preserve">13.008_1,2,3 - RC spoils, pelitic metasediment and fine grained quartzite. </t>
  </si>
  <si>
    <t>Fe-rich sediment OC starts 10m E and continues for at least 50m, weak to non-magnetic. Occasionaly strongly magnetic. Bedding W part of OC - 320/70 SW, E part of OC - 340/77 SW. Ferruginous shale? Definite altered and oxidised BIF in places.</t>
  </si>
  <si>
    <t xml:space="preserve">13.009_1,2 - Large outcrop of ferruginous metased - Fe shale? </t>
  </si>
  <si>
    <t>13.010</t>
  </si>
  <si>
    <t xml:space="preserve">RC hole (43m depth) - magnetic and Fe-rich from 30m-EOH. BIF with banding present, highly magnetic. OC from last loc continues to 50m SE, then ongoing SC of fer sed. </t>
  </si>
  <si>
    <t xml:space="preserve">13.010_1,2 - RC spoils of highly magnetic banded BIF and Fe bearing metased. </t>
  </si>
  <si>
    <t>RC hole (24m), 8m colluv, 10m -cream-white-yellow f.g. crystalline- felsic volcanic/quartzite? 20m = yellow-black unit, banded quartzite. 24m = cream-pink crystalline unit - felsic volc? Powder just quartz not only quartzite.SC stopped since last loc.</t>
  </si>
  <si>
    <t xml:space="preserve">13.011_1,2 - RC spoils, bright white/cream, banded quartzite and possibly felsic volcanic(clastic). </t>
  </si>
  <si>
    <t xml:space="preserve">RC hole (30m depth) - trans cover to 12m, 20m - fe-bearing metased fine grained and dark, non mag, 28-30m medium grained banded quartzite, bedding evident and visible rounded quartz grains.  Fe sed OC extends to 5m N of here. </t>
  </si>
  <si>
    <t xml:space="preserve">13.012 - RC spoils, medium mgrained grey bedded quartzite with visible rounded quartz grains. </t>
  </si>
  <si>
    <t xml:space="preserve">RC hole (24m depth), only 4m trans cover then bright white/light grey to EOH. Primarily white quartzite, some evidence of bedding (coarse grained quartzite with rounded grains interbedded with finer grained white quartzite). Same as hole to N. </t>
  </si>
  <si>
    <t>13.013_1,2,3 - RC spoils, bright white chips, consist of quartzite with bedding evident and rounded quartz grains (in white matrix?)</t>
  </si>
  <si>
    <t xml:space="preserve">10m OC of black-red Fe sed. SC since last loc and cont N. Weak-non magnetic, bedding present. Part of OC has some interbedded quartzite, 30cm folding. 20m W, SC changes to banded quartzite. </t>
  </si>
  <si>
    <t xml:space="preserve">13.014_1,2,3 - Fe bearing sed outcrop, interbedded with quartzite. To W becomes banded quartzite. </t>
  </si>
  <si>
    <t xml:space="preserve">To here: banded medium-coarse grained quartzite SC. Here: Ferruginous fine grained sediment SC, non mag, minor wuartzite interbeds. </t>
  </si>
  <si>
    <t>13.015 - SC of fine grained ferruginous metasedimentary rock.</t>
  </si>
  <si>
    <t xml:space="preserve">3m SC of felsic pegmatite - crystals up to 5cm in size. Plag, K feldspar, grey qz, muscovite, 2m,m-1cm. Lines up with FL along strike? Fe sed SC continues to here. Some hihgly magnetic BIF and piece of basalt FL. </t>
  </si>
  <si>
    <t xml:space="preserve">13.016_1,2,3,4 - Mixed float here including coarse pegmatite (see crystal size!), dolerite and BIF. </t>
  </si>
  <si>
    <t xml:space="preserve">Centre of large 80m OC (longer along strike), Fe-sed with minor quartzite and BIF. Bedding present, measurement taken at E margin. </t>
  </si>
  <si>
    <t xml:space="preserve">SC from prev continues to here, becomes sparse. More Fe-stained quartzite than Fe sed. Decreasing to W. </t>
  </si>
  <si>
    <t>Possible contact. End of quartzite and Fe sed 30m E. Here is 40m round patch of calcrete burrowed material. Some pieces of FL look like highly altered mafic/intermed. Grey with red altered blebs 3mm in size. Reg feature, or highly altered mafic?</t>
  </si>
  <si>
    <t>13.019 - Heavily weathered unit here - could have medium grained dolerite protolith?</t>
  </si>
  <si>
    <t>13.020</t>
  </si>
  <si>
    <t xml:space="preserve">30x20m OC patch of altered ferruginous unit, bedding evident. On anomaly on mags. No reliable measurement possible. Immed W is 20x10m quartzite SC. </t>
  </si>
  <si>
    <t xml:space="preserve">13.020 - outcrop of highly altered ferruginous metased unit, bedding present but no reliable measurement. </t>
  </si>
  <si>
    <t xml:space="preserve">50m circular slightly elevated (2m) mound of grey calcrete and Fe pisoliths/reg material. Calcrete contains Fe pisoliths - recent. </t>
  </si>
  <si>
    <t xml:space="preserve">Dense Fe pisoliths and some BIF/Fe sed FL. </t>
  </si>
  <si>
    <t>13.022a</t>
  </si>
  <si>
    <t>Start of Fe sed SC.</t>
  </si>
  <si>
    <t xml:space="preserve">Start of Fe sed OC and dense SC. Highly oxidised and altered, bedding/layering still evident. </t>
  </si>
  <si>
    <t>13.023a</t>
  </si>
  <si>
    <t>BIF/Fe sed OC continues, laminar uniform bedding present. OC appears to stop 70m NW, then resume on next ridge over 70m NW. Bedding dips SW, as expected.</t>
  </si>
  <si>
    <t xml:space="preserve">13.023a_1,2 - BIF/ferruginous outcrop with bedding sipping SW (see hammer pointing N). </t>
  </si>
  <si>
    <t>13.023b</t>
  </si>
  <si>
    <t xml:space="preserve">Peak of ridge, gradual climb. Still BIF/Fe sed. Not very magnetic. Some fantastic metre scale layer parallel folding. Fold 1: hinge 295/82SW. Axis 50--&gt;296. Fold 2: 325/83 SW, 48---&gt; 326. </t>
  </si>
  <si>
    <t xml:space="preserve">13.023b_1,2 - Outcrop of Fe metasediment with lots of folding, near top of ridge. </t>
  </si>
  <si>
    <t>13.023c</t>
  </si>
  <si>
    <t xml:space="preserve">Edge of OC. SC cont S. Magnetite rich, 1cm bands of magnetite - more like typical BIF. </t>
  </si>
  <si>
    <t>Ege of magnetic BIF SC. 30x10m SC of dolerite with red/pink staining of some crystals. 40m S, a further 80x20m SC of BIF.</t>
  </si>
  <si>
    <t xml:space="preserve">13.024_1,2 - Float of an intermediate mafic intrusive - dolerite? As well as true magnetite BIF SC with parasitic folding. </t>
  </si>
  <si>
    <t xml:space="preserve">W part of 10m OC in gulley - fine to medium grained mafic - dolerite. Intruded by 50cm milky quartz vein in outcrop. Oz vein oriented at 072deg. Fractures at 028/66 NW. </t>
  </si>
  <si>
    <t xml:space="preserve">13.025_1,2 - Outcrop of dolerite in creek, intruded and cross cut by milky quartz vein. </t>
  </si>
  <si>
    <t>13.025a</t>
  </si>
  <si>
    <t xml:space="preserve">Dolerite OC continues to here, highly fractured and foliated. Possible lineation - alignment of amphibole crystals (44 --&gt; 003deg). Rock appearance is sparkly with large amphibole crystals. </t>
  </si>
  <si>
    <t xml:space="preserve">13.025a_1,2 - Dolerite outcrop with alignment of amphibole crystals forming lineation. </t>
  </si>
  <si>
    <t>13.025b</t>
  </si>
  <si>
    <t>Pegmatite as FL, qz, feldspar and dark green mineral - beryl?</t>
  </si>
  <si>
    <t>13.025b - Pegmatite float with green mineral - beryl as to the south?</t>
  </si>
  <si>
    <t xml:space="preserve">1m OC and 20m SC of mod weathered intermediate mafic intrusive - lighter in colour than dolerite elsewhere - perhaps more evolved. </t>
  </si>
  <si>
    <t xml:space="preserve">80m area of patchy OC and SC, mafic-amphibole rich unit with alignment of amphiboles thus strong lineation shown in OC. Lineation average 48 ---&gt; 356. Consistent fracture/spaced cleavage. </t>
  </si>
  <si>
    <t xml:space="preserve">13.027_1,2 - Dolerite outcrop with strong lineation from alignment of amphibole crystals. </t>
  </si>
  <si>
    <t xml:space="preserve">Further OC of amphibolite mafic unit starts here, 40m wide on track, continues S. </t>
  </si>
  <si>
    <t>13.028a</t>
  </si>
  <si>
    <t xml:space="preserve">OC Continues to here, strong lineation from alignment of amphiboles. Lineation 48 -- &gt; 348deg. OC ends 30m S, change to 20m wide dense BIF FL. </t>
  </si>
  <si>
    <t>ROTH 070</t>
  </si>
  <si>
    <t xml:space="preserve">100m mound elevated 10m outcrop of ferruginised material. No bedding evident. Worked area (tailings?) to the N. </t>
  </si>
  <si>
    <t xml:space="preserve">13.029_1,2 - Elevated mound of ferruginsed regolith material. </t>
  </si>
  <si>
    <t>13.030</t>
  </si>
  <si>
    <t xml:space="preserve">A further 40x20m, 15m elevated mound, highly ferruginised, some 'bedding' preserved. However, principal surfaces are in opposite direction to direction others are dipping - dipping to NE (due to shearing??). </t>
  </si>
  <si>
    <t>13.030_1,2 - Elevated mound - highly ferruginised, potential bedding preserved? But dips in opposite direction to previous - to NE. Regolith or true structure?</t>
  </si>
  <si>
    <t xml:space="preserve">60x30m elevated ridge of highly ferruginised Fe BIF material. Again, what appears to be bedding present, but dips to NE. </t>
  </si>
  <si>
    <t>13.031 - As previous. Ferruginsed unit as ridge, bedding evident but dipping to NE - regolith or original?</t>
  </si>
  <si>
    <t>Dense BIF SC for last 50m SW, approaching OC??</t>
  </si>
  <si>
    <t>13.032a</t>
  </si>
  <si>
    <t xml:space="preserve">Approx start of BIF OC. Minor chert 25m SW along track. </t>
  </si>
  <si>
    <t>13.032b</t>
  </si>
  <si>
    <t>OC continues along strike to SE at least 100m. BIF is dipping to SW here - definitely. Are ferruginised mounds to SW due to folding?</t>
  </si>
  <si>
    <t xml:space="preserve">13.032b - Outcrop of BIF here with bedding - definitely dipping to the southwest. </t>
  </si>
  <si>
    <t xml:space="preserve">Increase in Fe reg for last 100m. Here: minor quartzite FL, magnetic BIF FL and Fe reg. </t>
  </si>
  <si>
    <t xml:space="preserve">Very sparse FL of fine grained sugary quartzite and weakly magnetic BIF. </t>
  </si>
  <si>
    <t xml:space="preserve">60x30m SC of black-red highly magnetic BIF. Is this the same unit as NW-SE striking BIF to SW? See pics. Minor quartzite FL. </t>
  </si>
  <si>
    <t xml:space="preserve">13.035_1,2 - Subcrop of black-red highly magnetic BIF. </t>
  </si>
  <si>
    <t xml:space="preserve">20m SC of dark red-black magnetic BIF. Also, piece of mg mafic as FL. Looks similar to amphibolite to SW but no linear fabric. </t>
  </si>
  <si>
    <t>13.036 - Piece of medium grained mafic - looks like amphibolite to SW, brought into SZ?</t>
  </si>
  <si>
    <t>13.036a</t>
  </si>
  <si>
    <t xml:space="preserve">To track: black red and magnetic BIF FL. Nothing here. </t>
  </si>
  <si>
    <t xml:space="preserve">To here: scattered FL along track to here. 20m SC of BIF, black-red, some tight to isoclinal folding. Some milky qz FL. </t>
  </si>
  <si>
    <t xml:space="preserve">13.037 - SC of black-red BIF including some tight folding. </t>
  </si>
  <si>
    <t xml:space="preserve">20m patch of mafic FL with elongate black needles - amphibolite. Some BIF FL. </t>
  </si>
  <si>
    <t xml:space="preserve">13.038 - Float of mafic amphibolite with amphibole needles. </t>
  </si>
  <si>
    <t>S edge of BIF SC (black-red, magnetic), lots of ferruginised material.</t>
  </si>
  <si>
    <t>13.040</t>
  </si>
  <si>
    <t xml:space="preserve">Start of BIF OC, mod-strong magnetic, some interbedded chert. OC continues SW 25m. Significant deformation and folding. Bedding dipping NW. </t>
  </si>
  <si>
    <t xml:space="preserve">13.040 - Start of BIF outctop, bedding present dipping NW (hammer = N). </t>
  </si>
  <si>
    <t xml:space="preserve">BIF SC to here, but not OC - disappears under cover (drawn into shear?). </t>
  </si>
  <si>
    <t xml:space="preserve">Small 20cm blocks sticking through cover - 7m OC, showing bedding - highly altered BIF. </t>
  </si>
  <si>
    <t xml:space="preserve">13.042 - BIF outcrop continues as very patchy, dipping W. </t>
  </si>
  <si>
    <t>13.043</t>
  </si>
  <si>
    <t xml:space="preserve">KEY LOC: Edge of large BIF/Fe sed 40m OC to w, deformation across OC. Change in bedding NNE dipping 65 W on E side of outcrop to E-W and S dipping on W side of OC. BIF bedding transposed into shear. See sketch. </t>
  </si>
  <si>
    <t>13.043_1-35 - BIF outcrop continues as patchy to here, still dipping W (transposed into SZ?). For ~30m to W, can trace change in orientation of bedding from W dipping to SW dipping.</t>
  </si>
  <si>
    <t>13.043a</t>
  </si>
  <si>
    <t xml:space="preserve">W end of BIF OC - bedding is dipping to S and striking E-W, as along strike to NW. Also some layer parallel folding present. Some bedding surfaes have near vertical crenulation lineation, from microfolding. </t>
  </si>
  <si>
    <t>13.044</t>
  </si>
  <si>
    <t xml:space="preserve">Patchy OC cont to here. Here: massive planar outcrop (&gt;20m). Minor folding near parallel to bedding - see sketch. </t>
  </si>
  <si>
    <t xml:space="preserve">13.044_1,2 - Patchy BIF outcrop continues to here, planar bedding, minor folding. </t>
  </si>
  <si>
    <t>13.045</t>
  </si>
  <si>
    <t xml:space="preserve">Patchy OC to here. Here: 15m OC with folding in situ. Fold 1: Hinge surface 010/70 W, axis 62-&gt;228, ILA = 25deg. Fold 2: Hinge surface 015/75 W, axes 62-&gt;208, ILA = 20deg. Fold 3: hinge surface 015/73 W, fold axis = 78-&gt;220. ILA = 15des. </t>
  </si>
  <si>
    <t xml:space="preserve">13.045_1,2,3 - Patchy BIF outcrop to here, lots of folding. </t>
  </si>
  <si>
    <t>13.046</t>
  </si>
  <si>
    <t xml:space="preserve">BIF OC continues, non consistent bedding orientation, parallel to shearing? Lots of microfolding on 10-50cm scale. </t>
  </si>
  <si>
    <t>13.047</t>
  </si>
  <si>
    <t xml:space="preserve">SC since last loc, dropped off 60m back. Here, 20m SC of altered BIF. Immed W is 20m SC of orange highly oxidised, banded unit. Could be altered felsic volcaniclastic. </t>
  </si>
  <si>
    <t>13.048</t>
  </si>
  <si>
    <t xml:space="preserve">10m SC of quartzite boulders - sugary. </t>
  </si>
  <si>
    <t xml:space="preserve">13.048 - Small subcrop of sugary quartzite. </t>
  </si>
  <si>
    <t xml:space="preserve">From here heading N, sparse BIF SC, high mag. Minor basalt FL. Cont 50m N, then BIF FL continues. </t>
  </si>
  <si>
    <t xml:space="preserve">Further sparse SC of BIF for 40m with ferruginised regolith material. </t>
  </si>
  <si>
    <t xml:space="preserve">Sparse BIF FL continues to here. Minor sugary quartzite as FL - red, Fe-bearing. </t>
  </si>
  <si>
    <t xml:space="preserve">20m patchy OC surrounding SC. OC high ox and weathered, orange-tan brown,grainy, similar felsic volc/seds Map 16. Quartzite and banded felsic volcaniclastic - some red banded, as along strike.SC of milky quartz and some fine grained quartzite. </t>
  </si>
  <si>
    <t>11.079_1,2 - Patchy outcrop of orange banded felsic volcaniclastics</t>
  </si>
  <si>
    <t>11.080</t>
  </si>
  <si>
    <t>Further 20m OC of same ?felsic volcaniclastic sediment with banding/bedding, better exposed than last loc. Orange-tan in colour. Possible cross bedding present - cannot discern way up though. Mod foliation present.</t>
  </si>
  <si>
    <t>11.080_1,2 - Further bedded outcrop of orange felsic volcaniclastic sediment</t>
  </si>
  <si>
    <t>11.080a</t>
  </si>
  <si>
    <t xml:space="preserve">Patchy OC and SC of same orange bedded unit continues to here. Here: change to quartzite FL, fine grained, grey, sugary. </t>
  </si>
  <si>
    <t>ROTH 079</t>
  </si>
  <si>
    <t>11.081 - Orange-yellow felsic volcaniclastic</t>
  </si>
  <si>
    <t xml:space="preserve">20m OC of same felsic volcaniclastic sediment, orange brown-tan unit, layering now includes a red-purple colour. Between here and last loc, dense SC of Fe rich reg material and milky quartz with minor quartzite FL. </t>
  </si>
  <si>
    <t xml:space="preserve">40x60m OC of felsic volcaniclastic 20m S to here. Here: OC alt and ox BIF/Fe sed, interbed with orange-red banded unit, weak-mod mag. Bedding evident,with deformation/folding. Some x-bedding - way up to NE.  5m OC of tan fels volclastics to N of BIF OC. </t>
  </si>
  <si>
    <t xml:space="preserve">11.082_1,2,3 - Outcrop of bedded iron bearing sediment, moderately altered, with deformation and potential cross bedding on outcrop. </t>
  </si>
  <si>
    <t>FL of fine grained mafic - relatively evolved - andesite?</t>
  </si>
  <si>
    <t>Edge of incredibly dense vegetation - mulga. Yellow flowers and nice smell, impossible to get through. Ground is soft with no FL - fault?</t>
  </si>
  <si>
    <t>11.084 - Very dense vegetation - densest encountered in mapping area - coincides with fault?</t>
  </si>
  <si>
    <t>Single piece of m.g. dolerite in FL, otherwise ferruginised regolith. FL could be transported?</t>
  </si>
  <si>
    <t xml:space="preserve">20m patchy OC of orange-tan felsic volcaniclastic sediment, SC continues along strike to previous location. </t>
  </si>
  <si>
    <t xml:space="preserve">Bare regolith and Fe pisoliths. Rare FL of sugary quartzite. </t>
  </si>
  <si>
    <t xml:space="preserve"> FL of coarse grained mafic - gabbro, up to 30cm in size, feldspar crystals up to 5mm in size. </t>
  </si>
  <si>
    <t>2.073_1,2 - Float of gabbro, otherwise flat transported cover.</t>
  </si>
  <si>
    <t xml:space="preserve">Sharp increase in Fe pisoliths and reffuginised regolith material, with milky qz and brecciated blue-grey quartz. Ferruginised material continues along strike for 100+m. </t>
  </si>
  <si>
    <t xml:space="preserve">Patchy OC of highly altered friable orange material (mafic) amongst ongoing quartzite/quart SC. </t>
  </si>
  <si>
    <t>2.075 - Highly altered mafic?</t>
  </si>
  <si>
    <t>SC of medium-coarse grained mafic intermediate with ~60% white minerals - diorite?</t>
  </si>
  <si>
    <t xml:space="preserve">To here: Ongoing SC of medium grained mafic intrusive. Here: 30m OC of dolerite-gabbro mafic. </t>
  </si>
  <si>
    <t>2.077_1,2,3 - Outcrop of mafic with significant feldspar content, evolved top of sill towards west?</t>
  </si>
  <si>
    <t xml:space="preserve">OC of dolerite-gabbro, large amphibole needles. Parts of OC have a steep foliation of variable dip but striking 093deg. </t>
  </si>
  <si>
    <t>ROTH 049</t>
  </si>
  <si>
    <t xml:space="preserve">To Here: Edge of patchy gabbro OC. Here: SC of gabbro ongoing to west. </t>
  </si>
  <si>
    <t>2.080</t>
  </si>
  <si>
    <t>Approx edge of gabbro SC, decreasing in abundance to west. Here: small SC of crystalline light green unit with white feldspar crystals. Intermediate?</t>
  </si>
  <si>
    <t>20m W is SC of m.g. int unit, with leucoxene crystals -Quartz diorite. Evolves to W? Some gabbro. Some &gt;3cm quartz veining - hence green alt. Some pieces have foliation and FL has sigma clast - shearing nearby?</t>
  </si>
  <si>
    <t>2.081_1,2 - Evolved quartz diorite with yellow leucoxene crystals? Also float of highly sheared unit with quartz sigma clast.</t>
  </si>
  <si>
    <t>Here: End of dolerite-gabbro SC, highly weathered. No just milky quartz FL to the west.</t>
  </si>
  <si>
    <t xml:space="preserve">Edge of OC of orange-red material - very friable and highly oxidised. </t>
  </si>
  <si>
    <t xml:space="preserve">OC changes here to fol light grey volcanogenic seds - very similar to intermediate lapilli-bearing tuff in map 8. Spherical 2-3mm lapilli with cores conc on some horizons. Some samples show larger lapilli/clasts up to 5-6mm, white clasts in red matrix. </t>
  </si>
  <si>
    <t>2.084_1,2,3,4 - Intermediate compisition lapilli bearing tuff and other red white lapilli bearing volcaniclastic unit</t>
  </si>
  <si>
    <t>Patchy OC and ongoing SC fo grey intermediate tuff continues to here. Again, laminated with lapilli concentrated along some horizons. Bedding present. Unit is &gt;50m thick, some changes in colour to a lighter grey groundmass - change in composition?</t>
  </si>
  <si>
    <t>ROTH 050</t>
  </si>
  <si>
    <t xml:space="preserve">SC of intermediate tuff stopped 30m E. Here: Only quartz FL. </t>
  </si>
  <si>
    <t xml:space="preserve">Small 10m SC of darkbrown-red fine-grained sediment. Non-magnetic. Ferruginous shale. </t>
  </si>
  <si>
    <t>2.087 - Subcrop of fine grained ferruginous shale (LOW ENERGY)</t>
  </si>
  <si>
    <t xml:space="preserve">To here: SC for last 30m E. Here: Start of OC of same unit, grainy feel of sediment, medium grey in colour. Micas and quartz visible, even biotite mica. Possible greywacke. </t>
  </si>
  <si>
    <t>2.088_1,2 - Medium grey, mica and quartz bearing metasedimentary rock - greywacke? (INCREASING ENERGY BUT IMMATURE).</t>
  </si>
  <si>
    <t xml:space="preserve"> 10m elevated 70m OC  Steep to W, then flat. Here: orange alt pebbly sstn with 1-3mm qz crystals, non mag, rare black min. 15m E - orange f.g. qz metased, then micaceous sstn, then red/white volcaniclastic to W - decreasing energy E-W. </t>
  </si>
  <si>
    <t xml:space="preserve">2.089_1,2,3,4,5 - Large outcrop of metasedimentary rocks, changing from E to W from coarse quartz bearing metased, to finergrained volcaniclastic metasandstone, to a white/red volcaniclastic? More mature towards E then volcaniclastic. Shallowing basin/water. </t>
  </si>
  <si>
    <t>2.090</t>
  </si>
  <si>
    <t xml:space="preserve">20m SC here to the SW of pebbly sandstone, qz dominated with larger rounded clasts up to 6mm in size. Clast-supported, red-pink matrix. </t>
  </si>
  <si>
    <t xml:space="preserve">2.090_1,2 - Pebbly sandstone outcrop, possibly with some volcanogenic content. </t>
  </si>
  <si>
    <t xml:space="preserve">100x30m volcaniclastic OC elevated 10-15m. E edge-grey white soft ashy unit with lapilli, up to 7-8mm in size. Unit weathers orange. Some pieces of porphyroblastic metapelite containing andalusite and altered cordierite crystals - larger clasts in ash beds. Some interbedded seds, such as black shales in SC. </t>
  </si>
  <si>
    <t xml:space="preserve">2.091_1,2,3,4 - Large ridge outcrop of felsic volcaniclastics. Weathers to orange, some horizons have dense spherules - lapilli. </t>
  </si>
  <si>
    <t xml:space="preserve">30cm unit of white-cream felsic volcaniclastic (as map 10 and MOU002 in Mou Fm.), f.g., quartz visible as sparkles, some black specks and also chacteristic orange weathering inside. Felsic interbedded in more intermediate composition lapilli tuffs. </t>
  </si>
  <si>
    <t>ROTH 051</t>
  </si>
  <si>
    <t xml:space="preserve">2.092_1,2 - Cream coloured felsic volcaniclastic interbedded in grey lapilli bearing volcaniclastic units. Geochem sample collected. </t>
  </si>
  <si>
    <t>2m white-grey felsic volcaniclastic here. Quite highly weathered/friable. E side of ridge (strat below lapilli-bearing units). Odd 1.5m rounded weathering pattern, some liesegang banding,  volcanic bombs on surface with sag shape- scoria?</t>
  </si>
  <si>
    <t>ROTH 053</t>
  </si>
  <si>
    <t xml:space="preserve">2.093_1.2,3,4 - Liesegang banding, strange features in volcaniclastic beds, with apparent bombs (?) with concentric rings and fresh plagioclase-phyric lava. </t>
  </si>
  <si>
    <t xml:space="preserve">Volcaniclastic unit with lineation and apparent foliation (in bedding direction). Lineation 38--&gt; 343 shown by outcrop. </t>
  </si>
  <si>
    <t xml:space="preserve">2.094 - Lapilli bearing volcaniclastics with a lineation shown on outcrop. </t>
  </si>
  <si>
    <t xml:space="preserve">Intermediate tuff with lapilli as OC, continues 40m W. Weak to moderately weathered - lapilli have turned red - best that is present in this unit for geochem. </t>
  </si>
  <si>
    <t>ROTH 052</t>
  </si>
  <si>
    <t xml:space="preserve">10m patchy OC of fine grained basalt and preminant px-spinifex textured basalt with small 3-4mm needles. Dense SC for 50+m in all directions, and patchy OC on way back to track. </t>
  </si>
  <si>
    <t>ROTH057</t>
  </si>
  <si>
    <t>5.166_1,2 - Outcrop of spinifex-textured basalt</t>
  </si>
  <si>
    <t xml:space="preserve">For last 30m to S, SC of fine grained magnetic rock. Now FL to S. Peridotite. </t>
  </si>
  <si>
    <t>20m patchy basalt OC, fine grained, no needles. Surrounded by 50+m SC. Slightly more evolved - lighter?</t>
  </si>
  <si>
    <t>ROTH 058</t>
  </si>
  <si>
    <t xml:space="preserve">5.168_1,2,3 - Large outcrop of heavily foliated basalt, near lexie shear zone. </t>
  </si>
  <si>
    <t xml:space="preserve">Patchy OC, dense SC to here, with characteristic  green plantwith basalt. Here: Large 25x80m OC of basalt, some needles(change from no needles at all to N). OC strongly foliated,steep dip to the W. Some quartz veining - near shear zone. </t>
  </si>
  <si>
    <t>5.170</t>
  </si>
  <si>
    <t xml:space="preserve">Small 1m OC of peridotite, 1cm+ needle shapes, blotchy alt to weathered surface, highly magnetic. Immediately S is OC of orientated fibrous needles, elongate - hihgly altered with talcose feel - derived from ultramafic - talc-tremolite. </t>
  </si>
  <si>
    <t>5.170 - Ultramafic rock with random needles and talcose feel - associated with spinifex??</t>
  </si>
  <si>
    <t xml:space="preserve">Peridotite OC starts here, 40m along strike E-W. SC of fibrous-needle bearing unit. </t>
  </si>
  <si>
    <t xml:space="preserve">For last 40m, SC of gabbro with tabular blocky px/amphibole crystals, sticking out on weathered surfaces with distinctive appearance. </t>
  </si>
  <si>
    <t>5.172 - Gabbro with tabular crystals protruding from surface - distinctive texture.</t>
  </si>
  <si>
    <t xml:space="preserve">End of blocky tabular coarse gabbro. SC no medium grained mafic - dolerite. Decreasing grain size to N. </t>
  </si>
  <si>
    <t>Large 50m OC of dolerite, quite a lot of felsic minerals present (35%). Appears to be a pseudo 'bedding' foliation present. Layer-parallel shearing?</t>
  </si>
  <si>
    <t>ROTH 059</t>
  </si>
  <si>
    <t xml:space="preserve">5.174_1,2,3 - Large outcrop of evolved dolerite. Outcrop has typical rounded boulder appearance and pseudo-bedding fractures/foliation. </t>
  </si>
  <si>
    <t xml:space="preserve">15m peridotite OC, highly magnetic with needles - needles of magnetite. </t>
  </si>
  <si>
    <t xml:space="preserve">50m SC of fine grained basalt. Small 1m OC, possible of a fine grained dolerite? Amongst ongoing basalt SC. </t>
  </si>
  <si>
    <t xml:space="preserve">20m SC of foliated grey metasedimentary rock, fine grained, some surfaces show rounded lapilli shapes 3-4mm. Metamoprhosed intermediate tuff. Some are micaceous. </t>
  </si>
  <si>
    <t>1.027 - Lapilli-bearing volcaniclastic</t>
  </si>
  <si>
    <t xml:space="preserve">10m OC of fine-medium grained mafic, with crystals up to 2mm. Dolerite. Basalt SC to W. </t>
  </si>
  <si>
    <t xml:space="preserve">50m patchy OC with spinifex needles. Spinifex needles reach up to 5+cm in size. Strong foliation of outcrop. Ends 40m W. </t>
  </si>
  <si>
    <t>ROTH 055</t>
  </si>
  <si>
    <t xml:space="preserve">1.029_1,2,3 - Spinifex-textured unit in outcrop with large needles. Outcrop is foliated. </t>
  </si>
  <si>
    <t>1.030</t>
  </si>
  <si>
    <t xml:space="preserve">SC of fine grained basalt, starts 40m E, entends to here. Along strike for 100+m. </t>
  </si>
  <si>
    <t xml:space="preserve">1.030 - Scattered subcrop of basalt - typical appearance. </t>
  </si>
  <si>
    <t>1.030a</t>
  </si>
  <si>
    <t xml:space="preserve">20x2m OC of spinifex bearing unit - komatiite. Coarse spinifex up to 3cm in size, highly weathered. OC is strongly foliated. </t>
  </si>
  <si>
    <t xml:space="preserve">1.030a_1,2,3 - Spinifex-textured outcrop, foliated, some parts more altered than others. </t>
  </si>
  <si>
    <t>Starting here, patchy OC and dense SC of basalt. Foliation present in basalt OC. Some spinifex bearing rock in SC - interbedded.</t>
  </si>
  <si>
    <t xml:space="preserve">1.031 - Fractured/foliated basalt outcrop. </t>
  </si>
  <si>
    <t>40m basalt OC, SC ongoing.</t>
  </si>
  <si>
    <t xml:space="preserve">20m OC of dolerite, medium grained with feldspars reaching 2-3mm. Boulders up to 50cm. SC changed from fine grained mafic in last 50m from E, approaching peak of hill. </t>
  </si>
  <si>
    <t>1.033_1,2_3 - Large ourcrop of dolerite boulders, close to Karara pit.</t>
  </si>
  <si>
    <t xml:space="preserve">Large 50+m OC on top of peak - medium grained dolerite. White minerals visible. </t>
  </si>
  <si>
    <t>ROTH 056</t>
  </si>
  <si>
    <t xml:space="preserve">Basalt SC here, some potential signs of rounded varioles on weathered surfaces. Also cherty BIF FL and minor spinifex FL. </t>
  </si>
  <si>
    <t xml:space="preserve">5m OC of linear aligned spinifex-bearing unit - pyroxenite/komatiite depending on terminology. </t>
  </si>
  <si>
    <t>1.036 - Outcrop of komatiite with well developed linear spinifex texture.</t>
  </si>
  <si>
    <t xml:space="preserve">2m basalt OC, some small needles present - px spin textured basalt. </t>
  </si>
  <si>
    <t>ROTH 054</t>
  </si>
  <si>
    <t xml:space="preserve">10m OC of basalt and dense SC, fine grained, varioles present in SC 8mm in size. </t>
  </si>
  <si>
    <t xml:space="preserve">1.038 - Variolitic basalt outcrop, spherules up to 8mm in size. </t>
  </si>
  <si>
    <t xml:space="preserve">SC of grey volcaniclastic layered tuff with lapilli on some horizons here. Metamorphosed - have cleavage and some pieces are micaceous. Fine grained mafic SC to south for 40+m. </t>
  </si>
  <si>
    <t>1.040</t>
  </si>
  <si>
    <t xml:space="preserve">20m scattered SC of fine grained mafic with black-grey intermediate tuff. Nothing to E. </t>
  </si>
  <si>
    <t xml:space="preserve">Increased pisolitic content on reg, sparse FL, mainly milky quartz. Also coarse grained gabbro with tabular crystals weathering out (as seen in map 8) and red-black magnetic BIF FL (boundary crossed). </t>
  </si>
  <si>
    <t xml:space="preserve">1.041_1,2 - Subcrop of red/black BIF and blocky-textured gabbro - crossed boundary as in Map 8. </t>
  </si>
  <si>
    <t xml:space="preserve">Increased BIF FL, red and black magnetic, for 40m E from here. </t>
  </si>
  <si>
    <t xml:space="preserve">Small amount of BIF in SC, red and black weak mag. Mafic FL with signs of random 1cm elongated crystals. </t>
  </si>
  <si>
    <t xml:space="preserve">10m OC of felsic volcaniclastics, foliation present and other surfaces which may or may not present bedding. Foliation is anastamosing - general measurement taken. </t>
  </si>
  <si>
    <t>10.097_1,2 - Outcrop of felsic volcaniclastic with apparent bedding and an anastamosing foliation</t>
  </si>
  <si>
    <t xml:space="preserve">Large area of dense milky quartz FL. Wide open area. Also, FL of coarse metasandstone with 2-3mm quartz clasts (up to 1cm). </t>
  </si>
  <si>
    <t xml:space="preserve">OC of highly foliated calcretised material, with fabric inherited from protolith? Also quartz vein as FL with parasitic folding and linear fabric. </t>
  </si>
  <si>
    <t xml:space="preserve">10.099_1,2 - Outcrop of highly weathered calcretised unit, inherited fabric from protolith. </t>
  </si>
  <si>
    <t>10.100</t>
  </si>
  <si>
    <t xml:space="preserve">SC of coarse metasandstone/conglomerate starts here. OC to NE and SW of here. </t>
  </si>
  <si>
    <t xml:space="preserve">60m OC conglomerate, clasts predom quartz, formation via debris flows? Clasts up to 12cm+ in size, sub-angular/sub-rounded, poorly sorted. 40m E, finer grained, better sorted, 1cm clasts. Mineral stretching lin shown by elongate clasts-transpression? </t>
  </si>
  <si>
    <t xml:space="preserve">10.101_1,2,3 - Large outcrop of conglomerate, predom quartz clasts, part of outcrop (finer grained) is strongly foliated with a strong lineation (pencil points down lineation, hammer handle as N). </t>
  </si>
  <si>
    <t xml:space="preserve">SC of f.g. grey metasediment for last 40m. 10m E is 10m weathered OC. Volcaniclastic - white/grey/black banding and some 2-4mm rounded clasts/lapilli as in Map 2. OC continues as patchy for 30m E. Lapilli-bearing tuff. Foliation present. </t>
  </si>
  <si>
    <t xml:space="preserve">Continued felsic volcaniclastic OC with lapilli as seen in sample ROTH 023, with a white matrix. </t>
  </si>
  <si>
    <t xml:space="preserve">10m patchy OC, grey volc tuff - approx intermediate composition from colour. Bedding with with 2-3mm lapilli on some horizons in finer grained ash. Bedding transposed into foliation -  near shear zone. Patchy OC and SC continues to N , just as in Map 2. </t>
  </si>
  <si>
    <t xml:space="preserve">50m patchy OC of very fine grained unit - light grey volcaniclastic. OC has foliation and lineation down dip of foliation 50--&gt;288 W, indicates near vertical movement of shear zone. </t>
  </si>
  <si>
    <t xml:space="preserve">10.105_1,2,3 - Pathcy outcrop of light grey volcaniclastic unit, with foliation and lineation suggesting predom vertical movement along shear. </t>
  </si>
  <si>
    <t xml:space="preserve">OC of felsic volcaniclastic (v similar to ROTH 044 and MOU 002) with quartz crystals and small black crystals. </t>
  </si>
  <si>
    <t>ROTH 061</t>
  </si>
  <si>
    <t xml:space="preserve">60m conglomorate OC, marks approximate contact. Highly altered and oxidised, qz clasts 5cm+ with a red matrix. May be conglomeratic lenses within volcaniclastics rather than a consistent unit along strike. </t>
  </si>
  <si>
    <t xml:space="preserve">20m OC of volcaniclastic sstn - as prev but with 2-3mm quartz clasts, matrix supported-cream-coloured felsic material. Gradation between felsic volcaniclastic and sandstone. Unit continues ~100m N. Less fol coarser grained show fol/bedding. </t>
  </si>
  <si>
    <t xml:space="preserve">10.108_1,2,3 - Outcrop of volcaniclastic metasandstone, gradation between felsic volcaniclastic and qz sandstone. </t>
  </si>
  <si>
    <t xml:space="preserve">SC to here, then nothing. Change in soil cover - changes from open to vegetated. Also, dense wildflowers to E of here - possible lith boundary crossed as elsewhere. </t>
  </si>
  <si>
    <t xml:space="preserve">10.109 - Change to dense wildflowers and vegetated. </t>
  </si>
  <si>
    <t>10.110</t>
  </si>
  <si>
    <t xml:space="preserve">Dense wildflowers. BIF FL (non mag) and also basalt and metasandstone. </t>
  </si>
  <si>
    <t xml:space="preserve">Thick cover, dense wildflowers continue and mulga trees. Sparse FL including 5 pieces of mg dolerite (sheared amphibolite) 2 mag BIF, two volcaniclastic metasstn, one basalt and one vn qz. 50m S, microgranite as FL with pink K feld - intrusive nearby. </t>
  </si>
  <si>
    <t>ROTH 060</t>
  </si>
  <si>
    <t xml:space="preserve">10.111_1,2,3,4 - Sparse float including magnetic BIF, volcaniclastic metasandstone, amphibolite/dolerite and basalt. </t>
  </si>
  <si>
    <t xml:space="preserve">20m N of here is sharp change to lack of wildflowers to S, coincides with appearance of dense FL of hematite-bearing sandstone with red matrix and qz clasts 1-3mm in size. Consistent to S.  Also milky quartz as FL. </t>
  </si>
  <si>
    <t xml:space="preserve">10.112 - Dense float of red hematitic sandstone. </t>
  </si>
  <si>
    <t xml:space="preserve">5m OC of conglomerate here, red matrix, poorly sorted with quartz clasts. Return of wildflowers for last 30m. Dolerite sill pinching out towards SE to shear? Likely lensoidal conglomerate within felsic volcaniclastics. </t>
  </si>
  <si>
    <t>FL of BIF and basalt</t>
  </si>
  <si>
    <t>Modified from Wickham (2014)</t>
  </si>
  <si>
    <t>Large boulder in FL of magnetic ultramafic</t>
  </si>
  <si>
    <t>Dense float, dark and pyroxene-rich</t>
  </si>
  <si>
    <t>Lone piece of BIF FL</t>
  </si>
  <si>
    <t>Dense BIF FL, some altered</t>
  </si>
  <si>
    <t>OC of a highly weathered mafic/regolith? Also, potential old workings/animal burrows.</t>
  </si>
  <si>
    <t>Fine grained mafic SC, some FL of a dark micaceous rock with schistose fabric</t>
  </si>
  <si>
    <t>Coarse mafic rock with large shiny minerals, not needles, ?quartz present</t>
  </si>
  <si>
    <t>1.010</t>
  </si>
  <si>
    <t>Qtz vein OC, 10x5m, some milky, some dark blue.</t>
  </si>
  <si>
    <t>1.010 - Quartz OC</t>
  </si>
  <si>
    <t xml:space="preserve">SC of very fine grained mafic and a medium grained mafic. Orig dol, reinterp as basalt. </t>
  </si>
  <si>
    <t>Dense FL of dark qtz rich rock and basalt?.</t>
  </si>
  <si>
    <t>Small OC of fine grained mafic - orig dolerite, reinterp basalt.</t>
  </si>
  <si>
    <t>Very large OC of dolerite, 100x100m, surrounded by SC in all directions, minor chert FL, OC sheared in places. Could be dol?</t>
  </si>
  <si>
    <t>East end of mafic SC from previous locality, some very fine mafics with strongly sheared appearance.</t>
  </si>
  <si>
    <t>Small OC of highly sheared mafic, weak and friable - schistose.</t>
  </si>
  <si>
    <t>OC of fine grained mafic, sheared</t>
  </si>
  <si>
    <t>OC of milky quartz vein, 10x10m.</t>
  </si>
  <si>
    <t>Dolerite OC.</t>
  </si>
  <si>
    <t>1.020</t>
  </si>
  <si>
    <t>Creek striking 352deg, bare regolith since last loc. 1.019.</t>
  </si>
  <si>
    <t>Creek striking 044deg, still bare reg.</t>
  </si>
  <si>
    <t>Lone piece of BIF FL.</t>
  </si>
  <si>
    <t>Since last locality: sparse dolerite float. At this locality: dense quartz FL.</t>
  </si>
  <si>
    <t xml:space="preserve">Bare regolith since last loc. </t>
  </si>
  <si>
    <t>Some BIF and Qtz FL here, otherwise bare regolith</t>
  </si>
  <si>
    <t>Sparse FL of medium grained mafic with visible felsic minerals, green blue in colour, mildly altered, non-magnetic</t>
  </si>
  <si>
    <t>Increased density to mafic SC, increase in grain size to coarse since 2.002, but varies across locality.</t>
  </si>
  <si>
    <t>2.002 - Gabbro SC</t>
  </si>
  <si>
    <t>FL of a white, relatively soft and altered rock with 1-7mm clasts and a pink-white-yellow matrix, brecciated in places. Volcaniclastic sediment.</t>
  </si>
  <si>
    <t>Small SC of 20mm pebbles, with vesicular texture, 40m S is a further SC with quartz clasts.</t>
  </si>
  <si>
    <t>40m qtz SC, some brecciated, felsic volcaniclastic as FL.</t>
  </si>
  <si>
    <t>Coarse grained mafic as FL.</t>
  </si>
  <si>
    <t xml:space="preserve">OC of coarse grained mafic, not as coarse as 2.002. PROT DYKE - lines up exactly on magnetics. </t>
  </si>
  <si>
    <t>PD</t>
  </si>
  <si>
    <t>2.007 - Proterozoic Dyke OC</t>
  </si>
  <si>
    <t xml:space="preserve">OC of coarse grained rock, spinifex-like texture with aligned crystals up to 15mm long. Pyroxene meta to actinolite? PROT DYKE - evident from magnetics. </t>
  </si>
  <si>
    <t>2.008 - Prot Dyke texture</t>
  </si>
  <si>
    <t xml:space="preserve">Edge of mafic, finer grained than at 2.008. Reinterp as basalt. </t>
  </si>
  <si>
    <t>2.010</t>
  </si>
  <si>
    <t>Sparse SC of mafic with limited feldspar and ?quartz crystals and shiny black pyroxene crystals.</t>
  </si>
  <si>
    <t>Fine grained mafic, Qtz present.</t>
  </si>
  <si>
    <t>Sparse mafics, southerly end of SC.</t>
  </si>
  <si>
    <t>S boundary of mafic SC, high qtz presence in FL.</t>
  </si>
  <si>
    <t>FL of sparse mafic and quartz, finer gained mafic than previous locality.</t>
  </si>
  <si>
    <t>OC of coarse grained mafic</t>
  </si>
  <si>
    <t>Sparse mafic FL, finer grained than prev locality.</t>
  </si>
  <si>
    <t>Creek striking 023 deg, mafic FL on E side, finer mafic in W side, quartz throughout.</t>
  </si>
  <si>
    <t>Creek, felsic volcaniclastic either side, blue tint to fresh rock face? Highly weathered, lots of 1-2mm vesicles?</t>
  </si>
  <si>
    <t>2.018-1,2 - Vesicular intermediate?</t>
  </si>
  <si>
    <t>Large OC of felsic volcaniclastic sediments, multiple layers, white weak ash/tuff layer beneath orange sandy layer. At S end of locality, coarse sediment layer within white tuff.</t>
  </si>
  <si>
    <t>2.019 - Tuff and sand layers</t>
  </si>
  <si>
    <t>2.019a</t>
  </si>
  <si>
    <t>Non-magnetic dark red fan deposit.</t>
  </si>
  <si>
    <t>2.019a - Banding in felsic volcaniclastics</t>
  </si>
  <si>
    <t>2.020</t>
  </si>
  <si>
    <t>Start of mafic SC, fine-medium grained with visible mafic minerals. Regolith to W.</t>
  </si>
  <si>
    <t>Creek striking 120deg, brecciated volcaniclastic FL.</t>
  </si>
  <si>
    <t>2.021 - Felsic volcaniclastic breccia</t>
  </si>
  <si>
    <t>Large OC of felsic volcaniclastics, white tuff below and orange sediment above, very similar to 2.019. Bedding in orange sediment striking 167deg, another white unit is almost perpendicular to bedding striking 087deg. Structurally complicated.</t>
  </si>
  <si>
    <t>2.022-1,2,3,4,5 - Features in felsic volcaniclastic units</t>
  </si>
  <si>
    <t>OC of volcaniclastics, blue-orange units with vesicular texture.</t>
  </si>
  <si>
    <t>2.023 - Orange unit overlying vesicular grey unit</t>
  </si>
  <si>
    <t>OC of volcaniclastics with bedding and alignment of minerals.</t>
  </si>
  <si>
    <t>Creek striking 038 deg.</t>
  </si>
  <si>
    <t xml:space="preserve">Highly weathered/altered mafic OC. All re interp from dolerite to basalt. </t>
  </si>
  <si>
    <t>E boundary of mafic SC.</t>
  </si>
  <si>
    <t>Medium to fine grained mafic SC.</t>
  </si>
  <si>
    <t>2.030</t>
  </si>
  <si>
    <t>FL of sheared mafic, chlorite alteration.</t>
  </si>
  <si>
    <t>Quartz SC of milky white/blue/grey, ssociated with a line of tall trees.</t>
  </si>
  <si>
    <t>Blue/grey Qtz OC, brecciated qtz with Fe content.</t>
  </si>
  <si>
    <t xml:space="preserve">Volcanic OC, lots of vesicles, highly sheared. Shearing oriented 028deg. </t>
  </si>
  <si>
    <t>2.033 - Sheared vesicular unit</t>
  </si>
  <si>
    <t>Mafic-volcaniclastic boundary visible in SC.</t>
  </si>
  <si>
    <t>Qtz SC, Fe rich and goethite.</t>
  </si>
  <si>
    <t>Orange weathered OC with some shearing</t>
  </si>
  <si>
    <t>Blue/orange weathered OC with some shearing at 027deg.</t>
  </si>
  <si>
    <t>Pisolith bearing maghemite boulders.</t>
  </si>
  <si>
    <t>Large orange OC, highly weathered. Some Qtz eith FeO and sulphides. Shearing at 000deg cross cutting bedding</t>
  </si>
  <si>
    <t>2.039 - Large felsic OC</t>
  </si>
  <si>
    <t>2.040</t>
  </si>
  <si>
    <t>Little creek, felsics on either side and a regolith crust.</t>
  </si>
  <si>
    <t xml:space="preserve">Top of large OC, felsic volcanic, large clasts of quartz in top section (30cm). </t>
  </si>
  <si>
    <t>Outcrop of felsic volcaniclastic.</t>
  </si>
  <si>
    <t>Boundary between dolerite and felsic volcaniclastic present as OC.</t>
  </si>
  <si>
    <t>SC of mafic unit. Dolerite or basalt?</t>
  </si>
  <si>
    <t>End of mafic SC. Dolerite of basalt?</t>
  </si>
  <si>
    <t>Sparse 10m SC, fine grained.</t>
  </si>
  <si>
    <t>Regolith</t>
  </si>
  <si>
    <t>2.050</t>
  </si>
  <si>
    <t>Sparse Qtz SC, milky quartz and some blue/grey, striking 140deg.</t>
  </si>
  <si>
    <t>Regolith, very sparse Qtz FL.</t>
  </si>
  <si>
    <t>Creek striking 160deg.</t>
  </si>
  <si>
    <t>20m SC of fine to medium grained mafic, some evidence for shearing with 005deg fractures.</t>
  </si>
  <si>
    <t>Regolith caprock on higher ground.</t>
  </si>
  <si>
    <t xml:space="preserve">Volcaniclastic FL, some clasts Fe rich. </t>
  </si>
  <si>
    <t>Sparse SC of medium to coarse-grained mafic.</t>
  </si>
  <si>
    <t>2.060</t>
  </si>
  <si>
    <t>SC of very fine grained mafic, with sharp pitch noise when struck, dark blue/grey.</t>
  </si>
  <si>
    <t>Large OC slightly elevated, some alignment at 160deg (bedding?) and vesicles and qtz clasts.  Elevated to SE and SW.</t>
  </si>
  <si>
    <t>2.061 - Felsic volcaniclastic OC</t>
  </si>
  <si>
    <t>Small OC of same unit as at prev locality. Fractured.</t>
  </si>
  <si>
    <t>Sparse SC of very fine grained unit, sharpand high-pitched when struck.</t>
  </si>
  <si>
    <t>Regolith and sparse Qtz float.</t>
  </si>
  <si>
    <t>OC of felsic volcanics, some alignment at 068deg and fractured at 003deg.</t>
  </si>
  <si>
    <t>SC of felsic volcaniclastics, also dark blue/grey quartz with goethite, brecciated.</t>
  </si>
  <si>
    <t>2.070</t>
  </si>
  <si>
    <t>Quartz as at previous locality.</t>
  </si>
  <si>
    <t>OC of very brecciated quartz with Fe content.</t>
  </si>
  <si>
    <t xml:space="preserve">Outcrop of grainy orange rock, possibly sediment or highly weathered mafic. </t>
  </si>
  <si>
    <t xml:space="preserve">Boundary with regolith to the N. </t>
  </si>
  <si>
    <t>Start of mafic FL to the N, long feldspar crystals visible, dolerite.</t>
  </si>
  <si>
    <t>End of mafic FL to the North. Just Qz FL from here.</t>
  </si>
  <si>
    <t>Lone FL of BIF, magnetite, 1-3mm layers.</t>
  </si>
  <si>
    <t>Small OC on a mound, yellow-orange, could be highly alterd mafic or reg?</t>
  </si>
  <si>
    <t xml:space="preserve">Lone FL of coarse grained mafic - gabbro. </t>
  </si>
  <si>
    <t xml:space="preserve">OC of milky/blue/grey Qz boulders. </t>
  </si>
  <si>
    <t>3.010</t>
  </si>
  <si>
    <t>Lots of Qtz FL in all directions, most milky, some blue.</t>
  </si>
  <si>
    <t>Regolith.</t>
  </si>
  <si>
    <t>Fe-rich SC, regolith feature.</t>
  </si>
  <si>
    <t>Fe-rich caprock - gossanous?</t>
  </si>
  <si>
    <t>Orange, grainy unit with possible vesicular texture? Could be felsic/sediment, not sure.</t>
  </si>
  <si>
    <t>Small SC of medium grained dolerite, some alignment of minerals.</t>
  </si>
  <si>
    <t>Lone FL of a dull rock with strong cleavage, black shale with shiny minerals - micas?</t>
  </si>
  <si>
    <t>SC of Fe-rich caprock - gossan?</t>
  </si>
  <si>
    <t>Regolith - transported cover.</t>
  </si>
  <si>
    <t>Lone FL, white, friable, fine grained - volcaniclastic? Also FL of spinifex textured rock.</t>
  </si>
  <si>
    <t>3.020</t>
  </si>
  <si>
    <t xml:space="preserve">Sparse FL of medium-coarse grained mafic - dolerite. </t>
  </si>
  <si>
    <t>Mafic lone FL.</t>
  </si>
  <si>
    <t>Mafic lone FL, some alignment of minerals.</t>
  </si>
  <si>
    <t xml:space="preserve">Lone FL, of BIF, bands of magnetite, hematite and silica. </t>
  </si>
  <si>
    <t>Medium grained mafic - dolerite, and BIF both in FL.</t>
  </si>
  <si>
    <t>Slightly deformed black-red BIF FL.</t>
  </si>
  <si>
    <t>Lone FL of mafic, sausage shaped, possibly a linear fabric responsible.</t>
  </si>
  <si>
    <t>3.027 - Mafic with linear fabric in FL</t>
  </si>
  <si>
    <t>FL with shiny needles 5mm long - possible trem alteration or minor spinifex?</t>
  </si>
  <si>
    <t xml:space="preserve">Lone FL of dolerite, coarse grained. </t>
  </si>
  <si>
    <t>3.030</t>
  </si>
  <si>
    <t>BIF FL, silica layeres and thick 20mm magnetite layers.</t>
  </si>
  <si>
    <t>Sparse SC of fine grained mafic - same as 3.027.</t>
  </si>
  <si>
    <t>Lone BIF FL.</t>
  </si>
  <si>
    <t>Sparse FL of fine grained mafic, as at 3.031/3.027.</t>
  </si>
  <si>
    <t xml:space="preserve">Sparse FL, some BIF, some medium to coarse grained mafic - dolerite. </t>
  </si>
  <si>
    <t>Very sparse BIF FL.</t>
  </si>
  <si>
    <t>Sparse BIF FL.</t>
  </si>
  <si>
    <t>3.040</t>
  </si>
  <si>
    <t>BIF FL, up to 10mm silica layers.</t>
  </si>
  <si>
    <t>FL of fine to medim grained mafic and BIF.</t>
  </si>
  <si>
    <t xml:space="preserve">SC of BIF and mafic unit, medium to coarse, 20m wide. </t>
  </si>
  <si>
    <t>3.044 - BIF and gabbro in SC.</t>
  </si>
  <si>
    <t>BIF FL, mafic has become sparse to the E.</t>
  </si>
  <si>
    <t xml:space="preserve">Creek trending at 078deg. </t>
  </si>
  <si>
    <t>Start of BIF FL to the E.</t>
  </si>
  <si>
    <t>Some BIF FL, some very sparse mafic FL.</t>
  </si>
  <si>
    <t>Some BIF FL with folded layering.</t>
  </si>
  <si>
    <t>3.050</t>
  </si>
  <si>
    <t>SC 20m wide of BIF and mafic.</t>
  </si>
  <si>
    <t>3.051</t>
  </si>
  <si>
    <t>Sparse FL of mafic, some coarse, and BIF.</t>
  </si>
  <si>
    <t>3.052</t>
  </si>
  <si>
    <t xml:space="preserve">Dolerite and BIF FL. </t>
  </si>
  <si>
    <t>3.053</t>
  </si>
  <si>
    <t>V sparse BIF FL, very sparse fine grained mafic FL.</t>
  </si>
  <si>
    <t>3.054</t>
  </si>
  <si>
    <t>Very sparse FL of mafic, some coarse, and BIF.</t>
  </si>
  <si>
    <t>3.055</t>
  </si>
  <si>
    <t>Sparse FL of BIF and fine grained mafic - dol/bas?</t>
  </si>
  <si>
    <t>3.056</t>
  </si>
  <si>
    <t>Regolith only.</t>
  </si>
  <si>
    <t>3.057</t>
  </si>
  <si>
    <t>FL of medium to coarse grained mafic and BIF.</t>
  </si>
  <si>
    <t>3.058</t>
  </si>
  <si>
    <t>FL of fine grained mafic and BIF.</t>
  </si>
  <si>
    <t>3.059</t>
  </si>
  <si>
    <t>Creek trending at 018deg.</t>
  </si>
  <si>
    <t>3.060</t>
  </si>
  <si>
    <t>FL of BIF and fine grained mafic.</t>
  </si>
  <si>
    <t>3.061</t>
  </si>
  <si>
    <t>Qtz FL, some goethite.</t>
  </si>
  <si>
    <t>3.062</t>
  </si>
  <si>
    <t>Sparse FL of BIF (and maybe ultramafic?).</t>
  </si>
  <si>
    <t>3.063</t>
  </si>
  <si>
    <t>3.064</t>
  </si>
  <si>
    <t>3.065</t>
  </si>
  <si>
    <t>Sparse FL of coarse grained pyroxenite and BIF.</t>
  </si>
  <si>
    <t>3.066</t>
  </si>
  <si>
    <t>FL of medium grained mafic and BIF.</t>
  </si>
  <si>
    <t>3.067</t>
  </si>
  <si>
    <t>Small SC of BIF and mafic. Some cryptocrystalline chalcedony - suggesting peroditite? Mafic could be basalt?</t>
  </si>
  <si>
    <t>3.068</t>
  </si>
  <si>
    <t>Regolith, very sparse BIF FL.</t>
  </si>
  <si>
    <t>3.069</t>
  </si>
  <si>
    <t>Coarse grained mafic FL and BIF.</t>
  </si>
  <si>
    <t>3.070</t>
  </si>
  <si>
    <t>Creek trending 063deg.</t>
  </si>
  <si>
    <t>3.071</t>
  </si>
  <si>
    <t xml:space="preserve">FL of BIF and pyroxenite - spinifex texture and siliceous appearance - komatiite. </t>
  </si>
  <si>
    <t>3.071 - Spinifex pyroxenite in FL</t>
  </si>
  <si>
    <t>3.072</t>
  </si>
  <si>
    <t>Dark FL with shiny 2mm needles - pyroxenite?</t>
  </si>
  <si>
    <t>3.073</t>
  </si>
  <si>
    <t>FL as at 3.073 but with much larger pyroxene crystals - needles up to 35mm.</t>
  </si>
  <si>
    <t>3.074</t>
  </si>
  <si>
    <r>
      <t xml:space="preserve">Pyroxenite FL, up to 10mm needles.  </t>
    </r>
    <r>
      <rPr>
        <sz val="12"/>
        <color indexed="10"/>
        <rFont val="Calibri (Body)"/>
      </rPr>
      <t>Also coarse-grained granite FL.</t>
    </r>
  </si>
  <si>
    <t>3.075</t>
  </si>
  <si>
    <t>FL of mafic, BIF and chalcedony.</t>
  </si>
  <si>
    <t>3.076</t>
  </si>
  <si>
    <t>Creek trending at 023deg.</t>
  </si>
  <si>
    <t>3.077</t>
  </si>
  <si>
    <t>Medium to coarse grained mafic, sparse BIF FL.</t>
  </si>
  <si>
    <t>3.078</t>
  </si>
  <si>
    <t>3.079</t>
  </si>
  <si>
    <t xml:space="preserve">Fine grained mafic FL - basalt. </t>
  </si>
  <si>
    <t>3.080</t>
  </si>
  <si>
    <t>Medium grained pyroxenite FL.</t>
  </si>
  <si>
    <t>3.081</t>
  </si>
  <si>
    <t>Lone FL, shiny needles up to 10mm, spinifex?</t>
  </si>
  <si>
    <t>3.082</t>
  </si>
  <si>
    <t xml:space="preserve">SC of pyroxenite with 12mm shiny needles, quartz and BIF. Spinifex pyroxene. </t>
  </si>
  <si>
    <t>3.083</t>
  </si>
  <si>
    <t>3.084</t>
  </si>
  <si>
    <t>FL of shiny needles up to 5mm in size - pyroxenite.</t>
  </si>
  <si>
    <t>3.085</t>
  </si>
  <si>
    <t>3.086</t>
  </si>
  <si>
    <t>3.087</t>
  </si>
  <si>
    <t>FL of fine to medium grained rock with 2-5mm needles.</t>
  </si>
  <si>
    <t>3.088</t>
  </si>
  <si>
    <t>Medium grained mafic FL.</t>
  </si>
  <si>
    <t>3.089</t>
  </si>
  <si>
    <t>FL with shiny needle pyroxene crystals - spinifex?</t>
  </si>
  <si>
    <t>3.090</t>
  </si>
  <si>
    <t>Very coarse mafic FL.</t>
  </si>
  <si>
    <t>3.091</t>
  </si>
  <si>
    <t>BIF and dolerite FL.</t>
  </si>
  <si>
    <t>3.092</t>
  </si>
  <si>
    <t>Qz-rich rock with green minerals, similar to 3.061.</t>
  </si>
  <si>
    <t>3.093</t>
  </si>
  <si>
    <t>BIF FL and fine grained mafic, and one with needles up to 2mm.</t>
  </si>
  <si>
    <t>3.094</t>
  </si>
  <si>
    <t>Ultramafic, BIF and dolerite FL.</t>
  </si>
  <si>
    <t>3.095</t>
  </si>
  <si>
    <t>Fine to med grained mafic FL, some mineral alignment, sparse BIF FL.</t>
  </si>
  <si>
    <t>3.096</t>
  </si>
  <si>
    <t>3.097</t>
  </si>
  <si>
    <t>Very fine grained mafic FL with quartz veining.</t>
  </si>
  <si>
    <t>3.098</t>
  </si>
  <si>
    <t>3.099</t>
  </si>
  <si>
    <t>Regolith, lone FL of coarse mafic.</t>
  </si>
  <si>
    <t>3.100</t>
  </si>
  <si>
    <t>Lone FL of coarse mafic.</t>
  </si>
  <si>
    <t>3.101</t>
  </si>
  <si>
    <t>3.102</t>
  </si>
  <si>
    <t xml:space="preserve">Creek trending 065deg. Lone FL in creek, qz-rich, black minerals (biotite), either granite or pegmatite. </t>
  </si>
  <si>
    <t>3.103</t>
  </si>
  <si>
    <t>Regolith. Lone FL of grey rock, qz-rich, felsic intrusive. Bare reg to W and E up to 3.088.</t>
  </si>
  <si>
    <t>3.104</t>
  </si>
  <si>
    <t>Regolith, edge of vegetation.</t>
  </si>
  <si>
    <t>3.105</t>
  </si>
  <si>
    <t>Small OC of fine grained rock, thin shiny 1mm metallic (magnetite) veins running through the rock, parallel. OC has a holey/lumpy texture, highly altered/weathered.</t>
  </si>
  <si>
    <t>3.105 - Altered peridotite with magnetite veins.</t>
  </si>
  <si>
    <t>3.106</t>
  </si>
  <si>
    <t>Large SC, blue/green colour, highly magnetic, magnetite veins.</t>
  </si>
  <si>
    <t>3.107</t>
  </si>
  <si>
    <t xml:space="preserve">Large SC of ultramafic with 2mm shiny needles (pyroxene). </t>
  </si>
  <si>
    <t>3.108</t>
  </si>
  <si>
    <t>OC of medium grained mafic - dolerite.</t>
  </si>
  <si>
    <t>3.109</t>
  </si>
  <si>
    <t>Coarse grained mafic SC - gabbro.</t>
  </si>
  <si>
    <t>3.110</t>
  </si>
  <si>
    <t>Small OC of dolerite-gabbro, rounded boulders.</t>
  </si>
  <si>
    <t>3.111</t>
  </si>
  <si>
    <t xml:space="preserve">Coarse grained dark rock with pyroxene needles up to 10mm long, top of mound. Looks more like pyroxenite from differentiation in sill. </t>
  </si>
  <si>
    <t>3.111 - Pyroxenite-gabbro in SC, tabular not spinifex</t>
  </si>
  <si>
    <t>3.112</t>
  </si>
  <si>
    <t>OC of coarse grained mafic, still top of mound.</t>
  </si>
  <si>
    <t>3.113</t>
  </si>
  <si>
    <t>Bottom of mini valley surrounded by slopes to E and W, FL includes coarse Gabbro, pyroxenite with 15mm aligned shiny needles, and a highly magnetic rock - peridotite?</t>
  </si>
  <si>
    <t>3.114</t>
  </si>
  <si>
    <t>Small, fine grained OC on edge of rise, bumpy texture to weathered surface, magnetic, gold\yellow veins with metallic mineral as at 3.106 - peridotite. Dip to W.</t>
  </si>
  <si>
    <t>3.114 - Peridotite OC, dip to W (facing S)</t>
  </si>
  <si>
    <t>3.115</t>
  </si>
  <si>
    <t xml:space="preserve">SC of white, lightweight, grainy rock (weathering from ultramafic?), some chert around (could be chalcedony). </t>
  </si>
  <si>
    <t>3.116</t>
  </si>
  <si>
    <t>Small OC of weathered, coarse mafic - gabbro.</t>
  </si>
  <si>
    <t>3.117</t>
  </si>
  <si>
    <t>SC of coarse mafic - gabbro.</t>
  </si>
  <si>
    <t>3.118</t>
  </si>
  <si>
    <t>Fine to medium grained mafic in FL, some mineral alignment. Basalt to the E.</t>
  </si>
  <si>
    <t>3.119</t>
  </si>
  <si>
    <t>Coarse grained mafic FL.</t>
  </si>
  <si>
    <t>3.120</t>
  </si>
  <si>
    <t>SC of coarse mafic - gabbro, fine grained basalt in FL.</t>
  </si>
  <si>
    <t>3.121</t>
  </si>
  <si>
    <t>OC of ultramafic with shiny needles (10mm).</t>
  </si>
  <si>
    <t>3.122</t>
  </si>
  <si>
    <t>Small OC of gabbro.</t>
  </si>
  <si>
    <t>3.123</t>
  </si>
  <si>
    <t xml:space="preserve">Small OC of pyroxene dominated coarse grained. Pyroxene-rich gabbro - intrusive not spinifex. </t>
  </si>
  <si>
    <t>3.124</t>
  </si>
  <si>
    <t>SC of light green/blue mafic, some with blue silvery haloes, in white calcite matrix, some trem needles?</t>
  </si>
  <si>
    <t>3.125</t>
  </si>
  <si>
    <t>FL of BIF, Qtz and dolerite.</t>
  </si>
  <si>
    <t>3.126</t>
  </si>
  <si>
    <t xml:space="preserve">SC of mafic, medium grained, relatively dark. Px-rich gabbro. </t>
  </si>
  <si>
    <t>3.127</t>
  </si>
  <si>
    <t>SC of pyroxene-rich rock, medium to coarse grained. Intrusive.</t>
  </si>
  <si>
    <t>3.128</t>
  </si>
  <si>
    <t>SC of magnetic unit with silvery metallic needles, magnetic veins - altered/serpentinised peridotite. Some sheared sediment FL as at 3.114.</t>
  </si>
  <si>
    <t>3.129</t>
  </si>
  <si>
    <t>OC of unit with bumpy/pitted appearance, fine grained - peridotite. OC continues to top of rise 30m to the E.</t>
  </si>
  <si>
    <t>3.130</t>
  </si>
  <si>
    <t>Small 10m OC amongst the larger OC of 3.129 - Mg carbonateion of peridotite.</t>
  </si>
  <si>
    <t>3.130 - Mg carbonation of peridotite in situ</t>
  </si>
  <si>
    <t>3.131</t>
  </si>
  <si>
    <t xml:space="preserve">SC of coarse grained mafic. Some BIF FL. </t>
  </si>
  <si>
    <t>3.131a</t>
  </si>
  <si>
    <t>OC of gabbro.</t>
  </si>
  <si>
    <t>3.132</t>
  </si>
  <si>
    <t>3.133</t>
  </si>
  <si>
    <t>Dense fine grained mafic FL and tourmaline with radial growth of crystals.</t>
  </si>
  <si>
    <t>3.133 - Tourmaline with basalt FL</t>
  </si>
  <si>
    <t>3.134</t>
  </si>
  <si>
    <t>Small SC of medim to coarse grained mafic - dolerite.</t>
  </si>
  <si>
    <t>3.135</t>
  </si>
  <si>
    <t>Small SC of peridotite, sparse BIF FL.</t>
  </si>
  <si>
    <t>3.136</t>
  </si>
  <si>
    <t>SC on hill, fine grained with aligned fibrous veins, most 2mm wide, one 20mm wide - crysotile filling in fractures of peridotite.</t>
  </si>
  <si>
    <t>3.136 - Peridotite with fibrous veins</t>
  </si>
  <si>
    <t>3.137</t>
  </si>
  <si>
    <t>OC on high ground before going downhill to immediate west. Ridge striking 168deg. Fine grained, lumpy/pitted appearance, dark blue in places.</t>
  </si>
  <si>
    <t>3.138</t>
  </si>
  <si>
    <t>OC of very coarse grained mafic.</t>
  </si>
  <si>
    <t>3.139</t>
  </si>
  <si>
    <t>OC of medium to coarse grained mafic - gabbro to E.</t>
  </si>
  <si>
    <t>3.140</t>
  </si>
  <si>
    <t>SC on top of ridge with shiny pyroxene needles. Lone FL same as 3.061 - qtz.</t>
  </si>
  <si>
    <t>3.141</t>
  </si>
  <si>
    <t>OC of coarse grained mafic - gabbro.</t>
  </si>
  <si>
    <t>3.142</t>
  </si>
  <si>
    <t>OC od dolerite.</t>
  </si>
  <si>
    <t>3.143</t>
  </si>
  <si>
    <t>Sparse FL of dolerite, regolith to W.</t>
  </si>
  <si>
    <t>3.144</t>
  </si>
  <si>
    <t xml:space="preserve">Small BIF OC, layers 1-5mm wide, colours range from purple - yellow- red.  Lone FL of very coarse grained, granitic, pegmatite? Parts look like from sunrise mine. </t>
  </si>
  <si>
    <t>3.144 - Yellow/black BIF OC</t>
  </si>
  <si>
    <t>3.145</t>
  </si>
  <si>
    <t>Small, highly weathered OC, fine grained, white/pink, some layering - altered sed/felsic?</t>
  </si>
  <si>
    <t>3.146</t>
  </si>
  <si>
    <t>Small patch of mixed FL - BIF, dolerite and qtz.</t>
  </si>
  <si>
    <t>3.147</t>
  </si>
  <si>
    <t>Small mafic FL.</t>
  </si>
  <si>
    <t>3.148</t>
  </si>
  <si>
    <t xml:space="preserve">Creek trending at 177deg. Otherwise regolith only. </t>
  </si>
  <si>
    <t>3.149</t>
  </si>
  <si>
    <t>BIF FL and highly weathered mafic?</t>
  </si>
  <si>
    <t>3.150</t>
  </si>
  <si>
    <t>Mixed FL, BIF, fine grained mafic, qtz. Ends further S.</t>
  </si>
  <si>
    <t>3.151</t>
  </si>
  <si>
    <t xml:space="preserve">End of FL to the S, now regolith only. </t>
  </si>
  <si>
    <t>3.152</t>
  </si>
  <si>
    <t xml:space="preserve">Ultramafic peridotite SC, continuation from 3.117. Dense BIF FL. </t>
  </si>
  <si>
    <t>3.153</t>
  </si>
  <si>
    <t>SC of boulders of magnetic peridotite.</t>
  </si>
  <si>
    <t>3.154</t>
  </si>
  <si>
    <t>Small OC of weathered BIF, small OC continue for 50m along strike to N.</t>
  </si>
  <si>
    <t>3.155</t>
  </si>
  <si>
    <t>OC of a quartz-rich unit, non-magnetic. Silicified ultramafic/mafic??</t>
  </si>
  <si>
    <t>3.156</t>
  </si>
  <si>
    <t>Fine grained mafic SC and OC.</t>
  </si>
  <si>
    <t>3.157</t>
  </si>
  <si>
    <t>BIF OC, striking 004deg.</t>
  </si>
  <si>
    <t>Medium grained mafic dolerite FL.</t>
  </si>
  <si>
    <t xml:space="preserve">OC of highly weathered mafic, white carbonate that fizzes, old working present 15m along strike of one another. </t>
  </si>
  <si>
    <t>FL dominated by tabular pyroxene crystals, not much alteration.</t>
  </si>
  <si>
    <t>Mixed float of ultramafic and fine grained mafic.</t>
  </si>
  <si>
    <t>Small BIF OC surrounded by SC. Also a fine white grained unit with black horizons - bedding in a sediment with BIF.</t>
  </si>
  <si>
    <t xml:space="preserve">FL with lumpy texture on weathered surfaces, magnetic with shiny minerals. Dolerite also in FL. </t>
  </si>
  <si>
    <t>BIF FL and very weathered ultramafic. Regolith cap mound to the NW.</t>
  </si>
  <si>
    <t xml:space="preserve">OC of highly weathered, magnetic unit - peridotite altered. </t>
  </si>
  <si>
    <t xml:space="preserve">60x5m OC of magnetic, dense, ultramafic - peridotite. </t>
  </si>
  <si>
    <t>Small OC of very coarse grained mafic - gabbro.</t>
  </si>
  <si>
    <t xml:space="preserve">10m OC of coarse grained dark ultramafic unit with large pyroxene crystals up to 10mm in size. Not spinfex - feldspars present, diff sill. </t>
  </si>
  <si>
    <t>5.011 - Pyroxenite-gabbro, tabular not spinifex</t>
  </si>
  <si>
    <t xml:space="preserve">Dense SC of pyroxenite to the E from previous locality. Minor dolerite float heading. Intrusive. </t>
  </si>
  <si>
    <t>Dense BIF FL.</t>
  </si>
  <si>
    <t>To here: Bare regolith. Here: Dense FL of coarse pyroxene-rich mafic, some felsic minerals, dolerite or pyroxenite?</t>
  </si>
  <si>
    <t>Small FL of BIF with ultramafic and minor mafic.</t>
  </si>
  <si>
    <t>Creek striking at 051deg.</t>
  </si>
  <si>
    <t>SC of medium grained mafic - dolerite.</t>
  </si>
  <si>
    <t>OC of coarse grained mafic boulders - Gabbro.</t>
  </si>
  <si>
    <t xml:space="preserve">Continuation of OC and SC since last loc. (5.018). </t>
  </si>
  <si>
    <t>5.020</t>
  </si>
  <si>
    <t>Small OC of coarse grained pyroxene crystals in a dark rock - pyroxene rich gabbro/pyroxenite?</t>
  </si>
  <si>
    <t>5.021</t>
  </si>
  <si>
    <t>Dense SC of magnetic unit - peridotite.</t>
  </si>
  <si>
    <t>5.022</t>
  </si>
  <si>
    <t>30x2m OC of mafic, fractures striking 000deg.</t>
  </si>
  <si>
    <t>5.023</t>
  </si>
  <si>
    <t>Small OC of fine grained mafic and surrounding SC - basalt.</t>
  </si>
  <si>
    <t>5.024</t>
  </si>
  <si>
    <t xml:space="preserve">To here: ongoing SC of basalt. Here: top of large hill, still basalt SC. </t>
  </si>
  <si>
    <t>5.025</t>
  </si>
  <si>
    <t xml:space="preserve">OC of Qtz, with fractured basalt. </t>
  </si>
  <si>
    <t>5.025 - Quartz OC</t>
  </si>
  <si>
    <t>5.026</t>
  </si>
  <si>
    <t xml:space="preserve">Qtz vein 2m thick, cutting basalt OC. </t>
  </si>
  <si>
    <t>5.027</t>
  </si>
  <si>
    <t>V small m scale OC of basalt.</t>
  </si>
  <si>
    <t>5.028</t>
  </si>
  <si>
    <t>5x1m OC basalt.</t>
  </si>
  <si>
    <t>5.029</t>
  </si>
  <si>
    <t>Creek striking 083deg. Small basalt OC on N side. SC has continued since last locality.</t>
  </si>
  <si>
    <t>5.030</t>
  </si>
  <si>
    <t>SC of basalt either side of creek (striking 080deg). OC in creek, very fine grained white chalky rock.</t>
  </si>
  <si>
    <t>5.031</t>
  </si>
  <si>
    <t xml:space="preserve">Dense SC of a magnetic unit - peridotite? Basalt FL since last locality. </t>
  </si>
  <si>
    <t>5.032</t>
  </si>
  <si>
    <t>20x10m OC of coarse grained mafic with shiny minerals - gabbro, surronded by SC.</t>
  </si>
  <si>
    <t>5.033</t>
  </si>
  <si>
    <t>Mixed FL, some magnetic, some Qtz, some BIF.</t>
  </si>
  <si>
    <t>5.034</t>
  </si>
  <si>
    <t>5.035</t>
  </si>
  <si>
    <t>Small OC of highly weathered, very lightweight - ultramafic? Fractures striking 172 deg.</t>
  </si>
  <si>
    <t>5.036</t>
  </si>
  <si>
    <t>40x30m magnetic OC - peridotite? 30cm mafic intrusion (striking 073deg), very fine grained - feeder dyke for basalt?</t>
  </si>
  <si>
    <t>5.036 - 30cm mafic intrusion into large peridotite OC</t>
  </si>
  <si>
    <t>5.037</t>
  </si>
  <si>
    <t xml:space="preserve">Small fine grained mafic OC - basalt. Since last locality, change in FL from magnetic peridotite, to fine grained basalt. </t>
  </si>
  <si>
    <t>5.038</t>
  </si>
  <si>
    <t xml:space="preserve">SC of coarse grained mafic, visible felsic minerals. Pyroxene-rich. </t>
  </si>
  <si>
    <t>5.039</t>
  </si>
  <si>
    <t>Fine to medium grained mafic in FL, some mineral alignment.</t>
  </si>
  <si>
    <t>5.040</t>
  </si>
  <si>
    <t>15x4m OC of magnetic unit, coarse shiny minerals up to 20mm. Small OC 20m to the E. Why are there coarse minerals in mag unit?</t>
  </si>
  <si>
    <t>5.041</t>
  </si>
  <si>
    <t xml:space="preserve">Creek striking 004deg, peridotite OC, bare reg to the E of creek. 20m further E is BIF FL. </t>
  </si>
  <si>
    <t>5.042</t>
  </si>
  <si>
    <t xml:space="preserve">Small, highly weathered OC, basalt? Basalt FL to N ~250m. </t>
  </si>
  <si>
    <t>5.043</t>
  </si>
  <si>
    <t>Small patchy OC amongst SC, fine grained - basalt.</t>
  </si>
  <si>
    <t>5.044</t>
  </si>
  <si>
    <t xml:space="preserve">FL of very weathered basalt with some alignment (shearing?). </t>
  </si>
  <si>
    <t>5.045</t>
  </si>
  <si>
    <t xml:space="preserve">Plenty of BIF FL, magnetic, some FL has folding of layering. </t>
  </si>
  <si>
    <t>5.046</t>
  </si>
  <si>
    <t>10x5m OC of highly weathered unit, very hard to distinguish? Some rounded pillow-like shapes. Is this basalt?</t>
  </si>
  <si>
    <t>5.047</t>
  </si>
  <si>
    <t>SC od coarse grained mafic - gabbro.</t>
  </si>
  <si>
    <t>5.048</t>
  </si>
  <si>
    <t xml:space="preserve">Small OC of large boulders, coarse grained, as at 5.057, hill to the N. </t>
  </si>
  <si>
    <t>5.049</t>
  </si>
  <si>
    <t>20x10m OC on south facing side of hill, coarse grained mafic - gabbro.</t>
  </si>
  <si>
    <t>5.050</t>
  </si>
  <si>
    <t>20x30m OC on top of hill, less coarse than previous locality - dolerite.</t>
  </si>
  <si>
    <t>5.051</t>
  </si>
  <si>
    <t>Small OC of medium grained mafic - dolerite.</t>
  </si>
  <si>
    <t>5.052</t>
  </si>
  <si>
    <t>Large 40x40m OC of dolerite on top of hill.</t>
  </si>
  <si>
    <t>5.053</t>
  </si>
  <si>
    <t>End of OC to the South, coarser grained.</t>
  </si>
  <si>
    <t>5.054</t>
  </si>
  <si>
    <t>Small BIF OC, surronded by BIF, Qtz, basalt FL</t>
  </si>
  <si>
    <t>5.055</t>
  </si>
  <si>
    <t>Small OC of basalt on SW facing side of hill.</t>
  </si>
  <si>
    <t>5.056</t>
  </si>
  <si>
    <t>Small basalt OC on top of hill.</t>
  </si>
  <si>
    <t>5.057</t>
  </si>
  <si>
    <t>SC within steep gulley, no shaering, some have dark non-mag parallel veins running through?</t>
  </si>
  <si>
    <t>5.058</t>
  </si>
  <si>
    <t>Small OC, fine to medium grained mafic. Some possible small OC of basalt since last locality.</t>
  </si>
  <si>
    <t>5.059</t>
  </si>
  <si>
    <t>Small OC of highly weathered BIF, striking 141 and dipping to NE?</t>
  </si>
  <si>
    <t>5.060</t>
  </si>
  <si>
    <t>OC large boulders of basalt.</t>
  </si>
  <si>
    <t>5.061</t>
  </si>
  <si>
    <t xml:space="preserve">Creek striking 109deg, OC on N side, basalt (striking 178deg - fractures?), overlying BIF (striking 088deg.). </t>
  </si>
  <si>
    <t>5.062</t>
  </si>
  <si>
    <t xml:space="preserve">Old workings and BIF OC, lots of blue-grey quartz FL, more old workings to E (3x3m voids). </t>
  </si>
  <si>
    <t>5.062 - Orange-red BIF OC</t>
  </si>
  <si>
    <t>5.063</t>
  </si>
  <si>
    <t xml:space="preserve">10m BIF OC and old workings for 50m along strike. </t>
  </si>
  <si>
    <t>5.063-1,2 - Large BIF OC and old workings</t>
  </si>
  <si>
    <t>5.064</t>
  </si>
  <si>
    <t>SE end of BIF OC and old workings.</t>
  </si>
  <si>
    <t>5.064 - Old shaft in BIF OC</t>
  </si>
  <si>
    <t>5.065a</t>
  </si>
  <si>
    <t>Small basalt OC.</t>
  </si>
  <si>
    <t>5.065b</t>
  </si>
  <si>
    <t>Small OC in creek between two hills - gabbro? Top of hilll to N is BIF/old workings.</t>
  </si>
  <si>
    <t>5.066</t>
  </si>
  <si>
    <t>OC up hill since last loc and top of hill, fining to the south to dolerite.</t>
  </si>
  <si>
    <t>5.067</t>
  </si>
  <si>
    <t xml:space="preserve">Creek striking 154 deg, mafic either side as FL. </t>
  </si>
  <si>
    <t>5.068</t>
  </si>
  <si>
    <t>Medium-coarse grained mafic OC.</t>
  </si>
  <si>
    <t>5.069</t>
  </si>
  <si>
    <t>Dense float, fine to med grained mafic - dolerite.</t>
  </si>
  <si>
    <t>5.070</t>
  </si>
  <si>
    <t>Small dolerite SC.</t>
  </si>
  <si>
    <t>5.071</t>
  </si>
  <si>
    <t>Small OC of fine grained, light coloured mafic.</t>
  </si>
  <si>
    <t>5.072</t>
  </si>
  <si>
    <t>Dense SC of BIF, striking 088deg. Basalt F to S, dolerite F to N.</t>
  </si>
  <si>
    <t>5.073</t>
  </si>
  <si>
    <t>Basalt OC, continues NW 70m, some shearing in most OC at 168deg.</t>
  </si>
  <si>
    <t>5.073 - Highly foliated basalt OC</t>
  </si>
  <si>
    <t>5.074</t>
  </si>
  <si>
    <t>Small SC of BIF.</t>
  </si>
  <si>
    <t>5.075</t>
  </si>
  <si>
    <t>OC of basalt, same as 5.073, some small shiny needles aligned - tremolite alt? Spinifex textured basalt?</t>
  </si>
  <si>
    <t>5.076</t>
  </si>
  <si>
    <t xml:space="preserve">Small OC of a pyroxene rich rock, aligned needles up to a few mm. Potentially spinifex, unsure looking back. </t>
  </si>
  <si>
    <t>5.077</t>
  </si>
  <si>
    <t>OC of light blue, fine grained unit with some coarser pyroxene needles.</t>
  </si>
  <si>
    <t>5.078</t>
  </si>
  <si>
    <t>Large OC 30x40m of dolerite.</t>
  </si>
  <si>
    <t>5.079</t>
  </si>
  <si>
    <t>20x10m OC of dolerite on top of hill.</t>
  </si>
  <si>
    <t>5.080</t>
  </si>
  <si>
    <t>OC, highly weathered, on N face of hill, strong fracture/foliation.</t>
  </si>
  <si>
    <t>5.081</t>
  </si>
  <si>
    <t xml:space="preserve">Dense BIF SC next to old drill chippings of dolerite, outcrops to the S. BIF OC 20m N. </t>
  </si>
  <si>
    <t>5.082</t>
  </si>
  <si>
    <t>Dense SC of basalt.</t>
  </si>
  <si>
    <t>DOL(dc)</t>
  </si>
  <si>
    <t>5.083</t>
  </si>
  <si>
    <t xml:space="preserve">Drill chippings - fine grained basalt. </t>
  </si>
  <si>
    <t>5.084</t>
  </si>
  <si>
    <t>Drill chippings - dolerite.</t>
  </si>
  <si>
    <t>5.085</t>
  </si>
  <si>
    <t>Drill chippings - basalt.</t>
  </si>
  <si>
    <t>5.086</t>
  </si>
  <si>
    <t>Small patchy OC of dark, fine grained mafic, some shiny minerals. Dolerite?</t>
  </si>
  <si>
    <t>5.087</t>
  </si>
  <si>
    <t>Creek trending 061deg. BIF and mafic FL. In creek bed, white/grey highly altered and fractured rock (N-S fractures). Clay minerals?</t>
  </si>
  <si>
    <t>5.087 - Highly sheared talc-chlorite schist, N-S</t>
  </si>
  <si>
    <t>5.088</t>
  </si>
  <si>
    <t>Mafic unit in drill chippings.</t>
  </si>
  <si>
    <t>5.089</t>
  </si>
  <si>
    <t>Dolerite in drill chips.</t>
  </si>
  <si>
    <t>5.090</t>
  </si>
  <si>
    <t>SC of boulders and drill chips - dolerite-gabbro.</t>
  </si>
  <si>
    <t>5.091</t>
  </si>
  <si>
    <t>Dense FL of coarse mafic, some with long, aligned spinifex texture, others random. Small OC of aligned spinifex?</t>
  </si>
  <si>
    <t>5.091 - Bladed spinifex texture</t>
  </si>
  <si>
    <t>5.092</t>
  </si>
  <si>
    <t>Dense SC of mafic, no spinifex. Dol?</t>
  </si>
  <si>
    <t>5.093</t>
  </si>
  <si>
    <t>SC, randomly orientated spinifex texture. Orig dolerite?</t>
  </si>
  <si>
    <t>5.094</t>
  </si>
  <si>
    <t>Small OC of dolerite.</t>
  </si>
  <si>
    <t>5.095</t>
  </si>
  <si>
    <t>Drill chips, very fine grained in places, basalt or dolerite?</t>
  </si>
  <si>
    <t>5.096</t>
  </si>
  <si>
    <t>Drill chips, medium grained, light blue alteration - dolerite.</t>
  </si>
  <si>
    <t>5.097</t>
  </si>
  <si>
    <t>Outcrop of magnetic peridotite.</t>
  </si>
  <si>
    <t>5.098</t>
  </si>
  <si>
    <t>Ultramafic drill chips.</t>
  </si>
  <si>
    <t>5.099</t>
  </si>
  <si>
    <t>Fe-rich altered (goethite) Qtz FL, next to BIF?</t>
  </si>
  <si>
    <t>5.100</t>
  </si>
  <si>
    <t>Drill chips, dolerite. BIF FL.</t>
  </si>
  <si>
    <t>5.101</t>
  </si>
  <si>
    <t>5.102</t>
  </si>
  <si>
    <t xml:space="preserve">Creek trending 082deg. Minor BIF and basalt FL. </t>
  </si>
  <si>
    <t>5.103</t>
  </si>
  <si>
    <t>Ultramafic drill chips - peridotite?</t>
  </si>
  <si>
    <t>5.104</t>
  </si>
  <si>
    <t>BIF SC.</t>
  </si>
  <si>
    <t>5.105</t>
  </si>
  <si>
    <t>Basalt OC on hilltop, with drill chips - fine grained, basalt.</t>
  </si>
  <si>
    <t>5.106</t>
  </si>
  <si>
    <t>OC of dark, Fe-rich sed, non magnetic, glassy in places.</t>
  </si>
  <si>
    <t>Sample taken - pic?</t>
  </si>
  <si>
    <t>5.107</t>
  </si>
  <si>
    <t>OC of BIF, deformed and weathered, 7-8m thick, continues E.</t>
  </si>
  <si>
    <t>5.108</t>
  </si>
  <si>
    <t>OC of unit with shiny lath crystals up to 6mm long - spinifex, magnetic (sure?). Looks like komatiite - magnetic - cumulate olivine breakdown?</t>
  </si>
  <si>
    <t>5.108 - Pyroxene spinifex, semi-aligned and magnetic</t>
  </si>
  <si>
    <t>5.109</t>
  </si>
  <si>
    <t>Top of large 80x30m OC, full of shiny laths as at previous locality. Pyroxene-rich spinifex.</t>
  </si>
  <si>
    <t>5.110</t>
  </si>
  <si>
    <t>Very large OC on top of hill, constant since last locality, fine grained basalt. Some strong fracturing (160deg), downhill to NW. Folding?</t>
  </si>
  <si>
    <t>5.111</t>
  </si>
  <si>
    <t xml:space="preserve">Creek striking at 080deg, OC with some sheared texture in creek. Either side is basalt OC on hills. </t>
  </si>
  <si>
    <t>5.112</t>
  </si>
  <si>
    <t>Basalt OC, striking 027deg.</t>
  </si>
  <si>
    <t>5.113</t>
  </si>
  <si>
    <t xml:space="preserve">OC, large shiny laths as at 5.108, boundary is 10m S. </t>
  </si>
  <si>
    <t>5.114</t>
  </si>
  <si>
    <t xml:space="preserve">Creek striking 030deg, some highly weathered mafic (dolerite?) to the NE. </t>
  </si>
  <si>
    <t>5.115</t>
  </si>
  <si>
    <t>5.116</t>
  </si>
  <si>
    <t xml:space="preserve">Basalt OC, SC has continued since last locality. </t>
  </si>
  <si>
    <t>5.117</t>
  </si>
  <si>
    <t>Creek trending 085deg. Basalt OC to the N.</t>
  </si>
  <si>
    <t>5.118</t>
  </si>
  <si>
    <t xml:space="preserve">OC of unit with shiny pyroxene laths, aligned - pyroxenite. </t>
  </si>
  <si>
    <t>5.119</t>
  </si>
  <si>
    <t xml:space="preserve">Creek striking 030deg, some highly weathered mafic to the NE. </t>
  </si>
  <si>
    <t>5.120</t>
  </si>
  <si>
    <t>5.121</t>
  </si>
  <si>
    <t>Drill chips of ultramafic, some BIF FL.</t>
  </si>
  <si>
    <t>5.122</t>
  </si>
  <si>
    <t>Well sheared and weathered mafic/ultramafic, to clay.</t>
  </si>
  <si>
    <t>5.122 - Talc-chlorite schist with clay</t>
  </si>
  <si>
    <t>5.123</t>
  </si>
  <si>
    <t>OC of magnetic ultramafic - peridotite.</t>
  </si>
  <si>
    <t>5.124</t>
  </si>
  <si>
    <t>Creek trending 039deg., ultramafic OC finished 30m E.</t>
  </si>
  <si>
    <t>5.125</t>
  </si>
  <si>
    <t xml:space="preserve">Peridotite OC. </t>
  </si>
  <si>
    <t>5.126</t>
  </si>
  <si>
    <t>10x3m dolerite OC.</t>
  </si>
  <si>
    <t>5.127</t>
  </si>
  <si>
    <t>BIF OC, highly deformed and weathered, striking 019deg and dipping to W.</t>
  </si>
  <si>
    <t>5.128</t>
  </si>
  <si>
    <t xml:space="preserve">BIF SC, N end of BIF from previous loc. </t>
  </si>
  <si>
    <t>5.129</t>
  </si>
  <si>
    <t>Drill chips, hard to discern, highly altered, maybe ultramafic?</t>
  </si>
  <si>
    <t>5.130</t>
  </si>
  <si>
    <t>Drill chips - ultramafic?</t>
  </si>
  <si>
    <t>5.131</t>
  </si>
  <si>
    <t>Small OC and drill chips - ultramafic?</t>
  </si>
  <si>
    <t>5.132</t>
  </si>
  <si>
    <t>5.133</t>
  </si>
  <si>
    <t>5.134</t>
  </si>
  <si>
    <t xml:space="preserve">Drill chips - ultramafic? Lone FL, very fine grained and dark. </t>
  </si>
  <si>
    <t>5.135</t>
  </si>
  <si>
    <t>5.136</t>
  </si>
  <si>
    <t>5.137</t>
  </si>
  <si>
    <t>Dense basalt FL</t>
  </si>
  <si>
    <t>5.138</t>
  </si>
  <si>
    <t>Creek trending 007deg, basalt FL on E side, more pyroxene rich on W side with coarse pyroxenes.</t>
  </si>
  <si>
    <t>5.139</t>
  </si>
  <si>
    <t>Small basalt OC, some small shiny needles - tremolite alteration?</t>
  </si>
  <si>
    <t>5.140</t>
  </si>
  <si>
    <r>
      <t xml:space="preserve">Basalt OC,near top of hill. Lone </t>
    </r>
    <r>
      <rPr>
        <b/>
        <sz val="12"/>
        <color indexed="10"/>
        <rFont val="Calibri (Body)"/>
      </rPr>
      <t>coarse granite</t>
    </r>
    <r>
      <rPr>
        <sz val="11"/>
        <color theme="1"/>
        <rFont val="Calibri"/>
        <family val="2"/>
        <scheme val="minor"/>
      </rPr>
      <t xml:space="preserve"> FL found here - how is granite FL on top of hill????</t>
    </r>
  </si>
  <si>
    <t>5.141</t>
  </si>
  <si>
    <t>5.142</t>
  </si>
  <si>
    <t>5.143</t>
  </si>
  <si>
    <t>5.144</t>
  </si>
  <si>
    <t>Large regolith mound, shearing at 056 deg with quartz vein.</t>
  </si>
  <si>
    <t>5.145</t>
  </si>
  <si>
    <t xml:space="preserve">OC of fine to medium grined mafic - dolerite/basalt. </t>
  </si>
  <si>
    <t>5.146</t>
  </si>
  <si>
    <t>5.147</t>
  </si>
  <si>
    <t>Drill chips - dolerite.</t>
  </si>
  <si>
    <t>5.148</t>
  </si>
  <si>
    <t xml:space="preserve">OC of sedimentary rock with red/white layering, 15x5m, v weak. </t>
  </si>
  <si>
    <t>5.149</t>
  </si>
  <si>
    <t xml:space="preserve">OC, very altered dark sediment, non mag, and some BIF FL. </t>
  </si>
  <si>
    <t>5.150</t>
  </si>
  <si>
    <t>OC of coarse grained pyroxenes, shearing/alignment of crystals.</t>
  </si>
  <si>
    <t>5.151</t>
  </si>
  <si>
    <t>OC of basalt on hill.</t>
  </si>
  <si>
    <t>5.152</t>
  </si>
  <si>
    <t>Creek oriented at 056deg, OC of coarse unit with pyroxenes, similar to 5.109.</t>
  </si>
  <si>
    <t>5.153</t>
  </si>
  <si>
    <t>Basalt SC with visible spherules/ocelli.</t>
  </si>
  <si>
    <t>5.154</t>
  </si>
  <si>
    <t>OC of very large pyroxene crystals (spinifex), up to 80mm long. Change from basalt 20m S.</t>
  </si>
  <si>
    <t>5.154 - Large pyroxene spinifex needles</t>
  </si>
  <si>
    <t>5.155</t>
  </si>
  <si>
    <t xml:space="preserve">OC, end of OC from 5.154 at bottom of hill on N face. Below, very altered UM with shearing, weak alignment. </t>
  </si>
  <si>
    <t>5.156</t>
  </si>
  <si>
    <t xml:space="preserve">Basalt OC north of creek. </t>
  </si>
  <si>
    <t>5.157</t>
  </si>
  <si>
    <t xml:space="preserve">Small OC of spinifex bearing pyroxenite. </t>
  </si>
  <si>
    <t>5.158</t>
  </si>
  <si>
    <t xml:space="preserve">Small OC 30m N of basalt. </t>
  </si>
  <si>
    <t>5.159</t>
  </si>
  <si>
    <t>SC of basalt, boundary with spinifex bearing pyroxenite 20m S.</t>
  </si>
  <si>
    <t>5.160</t>
  </si>
  <si>
    <t>Very large OC of basalt on top of hill.</t>
  </si>
  <si>
    <t>5.161</t>
  </si>
  <si>
    <t xml:space="preserve">10x10m OC of BIF, strking through from 3.157. Qtz present, mixture of milky, dark, blue grey, brecciated. </t>
  </si>
  <si>
    <t>5.162</t>
  </si>
  <si>
    <t xml:space="preserve">Creek striking at 174deg. Dolerite SC on E side, coarse grained. </t>
  </si>
  <si>
    <t>5.163</t>
  </si>
  <si>
    <t>Small BIF SC.</t>
  </si>
  <si>
    <t>5.164</t>
  </si>
  <si>
    <t>Large pyroxenite OC.</t>
  </si>
  <si>
    <t>5.165</t>
  </si>
  <si>
    <t>Large OC of BIF, over 50m long, 10m wide.</t>
  </si>
  <si>
    <t>5.165-1,2 - Large BIF OC and minor folding</t>
  </si>
  <si>
    <t>Sample No.</t>
  </si>
  <si>
    <t>Area</t>
  </si>
  <si>
    <t>Rock type</t>
  </si>
  <si>
    <t>Stratigraphic Group</t>
  </si>
  <si>
    <t>Stratigraphic Unit (in Rothsay area)</t>
  </si>
  <si>
    <t>Petrographic sample?</t>
  </si>
  <si>
    <t>Petrographic Description</t>
  </si>
  <si>
    <t>Geochemistry sample?</t>
  </si>
  <si>
    <t>Geochemical Group</t>
  </si>
  <si>
    <t>Geochronology sample?</t>
  </si>
  <si>
    <t>Locality No. (Rothsay samples)</t>
  </si>
  <si>
    <t>BAD001</t>
  </si>
  <si>
    <t>Badja</t>
  </si>
  <si>
    <t>Warriedar Suite</t>
  </si>
  <si>
    <t>✔</t>
  </si>
  <si>
    <t>Cumulate-textured metagabbro</t>
  </si>
  <si>
    <t>Other Warriedar Suite</t>
  </si>
  <si>
    <t>BAD001a</t>
  </si>
  <si>
    <t>Spinifex-textured basalt</t>
  </si>
  <si>
    <t>Chulaar Group</t>
  </si>
  <si>
    <t>Oriented platy pyroxene spinifex-textured metabasalt</t>
  </si>
  <si>
    <t>Chulaar Subgroup 3</t>
  </si>
  <si>
    <t>BAD002</t>
  </si>
  <si>
    <t xml:space="preserve">Serpentinised, porphyritic ultramafic cumulate </t>
  </si>
  <si>
    <t>/</t>
  </si>
  <si>
    <t>BAD003</t>
  </si>
  <si>
    <t>Metadolerite with late-stage quartz diorite vein</t>
  </si>
  <si>
    <t>BAD003a</t>
  </si>
  <si>
    <t>Quartz diorite</t>
  </si>
  <si>
    <t>Quartz metadiorite</t>
  </si>
  <si>
    <t>BAD004</t>
  </si>
  <si>
    <t>Hydrothermally-altered metagabbro</t>
  </si>
  <si>
    <t>BAD005</t>
  </si>
  <si>
    <t>BAD006</t>
  </si>
  <si>
    <t>Diorite</t>
  </si>
  <si>
    <t>BAD010</t>
  </si>
  <si>
    <t>Chulaar Subgroup 2</t>
  </si>
  <si>
    <t>BAD014</t>
  </si>
  <si>
    <t>BAD015</t>
  </si>
  <si>
    <t>BAD016</t>
  </si>
  <si>
    <t>BAD017</t>
  </si>
  <si>
    <t>Porphyritic basalt</t>
  </si>
  <si>
    <t>Chulaar Subgroup 1</t>
  </si>
  <si>
    <t>CHU001</t>
  </si>
  <si>
    <t>Chulaar</t>
  </si>
  <si>
    <t>Metabasalt with traces of random acicular pyroxene spinifex</t>
  </si>
  <si>
    <t>CHU001a</t>
  </si>
  <si>
    <t>CHU003</t>
  </si>
  <si>
    <t xml:space="preserve">Serpentinised, carbonate-altered ultramafic cumulate </t>
  </si>
  <si>
    <t>CHU004</t>
  </si>
  <si>
    <t>Serpentinised ultramafic olivine cumulate</t>
  </si>
  <si>
    <t>CHU006</t>
  </si>
  <si>
    <t>Aphyric metabasalt</t>
  </si>
  <si>
    <t>CHU007</t>
  </si>
  <si>
    <t>CHU008</t>
  </si>
  <si>
    <t>Microporphyritic metabasalt</t>
  </si>
  <si>
    <t>CHU009</t>
  </si>
  <si>
    <t xml:space="preserve">Serpentinised ultramafic cumulate </t>
  </si>
  <si>
    <t>CHU010</t>
  </si>
  <si>
    <t>Proto-spinifex textured basalt</t>
  </si>
  <si>
    <t>Amygdaloidal basalt</t>
  </si>
  <si>
    <t>Amygdaloidal metabasalt with epidote-calcite and zeolite amygdales</t>
  </si>
  <si>
    <t>MOU001</t>
  </si>
  <si>
    <t>Quartz-mica mylonite</t>
  </si>
  <si>
    <t>Mougooderra Fm</t>
  </si>
  <si>
    <t>MOU002</t>
  </si>
  <si>
    <t>Felsic volcaniclastic rock</t>
  </si>
  <si>
    <t>Felsic volcaniclastic metasandstone</t>
  </si>
  <si>
    <t>Mougooderra Fm volcaniclastic rocks</t>
  </si>
  <si>
    <t>MOU003</t>
  </si>
  <si>
    <t>Immature, graded and cross bedded pebbly sandstone</t>
  </si>
  <si>
    <t>MOU006</t>
  </si>
  <si>
    <t>Warriedar Hill</t>
  </si>
  <si>
    <t>Mougooderra Fm volcanic rocks</t>
  </si>
  <si>
    <t>MOU007</t>
  </si>
  <si>
    <t>MOU008</t>
  </si>
  <si>
    <t>Porphyritic metadacite</t>
  </si>
  <si>
    <t>MOU012</t>
  </si>
  <si>
    <t>MUL010</t>
  </si>
  <si>
    <t>Mt Mulgine</t>
  </si>
  <si>
    <t>MUL011</t>
  </si>
  <si>
    <t>Metadolerite</t>
  </si>
  <si>
    <t>MUL001</t>
  </si>
  <si>
    <t>Pyroxenite (intrusive)</t>
  </si>
  <si>
    <t>Porphyritic metadolerite</t>
  </si>
  <si>
    <t>MUL002</t>
  </si>
  <si>
    <t>Porphyritic basalt with rare plagioclase phenocrysts</t>
  </si>
  <si>
    <t>MUL003</t>
  </si>
  <si>
    <t>Porphyritic dolerite</t>
  </si>
  <si>
    <t>Porphyritic metadolerite (sausseritised feldspar phenocrysts)</t>
  </si>
  <si>
    <t>MUL004</t>
  </si>
  <si>
    <t>MUL005</t>
  </si>
  <si>
    <t>Porphyritic metapyroxenite (sausseritised feldspar phenocrysts)</t>
  </si>
  <si>
    <t>MUL006</t>
  </si>
  <si>
    <t>Cumulate ultramafic orthopyroxenite</t>
  </si>
  <si>
    <t>MUL007</t>
  </si>
  <si>
    <t>Cumulate-textured gabbro</t>
  </si>
  <si>
    <t>MUL007a</t>
  </si>
  <si>
    <t>Granophyric diorite</t>
  </si>
  <si>
    <t>Granophyric textured quartz diorite</t>
  </si>
  <si>
    <t>MUL008</t>
  </si>
  <si>
    <t>MUL009</t>
  </si>
  <si>
    <t>Conjoined platy-acicular pyroxene spinifex textured metabasalt ("honeycomb spinifex")</t>
  </si>
  <si>
    <t>Chulaar Subgroup 4</t>
  </si>
  <si>
    <t>MUL012</t>
  </si>
  <si>
    <t>MUL013</t>
  </si>
  <si>
    <t>MUL014</t>
  </si>
  <si>
    <t>MUL015</t>
  </si>
  <si>
    <t>MUL016</t>
  </si>
  <si>
    <t>MUL017</t>
  </si>
  <si>
    <t xml:space="preserve">Random platy pyroxene spinifex-textured metabasalt  </t>
  </si>
  <si>
    <t>MUL018</t>
  </si>
  <si>
    <t xml:space="preserve">Random acicular pyroxene spinifex-textured metabasalt  </t>
  </si>
  <si>
    <t>MUL019</t>
  </si>
  <si>
    <t>ROTH001</t>
  </si>
  <si>
    <t>Rothsay</t>
  </si>
  <si>
    <t>Mulga Volcanics</t>
  </si>
  <si>
    <t>Random acicular pyroxene spinifex-textured metabasalt</t>
  </si>
  <si>
    <t>ROTH002</t>
  </si>
  <si>
    <t>ROTH003</t>
  </si>
  <si>
    <t>Random acicular spinifex-textured metabasalt</t>
  </si>
  <si>
    <t>ROTH004</t>
  </si>
  <si>
    <t>Weakly variolitic metabasalt</t>
  </si>
  <si>
    <t>ROTH005</t>
  </si>
  <si>
    <t>Two Peaks Volcanics</t>
  </si>
  <si>
    <t>ROTH006</t>
  </si>
  <si>
    <t>Honeycomb Gabbro</t>
  </si>
  <si>
    <t>Porphyritic metagabbro</t>
  </si>
  <si>
    <t>Mountain View Sill</t>
  </si>
  <si>
    <t>ROTH007</t>
  </si>
  <si>
    <t>Rothsay Sill</t>
  </si>
  <si>
    <t xml:space="preserve">Porphyritic metapyroxenite </t>
  </si>
  <si>
    <t>ROTH008</t>
  </si>
  <si>
    <t>Dolerite-gabbro</t>
  </si>
  <si>
    <t>Gardner Sill</t>
  </si>
  <si>
    <t>Partially sericite-clay altered metagabbro</t>
  </si>
  <si>
    <t>ROTH009</t>
  </si>
  <si>
    <t>Damperwah Sill</t>
  </si>
  <si>
    <t>ROTH010</t>
  </si>
  <si>
    <t>Basalt (traces of random acicular pyroxene spinifex)</t>
  </si>
  <si>
    <t>ROTH011</t>
  </si>
  <si>
    <t>Lineated metadolerite</t>
  </si>
  <si>
    <t>ROTH012</t>
  </si>
  <si>
    <t>Variolitic basalt</t>
  </si>
  <si>
    <t>ROTH012-1</t>
  </si>
  <si>
    <t>ROTH012-2</t>
  </si>
  <si>
    <t>ROTH013</t>
  </si>
  <si>
    <t xml:space="preserve">Meta-andesite </t>
  </si>
  <si>
    <t>ROTH014</t>
  </si>
  <si>
    <t>Felsic Li pegmatite</t>
  </si>
  <si>
    <t>Walganna Suite</t>
  </si>
  <si>
    <t>Lepidolite-bearing quartz-feldspar-mica pegmatite</t>
  </si>
  <si>
    <t>ROTH015</t>
  </si>
  <si>
    <t>Ultramafic cumulate</t>
  </si>
  <si>
    <t>ROTH016</t>
  </si>
  <si>
    <t>ROTH017</t>
  </si>
  <si>
    <t>ROTH019</t>
  </si>
  <si>
    <t>Harrisitic-textured metagabbro</t>
  </si>
  <si>
    <t>ROTH020</t>
  </si>
  <si>
    <t>ROTH021</t>
  </si>
  <si>
    <t>ROTH022</t>
  </si>
  <si>
    <t>ROTH023</t>
  </si>
  <si>
    <t>Lapilli tuff</t>
  </si>
  <si>
    <t>Thinly bedded andesitic lapilli tuff</t>
  </si>
  <si>
    <t>ROTH024</t>
  </si>
  <si>
    <t>Poikiloblastic metagabbro</t>
  </si>
  <si>
    <t>ROTH025</t>
  </si>
  <si>
    <t>ROTH026</t>
  </si>
  <si>
    <t xml:space="preserve">Ultramafic extrusive olivine cumulate </t>
  </si>
  <si>
    <t>ROTH027</t>
  </si>
  <si>
    <t>Aligned acicular pyroxene spinifex-textured metabasalt</t>
  </si>
  <si>
    <t>ROTH028</t>
  </si>
  <si>
    <t>ROTH029</t>
  </si>
  <si>
    <t>ROTH030</t>
  </si>
  <si>
    <t>ROTH031</t>
  </si>
  <si>
    <t>ROTH032</t>
  </si>
  <si>
    <t xml:space="preserve">Spinifex-textured basalt </t>
  </si>
  <si>
    <t>ROTH033</t>
  </si>
  <si>
    <t>ROTH034</t>
  </si>
  <si>
    <t>Granophyric meta-quartz diorite</t>
  </si>
  <si>
    <t>ROTH035</t>
  </si>
  <si>
    <t>Saussuritized meta-quartz diorite</t>
  </si>
  <si>
    <t>ROTH036</t>
  </si>
  <si>
    <t xml:space="preserve">Random platy/acicular pyroxene spinifex-textured metabasalt  </t>
  </si>
  <si>
    <t>ROTH037</t>
  </si>
  <si>
    <t>ROTH038</t>
  </si>
  <si>
    <t>ROTH039</t>
  </si>
  <si>
    <t>ROTH040</t>
  </si>
  <si>
    <t>Beryl West Volcanics</t>
  </si>
  <si>
    <t>ROTH041</t>
  </si>
  <si>
    <t>ROTH043</t>
  </si>
  <si>
    <t>Willowbank Clastics</t>
  </si>
  <si>
    <t>Willowbank Clastics volcaniclastic rocks</t>
  </si>
  <si>
    <t>ROTH044</t>
  </si>
  <si>
    <t>Felsic volcaniclastic rocks</t>
  </si>
  <si>
    <t>ROTH045</t>
  </si>
  <si>
    <t>ROTH046</t>
  </si>
  <si>
    <t>ROTH047</t>
  </si>
  <si>
    <t>Porphyritic dacite</t>
  </si>
  <si>
    <t xml:space="preserve">Porphyritic metadacite </t>
  </si>
  <si>
    <t>ROTH048</t>
  </si>
  <si>
    <t>Spherulitic basalt</t>
  </si>
  <si>
    <t>ROTH049</t>
  </si>
  <si>
    <t>Equicrystalline metagabbro</t>
  </si>
  <si>
    <t>ROTH050</t>
  </si>
  <si>
    <t>Massive andesitic lapilli tuff</t>
  </si>
  <si>
    <t>ROTH051</t>
  </si>
  <si>
    <t>ROTH052</t>
  </si>
  <si>
    <t>ROTH053</t>
  </si>
  <si>
    <t>Metapelitic rocks</t>
  </si>
  <si>
    <t>Porphyroblastic andalusite-cordierite metapelite</t>
  </si>
  <si>
    <t>ROTH054</t>
  </si>
  <si>
    <t>ROTH055</t>
  </si>
  <si>
    <t>ROTH056</t>
  </si>
  <si>
    <t>ROTH058</t>
  </si>
  <si>
    <t>ROTH059</t>
  </si>
  <si>
    <t>ROTH060</t>
  </si>
  <si>
    <t>ROTH061</t>
  </si>
  <si>
    <t>ROTH062</t>
  </si>
  <si>
    <t>Macs Well Clastics</t>
  </si>
  <si>
    <t>ROTH063</t>
  </si>
  <si>
    <t>Banded Quartzite?</t>
  </si>
  <si>
    <t>Foliated banded quartzite</t>
  </si>
  <si>
    <t>ROTH064</t>
  </si>
  <si>
    <t>Foliated metadolerite</t>
  </si>
  <si>
    <t>ROTH065</t>
  </si>
  <si>
    <t>ROTH066</t>
  </si>
  <si>
    <t>ROTH067</t>
  </si>
  <si>
    <t xml:space="preserve">Dolerite-gabbro </t>
  </si>
  <si>
    <t>ROTH068</t>
  </si>
  <si>
    <t>Random acicular pyroxene spinifex-textured basalt</t>
  </si>
  <si>
    <t>ROTH069</t>
  </si>
  <si>
    <t>ROTH070</t>
  </si>
  <si>
    <t>Amphibolite</t>
  </si>
  <si>
    <t>Lineated amphibolite</t>
  </si>
  <si>
    <t>ROTH071</t>
  </si>
  <si>
    <t>Andesite</t>
  </si>
  <si>
    <t>ROTH072</t>
  </si>
  <si>
    <t>ROTH074</t>
  </si>
  <si>
    <t>Banded felsic volcaniclastic</t>
  </si>
  <si>
    <t>Banded, ash-bearing felsic volcaniclastic rock</t>
  </si>
  <si>
    <t>ROTH076</t>
  </si>
  <si>
    <t>ROTH077</t>
  </si>
  <si>
    <t xml:space="preserve">Sausseritised porphyritic metapyroxenite </t>
  </si>
  <si>
    <t>ROTH078</t>
  </si>
  <si>
    <t>ROTH080</t>
  </si>
  <si>
    <t>Metagreywacke</t>
  </si>
  <si>
    <t>ROTH081</t>
  </si>
  <si>
    <t>Volcanogenic pebbly metasandstone</t>
  </si>
  <si>
    <t>T1</t>
  </si>
  <si>
    <t>T2</t>
  </si>
  <si>
    <t>Honeycomb-textured metagabbro</t>
  </si>
  <si>
    <t>T3</t>
  </si>
  <si>
    <t>ICP-OES data</t>
  </si>
  <si>
    <t>ICP-MS data</t>
  </si>
  <si>
    <t>Sample</t>
  </si>
  <si>
    <t>Stratigraphic Unit</t>
  </si>
  <si>
    <t>Run Date</t>
  </si>
  <si>
    <t>SiO2</t>
  </si>
  <si>
    <t>TiO2</t>
  </si>
  <si>
    <t>Al2O3</t>
  </si>
  <si>
    <t>Fe2O3</t>
  </si>
  <si>
    <t>MnO</t>
  </si>
  <si>
    <t>MgO</t>
  </si>
  <si>
    <t>CaO</t>
  </si>
  <si>
    <t>Na2O</t>
  </si>
  <si>
    <t>K2O</t>
  </si>
  <si>
    <t>P2O5</t>
  </si>
  <si>
    <t>Cr2O3</t>
  </si>
  <si>
    <t>LOI</t>
  </si>
  <si>
    <t>Total</t>
  </si>
  <si>
    <t>Sc</t>
  </si>
  <si>
    <t>V</t>
  </si>
  <si>
    <t>Cr</t>
  </si>
  <si>
    <t>Co</t>
  </si>
  <si>
    <t>Ni</t>
  </si>
  <si>
    <t>Cu</t>
  </si>
  <si>
    <t>Zn</t>
  </si>
  <si>
    <t>Sr</t>
  </si>
  <si>
    <t>Y</t>
  </si>
  <si>
    <t>Zr</t>
  </si>
  <si>
    <t>Ba</t>
  </si>
  <si>
    <t>49TiO2</t>
  </si>
  <si>
    <t>51V</t>
  </si>
  <si>
    <t>52Cr</t>
  </si>
  <si>
    <t>55MnO</t>
  </si>
  <si>
    <t>57Fe2O3</t>
  </si>
  <si>
    <t>59Co</t>
  </si>
  <si>
    <t>60Ni</t>
  </si>
  <si>
    <t>65Cu</t>
  </si>
  <si>
    <t>66Zn</t>
  </si>
  <si>
    <t>71Ga</t>
  </si>
  <si>
    <t>85Rb</t>
  </si>
  <si>
    <t>88Sr</t>
  </si>
  <si>
    <t>89Y</t>
  </si>
  <si>
    <t>90Zr</t>
  </si>
  <si>
    <t>93Nb</t>
  </si>
  <si>
    <t>133Cs</t>
  </si>
  <si>
    <t>137Ba</t>
  </si>
  <si>
    <t>139La</t>
  </si>
  <si>
    <t>140Ce</t>
  </si>
  <si>
    <t>141Pr</t>
  </si>
  <si>
    <t>146Nd</t>
  </si>
  <si>
    <t>147Sm</t>
  </si>
  <si>
    <t>153Eu</t>
  </si>
  <si>
    <t>157Gd</t>
  </si>
  <si>
    <t>159Tb</t>
  </si>
  <si>
    <t>163Dy</t>
  </si>
  <si>
    <t>165Ho</t>
  </si>
  <si>
    <t>166Er</t>
  </si>
  <si>
    <t>169Tm</t>
  </si>
  <si>
    <t>172Yb</t>
  </si>
  <si>
    <t>175Lu</t>
  </si>
  <si>
    <t>178Hf</t>
  </si>
  <si>
    <t>181Ta</t>
  </si>
  <si>
    <t>208Pb</t>
  </si>
  <si>
    <t>232Th</t>
  </si>
  <si>
    <t>238U</t>
  </si>
  <si>
    <t>wt%</t>
  </si>
  <si>
    <t>ppm</t>
  </si>
  <si>
    <t>%</t>
  </si>
  <si>
    <t>This study</t>
  </si>
  <si>
    <t>MUL 010</t>
  </si>
  <si>
    <t>Olivine cumulate base</t>
  </si>
  <si>
    <t>BAD003A</t>
  </si>
  <si>
    <t>MUL 011</t>
  </si>
  <si>
    <t>Porphyritic pyroxenite</t>
  </si>
  <si>
    <t>LITERATURE DATA</t>
  </si>
  <si>
    <t>WACHEM (2020)</t>
  </si>
  <si>
    <t>Koutsoumbis (2020)</t>
  </si>
  <si>
    <t>MG1</t>
  </si>
  <si>
    <t>Boninite'</t>
  </si>
  <si>
    <t>MG11</t>
  </si>
  <si>
    <t>Low Si 'boninite'</t>
  </si>
  <si>
    <t>MG12</t>
  </si>
  <si>
    <t>MG14A</t>
  </si>
  <si>
    <t>MG17</t>
  </si>
  <si>
    <t>MG18</t>
  </si>
  <si>
    <t>MG22</t>
  </si>
  <si>
    <t>MG24</t>
  </si>
  <si>
    <t>MG29</t>
  </si>
  <si>
    <t>MG9</t>
  </si>
  <si>
    <t>MG26</t>
  </si>
  <si>
    <t>MG27</t>
  </si>
  <si>
    <t>Certified/Preferred values</t>
  </si>
  <si>
    <t>JB1a</t>
  </si>
  <si>
    <t>% Error</t>
  </si>
  <si>
    <t>JB1A</t>
  </si>
  <si>
    <t>Average</t>
  </si>
  <si>
    <t>STDEV</t>
  </si>
  <si>
    <t>RSD</t>
  </si>
  <si>
    <t>JR1</t>
  </si>
  <si>
    <t>nda</t>
  </si>
  <si>
    <t>MRG1</t>
  </si>
  <si>
    <t>Spot No.</t>
  </si>
  <si>
    <r>
      <t>238</t>
    </r>
    <r>
      <rPr>
        <sz val="10"/>
        <color indexed="8"/>
        <rFont val="Calibri"/>
        <family val="2"/>
        <scheme val="minor"/>
      </rPr>
      <t xml:space="preserve">U </t>
    </r>
  </si>
  <si>
    <r>
      <t>232</t>
    </r>
    <r>
      <rPr>
        <sz val="10"/>
        <color indexed="8"/>
        <rFont val="Calibri"/>
        <family val="2"/>
        <scheme val="minor"/>
      </rPr>
      <t>Th</t>
    </r>
  </si>
  <si>
    <r>
      <t>232</t>
    </r>
    <r>
      <rPr>
        <sz val="10"/>
        <color indexed="8"/>
        <rFont val="Calibri"/>
        <family val="2"/>
        <scheme val="minor"/>
      </rPr>
      <t>Th/</t>
    </r>
    <r>
      <rPr>
        <vertAlign val="superscript"/>
        <sz val="10"/>
        <color indexed="8"/>
        <rFont val="Calibri"/>
        <family val="2"/>
        <scheme val="minor"/>
      </rPr>
      <t>238</t>
    </r>
    <r>
      <rPr>
        <sz val="10"/>
        <color indexed="8"/>
        <rFont val="Calibri"/>
        <family val="2"/>
        <scheme val="minor"/>
      </rPr>
      <t>U</t>
    </r>
  </si>
  <si>
    <r>
      <t>f</t>
    </r>
    <r>
      <rPr>
        <vertAlign val="superscript"/>
        <sz val="10"/>
        <color indexed="8"/>
        <rFont val="Calibri"/>
        <family val="2"/>
        <scheme val="minor"/>
      </rPr>
      <t>204</t>
    </r>
  </si>
  <si>
    <r>
      <t>238</t>
    </r>
    <r>
      <rPr>
        <sz val="10"/>
        <color indexed="8"/>
        <rFont val="Calibri"/>
        <family val="2"/>
        <scheme val="minor"/>
      </rPr>
      <t>U/</t>
    </r>
    <r>
      <rPr>
        <vertAlign val="superscript"/>
        <sz val="10"/>
        <color indexed="8"/>
        <rFont val="Calibri"/>
        <family val="2"/>
        <scheme val="minor"/>
      </rPr>
      <t>206</t>
    </r>
    <r>
      <rPr>
        <sz val="10"/>
        <color indexed="8"/>
        <rFont val="Calibri"/>
        <family val="2"/>
        <scheme val="minor"/>
      </rPr>
      <t xml:space="preserve">Pb      </t>
    </r>
  </si>
  <si>
    <t xml:space="preserve"> (± 1σ)</t>
  </si>
  <si>
    <r>
      <t>207</t>
    </r>
    <r>
      <rPr>
        <sz val="10"/>
        <color indexed="8"/>
        <rFont val="Calibri"/>
        <family val="2"/>
        <scheme val="minor"/>
      </rPr>
      <t>Pb/</t>
    </r>
    <r>
      <rPr>
        <vertAlign val="superscript"/>
        <sz val="10"/>
        <color indexed="8"/>
        <rFont val="Calibri"/>
        <family val="2"/>
        <scheme val="minor"/>
      </rPr>
      <t>206</t>
    </r>
    <r>
      <rPr>
        <sz val="10"/>
        <color indexed="8"/>
        <rFont val="Calibri"/>
        <family val="2"/>
        <scheme val="minor"/>
      </rPr>
      <t xml:space="preserve">Pb             </t>
    </r>
  </si>
  <si>
    <r>
      <t>238</t>
    </r>
    <r>
      <rPr>
        <sz val="10"/>
        <color indexed="8"/>
        <rFont val="Calibri"/>
        <family val="2"/>
        <scheme val="minor"/>
      </rPr>
      <t>U/</t>
    </r>
    <r>
      <rPr>
        <vertAlign val="superscript"/>
        <sz val="10"/>
        <color indexed="8"/>
        <rFont val="Calibri"/>
        <family val="2"/>
        <scheme val="minor"/>
      </rPr>
      <t>206</t>
    </r>
    <r>
      <rPr>
        <sz val="10"/>
        <color indexed="8"/>
        <rFont val="Calibri"/>
        <family val="2"/>
        <scheme val="minor"/>
      </rPr>
      <t xml:space="preserve">Pb*      </t>
    </r>
  </si>
  <si>
    <t>(± 1σ)</t>
  </si>
  <si>
    <r>
      <t>207</t>
    </r>
    <r>
      <rPr>
        <sz val="10"/>
        <color indexed="8"/>
        <rFont val="Calibri"/>
        <family val="2"/>
        <scheme val="minor"/>
      </rPr>
      <t>Pb*/</t>
    </r>
    <r>
      <rPr>
        <vertAlign val="superscript"/>
        <sz val="10"/>
        <color indexed="8"/>
        <rFont val="Calibri"/>
        <family val="2"/>
        <scheme val="minor"/>
      </rPr>
      <t>206</t>
    </r>
    <r>
      <rPr>
        <sz val="10"/>
        <color indexed="8"/>
        <rFont val="Calibri"/>
        <family val="2"/>
        <scheme val="minor"/>
      </rPr>
      <t xml:space="preserve">Pb* </t>
    </r>
  </si>
  <si>
    <t xml:space="preserve">  (± 1σ)</t>
  </si>
  <si>
    <r>
      <t>238</t>
    </r>
    <r>
      <rPr>
        <sz val="10"/>
        <color indexed="8"/>
        <rFont val="Calibri"/>
        <family val="2"/>
        <scheme val="minor"/>
      </rPr>
      <t>U/</t>
    </r>
    <r>
      <rPr>
        <vertAlign val="superscript"/>
        <sz val="10"/>
        <color indexed="8"/>
        <rFont val="Calibri"/>
        <family val="2"/>
        <scheme val="minor"/>
      </rPr>
      <t>206</t>
    </r>
    <r>
      <rPr>
        <sz val="10"/>
        <color indexed="8"/>
        <rFont val="Calibri"/>
        <family val="2"/>
        <scheme val="minor"/>
      </rPr>
      <t xml:space="preserve">Pb* date </t>
    </r>
  </si>
  <si>
    <r>
      <t>207</t>
    </r>
    <r>
      <rPr>
        <sz val="10"/>
        <color indexed="8"/>
        <rFont val="Calibri"/>
        <family val="2"/>
        <scheme val="minor"/>
      </rPr>
      <t>Pb*/</t>
    </r>
    <r>
      <rPr>
        <vertAlign val="superscript"/>
        <sz val="10"/>
        <color indexed="8"/>
        <rFont val="Calibri"/>
        <family val="2"/>
        <scheme val="minor"/>
      </rPr>
      <t>206</t>
    </r>
    <r>
      <rPr>
        <sz val="10"/>
        <color indexed="8"/>
        <rFont val="Calibri"/>
        <family val="2"/>
        <scheme val="minor"/>
      </rPr>
      <t xml:space="preserve">Pb* date </t>
    </r>
  </si>
  <si>
    <t>Discordance</t>
  </si>
  <si>
    <t>(ppm)</t>
  </si>
  <si>
    <t xml:space="preserve"> (%)</t>
  </si>
  <si>
    <t>(Ma)</t>
  </si>
  <si>
    <t>(%)</t>
  </si>
  <si>
    <t>Sample ROTH023</t>
  </si>
  <si>
    <t>4b†</t>
  </si>
  <si>
    <t>27a#</t>
  </si>
  <si>
    <t>13a†</t>
  </si>
  <si>
    <t>8a†</t>
  </si>
  <si>
    <t>3a†</t>
  </si>
  <si>
    <t>19a†</t>
  </si>
  <si>
    <t>17a†</t>
  </si>
  <si>
    <t>9a†</t>
  </si>
  <si>
    <t>1a†</t>
  </si>
  <si>
    <t>28a†</t>
  </si>
  <si>
    <t>20a</t>
  </si>
  <si>
    <t>18a†</t>
  </si>
  <si>
    <t>21a†</t>
  </si>
  <si>
    <t>26a</t>
  </si>
  <si>
    <t>25a</t>
  </si>
  <si>
    <t>15a</t>
  </si>
  <si>
    <t>23a</t>
  </si>
  <si>
    <t>12a</t>
  </si>
  <si>
    <t>24a</t>
  </si>
  <si>
    <t>22a</t>
  </si>
  <si>
    <t>Sample ROTH044</t>
  </si>
  <si>
    <t>6a†</t>
  </si>
  <si>
    <t>5a†</t>
  </si>
  <si>
    <t>10a†</t>
  </si>
  <si>
    <t>4a†</t>
  </si>
  <si>
    <t>23a†</t>
  </si>
  <si>
    <t>7a†</t>
  </si>
  <si>
    <t>12b†</t>
  </si>
  <si>
    <t>16a</t>
  </si>
  <si>
    <t>3a</t>
  </si>
  <si>
    <t>11a†</t>
  </si>
  <si>
    <t>21a</t>
  </si>
  <si>
    <t>2a</t>
  </si>
  <si>
    <t>14a</t>
  </si>
  <si>
    <t>18a</t>
  </si>
  <si>
    <t>19a</t>
  </si>
  <si>
    <t>1b†</t>
  </si>
  <si>
    <t>23b§</t>
  </si>
  <si>
    <t>15a§</t>
  </si>
  <si>
    <t>Sample MOU002</t>
  </si>
  <si>
    <t>13a#</t>
  </si>
  <si>
    <t>18a#</t>
  </si>
  <si>
    <t>12a†</t>
  </si>
  <si>
    <t>13b†</t>
  </si>
  <si>
    <t>7a</t>
  </si>
  <si>
    <t>6a</t>
  </si>
  <si>
    <t>5a</t>
  </si>
  <si>
    <t>1a</t>
  </si>
  <si>
    <t>11a</t>
  </si>
  <si>
    <t>23b</t>
  </si>
  <si>
    <t>9b</t>
  </si>
  <si>
    <t>8a</t>
  </si>
  <si>
    <t>6b</t>
  </si>
  <si>
    <t>12b</t>
  </si>
  <si>
    <t>4a</t>
  </si>
  <si>
    <t>5b</t>
  </si>
  <si>
    <t>9a</t>
  </si>
  <si>
    <t>10a</t>
  </si>
  <si>
    <t>4b</t>
  </si>
  <si>
    <t>3b†</t>
  </si>
  <si>
    <t>14b†</t>
  </si>
  <si>
    <t>17a§</t>
  </si>
  <si>
    <t>*Corrected for common Pb</t>
  </si>
  <si>
    <t xml:space="preserve">†Excluded from age calculations based on high (&gt;10 %) discordance </t>
  </si>
  <si>
    <t>§Excluded from age calculations - metamorphic rim of primary grains</t>
  </si>
  <si>
    <t>#Excluded from age calculations - inherited grain</t>
  </si>
  <si>
    <t xml:space="preserve">Sample </t>
  </si>
  <si>
    <t>Deposit</t>
  </si>
  <si>
    <t>Sample type</t>
  </si>
  <si>
    <t>Drillhole/pit</t>
  </si>
  <si>
    <t>Co-ordinates of pit/drillhole collar*</t>
  </si>
  <si>
    <t>Depth (m)</t>
  </si>
  <si>
    <t>Gold assay (g/t)†</t>
  </si>
  <si>
    <t>Sample description</t>
  </si>
  <si>
    <t>Polished thin section?</t>
  </si>
  <si>
    <t>ASEM element mapping?</t>
  </si>
  <si>
    <r>
      <t>Sulphide δ</t>
    </r>
    <r>
      <rPr>
        <b/>
        <vertAlign val="superscript"/>
        <sz val="11"/>
        <rFont val="Calibri"/>
        <family val="2"/>
        <scheme val="minor"/>
      </rPr>
      <t>34</t>
    </r>
    <r>
      <rPr>
        <b/>
        <sz val="11"/>
        <rFont val="Calibri"/>
        <family val="2"/>
        <scheme val="minor"/>
      </rPr>
      <t>S isotope analysis?</t>
    </r>
  </si>
  <si>
    <r>
      <t>Quartz δ</t>
    </r>
    <r>
      <rPr>
        <b/>
        <vertAlign val="superscript"/>
        <sz val="11"/>
        <rFont val="Calibri"/>
        <family val="2"/>
        <scheme val="minor"/>
      </rPr>
      <t>18</t>
    </r>
    <r>
      <rPr>
        <b/>
        <sz val="11"/>
        <rFont val="Calibri"/>
        <family val="2"/>
        <scheme val="minor"/>
      </rPr>
      <t>O isotope analysis?</t>
    </r>
  </si>
  <si>
    <t>LA-ICP-MS U-Pb monazite geochronology?</t>
  </si>
  <si>
    <t>BD001</t>
  </si>
  <si>
    <t>Black Dog</t>
  </si>
  <si>
    <t>Grab</t>
  </si>
  <si>
    <t>Black Dog pit</t>
  </si>
  <si>
    <t>-</t>
  </si>
  <si>
    <t>Gold-bearing</t>
  </si>
  <si>
    <t xml:space="preserve">Thick decimetre scale quartz vein samples in pit - containing chlorite along some sealed fractures and disseminated pyrite and minor pyrrhotite. </t>
  </si>
  <si>
    <t>BD002</t>
  </si>
  <si>
    <t xml:space="preserve">Disseminated sulphides (lots of py, some apy, and cpy/possible VG along vein, in altered mafic. Appears to be high-grade. </t>
  </si>
  <si>
    <t>BD003</t>
  </si>
  <si>
    <t xml:space="preserve">Quartz vein through mafic host and dissem sulphides in vein and host, Au likely at contact. Minor calcite. </t>
  </si>
  <si>
    <t>✔ Py</t>
  </si>
  <si>
    <t>BD004</t>
  </si>
  <si>
    <t>2cm thick quartz vein containing sulphides and likely Au at contact with altered mafic host.</t>
  </si>
  <si>
    <t>BD005</t>
  </si>
  <si>
    <t xml:space="preserve">Massive &gt;5 cm pyrrhotite mass with minor cpy and py. </t>
  </si>
  <si>
    <t>✔ Po</t>
  </si>
  <si>
    <t>BD006</t>
  </si>
  <si>
    <t>Gold identified in quartz vein, primarily in contact with mafic host rock, Po and Py present. Polished block used in Price (2014).</t>
  </si>
  <si>
    <t>BD07M1</t>
  </si>
  <si>
    <t>Drillcore</t>
  </si>
  <si>
    <t>BD007</t>
  </si>
  <si>
    <t xml:space="preserve">Massive disseminated arsenopyrite, and lesser pyrrhotite in cross cutting veinlet, little else. Minor calcite. Very high grade and minor VG. </t>
  </si>
  <si>
    <t>✔ Apy</t>
  </si>
  <si>
    <t>BD07M2</t>
  </si>
  <si>
    <t xml:space="preserve">Elongate needles of arsenopyrite with small amount of VG, in quartz. Very high grade. </t>
  </si>
  <si>
    <t>BD07M3</t>
  </si>
  <si>
    <t xml:space="preserve">VG and disseminated sulphides including pyrite in ore zone - highest grade sample in deposit. Associated with quartz veining.  </t>
  </si>
  <si>
    <t>BD07M4</t>
  </si>
  <si>
    <t xml:space="preserve">Granophyric dolerite with coarse feathery crystals, highly magnetic. Interstitial sulphides including pyrrhotite and arsenopyrite. </t>
  </si>
  <si>
    <t>BE02M1</t>
  </si>
  <si>
    <t>Bugeye</t>
  </si>
  <si>
    <t>BEDD002</t>
  </si>
  <si>
    <t>Massive pyrite and arsenopyrite in main ore zone, peculiar 1-3 mm zoned arsenopyrite aggregates with darker cores.</t>
  </si>
  <si>
    <t>✔✔ Py, Apy</t>
  </si>
  <si>
    <t>BE02M2</t>
  </si>
  <si>
    <t xml:space="preserve">Stockwork veining with pyrite and arsenopyrite in ore zone, interesting intergrowth of sulphides with extensional quartz vein. </t>
  </si>
  <si>
    <t>BE02S1</t>
  </si>
  <si>
    <t xml:space="preserve">Planar BIF in footwall metasedimenatry succession containing some brittle microfaulting. Minor euhedral pyrite concentrated along some bedding planes. </t>
  </si>
  <si>
    <t>BE02S2</t>
  </si>
  <si>
    <t xml:space="preserve">Deformed BIF in footwall metasedimentary succession containing quartz-carb veining parallel to banding. Deformed chert clasts act as shear sens indicators and display west side up movement. </t>
  </si>
  <si>
    <t>M126A1</t>
  </si>
  <si>
    <t>M1</t>
  </si>
  <si>
    <t>M1DD026</t>
  </si>
  <si>
    <t>Massive coarse crystalline magnetite with pyrrhotite veinlets, distal to ore zone with no gold grade. Possibly associated with BIF?</t>
  </si>
  <si>
    <t>M126A2</t>
  </si>
  <si>
    <t xml:space="preserve">Crenulated microfolds in interflow sediments(?) within basalts. No orienation line for core. Crenulation possibly S4, deforming earlier fabric (S0/S1). Calcite-chlorite alteration. </t>
  </si>
  <si>
    <t>M126A3</t>
  </si>
  <si>
    <t xml:space="preserve">Ultramafic basal unit of volcanic flow containing magnetite bands and green fibrous mineral as sheaths, likely relic spinifex. Serpentinised. </t>
  </si>
  <si>
    <t>M126A4</t>
  </si>
  <si>
    <t xml:space="preserve">Ultramafic cumulate associated with spinifex-bearing volcanic flows. Clear cumulate textures comprising 1-4 mm relict olivine, now serpentinised and magnetic. </t>
  </si>
  <si>
    <t>M126A5</t>
  </si>
  <si>
    <t xml:space="preserve">Spinifex-textured portion of flow, 1 metre-thick unit overlying basalt and associated with 40 cm-thick talc altered basalt unit (cumulate). </t>
  </si>
  <si>
    <t>M126A6</t>
  </si>
  <si>
    <t xml:space="preserve">Variolitic basalt, chlorite-epidote alt and varioles define SSI showing west-side up movement. Minor en echelon flat veins - cross section through pillow structure. </t>
  </si>
  <si>
    <t>M126A7</t>
  </si>
  <si>
    <t xml:space="preserve">Strong carbonate alt, weathered appearance of listwaenite (light grey/green). Some quartz veining with minor po and py.  </t>
  </si>
  <si>
    <t>M126A8</t>
  </si>
  <si>
    <t xml:space="preserve">Altered ultramafic unit with calcite, magnesite and chocolate brown mineral. Also minor dissem albite. </t>
  </si>
  <si>
    <t>M126A9</t>
  </si>
  <si>
    <t xml:space="preserve">Approaching ore zone. Elongate crystal now replaced by magnesite, likely relict spinifex according to morphology. Ore zone includes spinifex-bearing protoliths. </t>
  </si>
  <si>
    <t>M126A10</t>
  </si>
  <si>
    <t xml:space="preserve">Zoned, flat quartz-carb veins in footwqall mafic (volcaniclastic?) unit. </t>
  </si>
  <si>
    <t>M126A11</t>
  </si>
  <si>
    <t>Logged as mafic volcaniclastic containing clasts of quartz. Alternatively, could be a deformed, porphyritic mafic-intermediate volcanic?</t>
  </si>
  <si>
    <t>M126A12</t>
  </si>
  <si>
    <t>Large euhedral crystals in a fine grained groundmas, replaced by epidote-qz-carb.</t>
  </si>
  <si>
    <t>M126M1</t>
  </si>
  <si>
    <t xml:space="preserve">Ore zone sample - altered magnesite-dominated um with brown veinlet and minor sulphides (principally Py). Relatively low grade, so no sign of Au.  </t>
  </si>
  <si>
    <t>M126M2</t>
  </si>
  <si>
    <t xml:space="preserve">Ore zone sample, magnesite-talc altered ultramafic, minor sulphides (Py). Also dissem black metallic mineral, could be chromite. </t>
  </si>
  <si>
    <t>OCE001</t>
  </si>
  <si>
    <t>Ocean</t>
  </si>
  <si>
    <t>Ocean pit</t>
  </si>
  <si>
    <t>?</t>
  </si>
  <si>
    <t>1.5 cm quartz-pyrite vein parallel to foliated micaceous-quartz-bearing metasedimentary rock, some py dissem in vein selvedge.</t>
  </si>
  <si>
    <t>OCE002</t>
  </si>
  <si>
    <t xml:space="preserve">Thick &gt;5cm white-grey quartz vein containing sulphides - pyrite. </t>
  </si>
  <si>
    <t>RIL001</t>
  </si>
  <si>
    <t>Riley</t>
  </si>
  <si>
    <t>Riley pit</t>
  </si>
  <si>
    <t xml:space="preserve">Banded and folded pyrite in altered layered unit - either some form of BIF or a layered ultramafic unit. Taken from margin of ore zone in pit. </t>
  </si>
  <si>
    <t>SS13M1</t>
  </si>
  <si>
    <t>Silverstone</t>
  </si>
  <si>
    <t>SSDD013</t>
  </si>
  <si>
    <t xml:space="preserve">Carbonate altered ultramafic unit in ore zone, contains magnesite. Similar appearance to listvenite in SSDD015. Resty of ore zone has been fully fully samples, so this is highest grade sample available from ore zone. </t>
  </si>
  <si>
    <t>SS13A1</t>
  </si>
  <si>
    <t xml:space="preserve">Section across lower shear zone contact between um unit and brecciated sediment. Bright green mineral present 0 likely fuchsite. </t>
  </si>
  <si>
    <t>SS14A1</t>
  </si>
  <si>
    <t>SSDD014</t>
  </si>
  <si>
    <t xml:space="preserve">2 cm-scale K-feldspar-quartz vein separating chl-epidote altered mafic unit (non magnetic) and less altered basalt (magnetic).  </t>
  </si>
  <si>
    <t>SS14A2</t>
  </si>
  <si>
    <t xml:space="preserve">Chlorite, minor-epidote altered dolerite with veining. </t>
  </si>
  <si>
    <t>SS14A3</t>
  </si>
  <si>
    <t xml:space="preserve">Highly sheared intermediate intrusive unit dissect by vein, associated with increase in alt intensity chl-epi.  </t>
  </si>
  <si>
    <t>SS14A4</t>
  </si>
  <si>
    <t xml:space="preserve">Flame-bedded tuffaceous unit, peculair patterns, minor pink mineral - potentially piemontite. </t>
  </si>
  <si>
    <t>SS14A5</t>
  </si>
  <si>
    <t xml:space="preserve">Brecciation in basalt with quartz-chl-epi-piemontite infill. Associated wit shearing or primary feature around pillow margins? Difficult to determine. Although alt is consistent with that seen downhole. </t>
  </si>
  <si>
    <t>SS14A6</t>
  </si>
  <si>
    <t>Further brecciation, albite joins alt chl-epi alt assemblage.</t>
  </si>
  <si>
    <t>SS14A7</t>
  </si>
  <si>
    <t xml:space="preserve">Sericite-epidote altered mafic with minor potential K-feldspar, containing SC fabric that demonstrate reverse shear and west-side up movement. </t>
  </si>
  <si>
    <t>SS14A8</t>
  </si>
  <si>
    <t xml:space="preserve">Chlorite altered mylonite with quartz-carb-veining highly foliated within mulonite. Perhaps minor fuchsite locally. </t>
  </si>
  <si>
    <t>SS14A9</t>
  </si>
  <si>
    <t xml:space="preserve">Talc altered ultramafic unit near end of hole. Looks like mineralisation would be hosted by this unit, but hole stopped before reaching ore zone. </t>
  </si>
  <si>
    <t>SS14S1</t>
  </si>
  <si>
    <t xml:space="preserve">Altered mafic unit with a sheared fabric that gives S shapes (part of SC fabric) and shows west side up movement and demonstrate reverse shear. </t>
  </si>
  <si>
    <t>SS14S2</t>
  </si>
  <si>
    <t>Boudinaged quartz veining with strong sericitic alteration</t>
  </si>
  <si>
    <t>SS14S3</t>
  </si>
  <si>
    <t xml:space="preserve">Late proterozoic porphyritic dolerite with chilled margins, intruding medium-grained, equicrystalline and more abundant proterozoic dyke. Unaltered to weak chl alteration. </t>
  </si>
  <si>
    <t>SSDD15-1</t>
  </si>
  <si>
    <t>SSDD015</t>
  </si>
  <si>
    <t xml:space="preserve">1 cm thick magnesite vein in a talc-magnesite altered HW serpentinite unit. </t>
  </si>
  <si>
    <t>SSDD15-2</t>
  </si>
  <si>
    <t>5 mm-scale magnesite veining in a magnesite-talc altered ultramafic unit, transitioning into a light green listwaenite.</t>
  </si>
  <si>
    <t>SSDD15-3</t>
  </si>
  <si>
    <t xml:space="preserve">Light green listwaenite composed a silicified talc-magnesite altered groundmass, containing extensional magnesite veins and disseminated relict chromite, signifying the um protolith. </t>
  </si>
  <si>
    <t>SSDD15-4a</t>
  </si>
  <si>
    <t xml:space="preserve">Listwaenite dominated by talc and magnesite, light green colour, containing gersdorffite, ullmannite and minor pyrite, galena and millerite. Gold occurs as includions in gersdorffite. In direct contact with FW shales. </t>
  </si>
  <si>
    <t>SSDD15-4b</t>
  </si>
  <si>
    <t xml:space="preserve">Contact between listwaenite and deformed FW shales. Some sulphides, dominated by gold-bearing gersdorffite. </t>
  </si>
  <si>
    <t>SSDD15-5</t>
  </si>
  <si>
    <t xml:space="preserve">Deforemd FW shales containing disseminated pyrite. </t>
  </si>
  <si>
    <t>SSDD15-6</t>
  </si>
  <si>
    <t xml:space="preserve">Sulphide-mineralised FW shales containing stockwork quartz veining, in addition to inclusion-rich pyrite and minor gersdorffite and ullmannite. </t>
  </si>
  <si>
    <t>SS15M1</t>
  </si>
  <si>
    <t xml:space="preserve">Upper part of main ore zone, altered ultramafic unit. </t>
  </si>
  <si>
    <t>SS15M2</t>
  </si>
  <si>
    <t xml:space="preserve">Qz/carb veined altered ultramafic unit, margin of 7.5 g/t interval. Some metallic silvery sulphides evident. </t>
  </si>
  <si>
    <t>SS15M3</t>
  </si>
  <si>
    <t>Change to yellow-pale green alt ultramafic, carb-dominated veining and dissem sulphides</t>
  </si>
  <si>
    <t>✔✔</t>
  </si>
  <si>
    <t>SS15M4</t>
  </si>
  <si>
    <t xml:space="preserve">Grey tan brown alt ultramafic with pervasive green fuchsite, localised along fractures. Edge of 5.37 g/t interval. </t>
  </si>
  <si>
    <t>SS15M5</t>
  </si>
  <si>
    <t xml:space="preserve">Silicified and carb-altered ultramafic containing abundant magnesite, lots of silvery sulphide - gersdorffite and stibnite - in zones of highest grade. Also early stage 1 pyrite overprinted by successive sulphides. This interval is aadjacent to a 6.76 g/t interval (no longer present) with increasing gersdorfite in direction of gold grade. </t>
  </si>
  <si>
    <t>SS15M6</t>
  </si>
  <si>
    <t>Sulphide and gold mineralised sediments (in sheafred slither between ultramafic rocks?) Few sulphides and vugs.</t>
  </si>
  <si>
    <t>SS15M7</t>
  </si>
  <si>
    <t xml:space="preserve">Carb-altered and silicified um unit, some brecciation, aabundant fuchsite with rusting around fuchsite veinlets - possible from sulphides? Sulphides spatially assoc with fuchsite. </t>
  </si>
  <si>
    <t>SS15S1</t>
  </si>
  <si>
    <t xml:space="preserve">Foliated ultramafic unit with SC fabric development, act as SSI that show west-side up movement. </t>
  </si>
  <si>
    <t>SS15S2</t>
  </si>
  <si>
    <t xml:space="preserve">Magnesite veining in altered ultramafic unit, some veins are deformed and show signs of shear sense, consistent with others showing west-side up. </t>
  </si>
  <si>
    <t>SS15S3</t>
  </si>
  <si>
    <t xml:space="preserve">Contact between HW ultramafic and FW shales at low contact of ore zone - lower shear contact. Similar to equivalent horizon in drillhole SSDD019, some cavities and Po present with minor euhedral Py. Grade is 0.71 g/t, but at the edge of 3 g/t uphole. </t>
  </si>
  <si>
    <t>SS17A1</t>
  </si>
  <si>
    <t>SSDD017</t>
  </si>
  <si>
    <t>Contact between BIF and green chlorite-altered seds.</t>
  </si>
  <si>
    <t>SS17A2</t>
  </si>
  <si>
    <t xml:space="preserve">Coarser-grained green sed, with stronger chlorite alteration - increasing downhole. </t>
  </si>
  <si>
    <t>SS17A3</t>
  </si>
  <si>
    <t xml:space="preserve">Chlorite-altered sedimentary rocks (possible tuffaceous) with wispy white calcite spotting throughout - as identified along strike. </t>
  </si>
  <si>
    <t>SS17A4</t>
  </si>
  <si>
    <t xml:space="preserve">Dark grey, serpentinised ultramafic unit containing calcite veining, some of which are folded and deformed. Folds consistent with F4 orientations. </t>
  </si>
  <si>
    <t>SS17A5</t>
  </si>
  <si>
    <t xml:space="preserve">Strong epidote altered mafic unit with moderate chlorite. </t>
  </si>
  <si>
    <t>SS17A6</t>
  </si>
  <si>
    <t xml:space="preserve">Purple vein containing minor muscovite/sericite/epidote in host sedimentary rocks. Initial appearance of amythest, however reinterp as Mn-epidote/piemontite. </t>
  </si>
  <si>
    <t>SS17A7</t>
  </si>
  <si>
    <t xml:space="preserve">Layered tuffaceous rock, containing euhedral tabular crystals of calcite focussed on some horizons, some show a preferred alignment. First has appearance of plagioclase - pseudomorphed? </t>
  </si>
  <si>
    <t>SS17A8</t>
  </si>
  <si>
    <t xml:space="preserve">Med grained mafic intrusive containing plag and  possibly minor k-feldspar or altered plag (opaque white). Chlorite and epidote alteration. Calcite pseudomorphing earlier mineral phase to give spotting, which is itself foliated (replacement pre/syn shearing). </t>
  </si>
  <si>
    <t>SS17A9</t>
  </si>
  <si>
    <t xml:space="preserve">Calcite veining in strongly foliated, serpentinised ultramafic unit. All veins parallel to fol. </t>
  </si>
  <si>
    <t>SS17A10</t>
  </si>
  <si>
    <t xml:space="preserve">Chlorite-epidote-minor albite altered basalt. </t>
  </si>
  <si>
    <t>SS17A11</t>
  </si>
  <si>
    <t xml:space="preserve">Strongly foliated/sheared to lymonitic ultramafic with carbonate alteration, sulphides in places dissem and as veinlets. Localised green-brown wispy alt. </t>
  </si>
  <si>
    <t>SS17S1</t>
  </si>
  <si>
    <t xml:space="preserve">Strongly foliated and carb-chlorite altered unit with qz-carb veining parallel to fol, sheared fsabric shows SSI and demonstrates west sidue up sense of movement. </t>
  </si>
  <si>
    <t>SS17M1</t>
  </si>
  <si>
    <t xml:space="preserve">Shear-textured quartz-carbonate vein containing crystals of Po and Py with qz pressure shadows, minor Apy in vein selvedge and hst is a sericite-chlorite altered and highly foliated unit. </t>
  </si>
  <si>
    <t>SS17M2</t>
  </si>
  <si>
    <t xml:space="preserve">Upper contact of main ore zone. Carb altered serpentinised um, tan brown/dark choc brow alteration with magnesite. Minor dissem sulphides. </t>
  </si>
  <si>
    <t>SS17M3</t>
  </si>
  <si>
    <t xml:space="preserve">Mineralised competent carb alt um sample within v soft and fragmented fault gouge zone (silicified?). Grey with green/brown tinge, stockwork like mm scale veining. Increase in gold grade but no obvious increase in dissem sulphide content. </t>
  </si>
  <si>
    <t>SS17M4</t>
  </si>
  <si>
    <t xml:space="preserve">Very soft, talc-altered ultramafic containing abundant silvery berthierite (FeSbS) reaching several mm in size, and minimal py. </t>
  </si>
  <si>
    <t>✔ Ber</t>
  </si>
  <si>
    <t>SS17M5</t>
  </si>
  <si>
    <t xml:space="preserve">High grade part of ore zone, dark green with light green patch alteration, appearance of carb altered ultramafic/listwaenite. Multiple ca-qz veins, some containing scheelite, some fol-parallel and some stockwork. Sulphides at margins of veins including pyrite and apy. </t>
  </si>
  <si>
    <t>SS17M6</t>
  </si>
  <si>
    <t xml:space="preserve">Lower part of main ore zone, light brown/yellow sericite (?), some fuchsite, highly fol with qz-carb veining, immed above FW sed contact. Sulphides present incl py. </t>
  </si>
  <si>
    <t>SS17V1</t>
  </si>
  <si>
    <t xml:space="preserve">Foliation-parallel main stage quartz-carb vein. </t>
  </si>
  <si>
    <t>SS17V2</t>
  </si>
  <si>
    <t>Sheared quartz-carb vein in mylonite.</t>
  </si>
  <si>
    <t>SS17V3</t>
  </si>
  <si>
    <t xml:space="preserve">Foliation-parallel shear quartz minor calcite veining assoc with sulphides. In mineralised HW shoot rather than main ore zone. </t>
  </si>
  <si>
    <t>✔ Cpy</t>
  </si>
  <si>
    <t>SS17V4</t>
  </si>
  <si>
    <t>Quartz-carb veining with bright green fuchsite</t>
  </si>
  <si>
    <t>SS17V5</t>
  </si>
  <si>
    <t xml:space="preserve">Sub-horizontal 1cm quartz vein, close to ore zone. Barren with no suphides. </t>
  </si>
  <si>
    <t>SS18A1</t>
  </si>
  <si>
    <t>SSDD018</t>
  </si>
  <si>
    <t>Chlorite altered HW basalt, distal to SZ and ore zone.</t>
  </si>
  <si>
    <t>SS18A2</t>
  </si>
  <si>
    <t xml:space="preserve">Chlorite-fine epidote altered HW basalt, increasing intensity towards centre of SZ. </t>
  </si>
  <si>
    <t>SS18A3</t>
  </si>
  <si>
    <t>Chlorite-epidote-albite alterated mafic unit, with microfolding.</t>
  </si>
  <si>
    <t>SS18A4</t>
  </si>
  <si>
    <t xml:space="preserve">Chlorite and strongly epidote altered basalt, with abundant varioles and traces of pillow contacts. </t>
  </si>
  <si>
    <t>SS18A5</t>
  </si>
  <si>
    <t xml:space="preserve">Chlorite-silica alteration, microfolding, whispy calcite crystals. </t>
  </si>
  <si>
    <t>SS18A6</t>
  </si>
  <si>
    <t>Chlorite-epidote-albite altered hangingwall basalt with zoned varioles and pillows.</t>
  </si>
  <si>
    <t>SS18A7</t>
  </si>
  <si>
    <t xml:space="preserve">Chlorite-altered mylonitic metasedimentary unit, quartz veining parallel to foliation with evident boudinage. Sulphides also foliated and parallel to mylonitic fabric. </t>
  </si>
  <si>
    <t>SS18A8</t>
  </si>
  <si>
    <t>Deformed, veined and brecciated mafi unit with pyrite disseminated and as stringers.</t>
  </si>
  <si>
    <t>SS18M1</t>
  </si>
  <si>
    <t xml:space="preserve">Upper minor discrete mineralised zone, shear quartz veining and dissem sulphides. Minor late-stage carbonate vein cross cutting. Gold associated with stage 1 py in vein selvedge. </t>
  </si>
  <si>
    <t>SS18M2</t>
  </si>
  <si>
    <t xml:space="preserve">Upper part of main ore zone, pervasively carbonate altered mafic unit with stockwork qz-carb veining, dark brown mineral focussed along fractures. Minimal dissem sulphides, mostly pyrite.  </t>
  </si>
  <si>
    <t>SS18M3</t>
  </si>
  <si>
    <t xml:space="preserve">Central portion of the ore zone - highly deformed mm-scale boudinaged quartz clasts (deformed veins?) containing Sb sulphides. In a sericite-chlorite-albite altered and foliated groundmass. Difficult to determin protolith. Also minor arsenopyrite and sponge-texture pyrite overprinting other phases. </t>
  </si>
  <si>
    <t>✔✔✔  Py, Apy, Stib</t>
  </si>
  <si>
    <t>SS18M4</t>
  </si>
  <si>
    <t xml:space="preserve">Lower part of main ore zone, silicified and carb altered mafic, abundant mottled carbonate (ank/mag) with a stockwork-like texture and randomly oriented veinlets of brown mineral (sericite) and sulphides - all silvery and composed of various Sb sulphides including stibnite, berthierite, chalcostibite. Also minor Apy and more abundant stage 4 sponge-text pyrite.  </t>
  </si>
  <si>
    <t>SS18S1</t>
  </si>
  <si>
    <t xml:space="preserve">Chilled margin at the contact between x-cutting proterozoic dolerite and chlorite-altered Archaean dolerite (Warriedar Suite). </t>
  </si>
  <si>
    <t>SS18S2</t>
  </si>
  <si>
    <t xml:space="preserve">Sheared varioles in HW variolitic basalt, define SSI that indicate west-side up movement. </t>
  </si>
  <si>
    <t>SS18S3</t>
  </si>
  <si>
    <t xml:space="preserve">Pyrite porphyroblast in footwall shales, showing west-side up sense of movement. </t>
  </si>
  <si>
    <t>SS18S4</t>
  </si>
  <si>
    <t>Graded bedding in footwall shales on cm-scale, showing fining downhole.</t>
  </si>
  <si>
    <t>SS18V1</t>
  </si>
  <si>
    <t xml:space="preserve">Cross cutting main-stage veins, milky white flat vein cross cutting more steeply diping grey quartz-carb vein. </t>
  </si>
  <si>
    <t>SS18V2</t>
  </si>
  <si>
    <t xml:space="preserve">Irregular quartz veining in mafic HW unit, stockwork-like geometry, some sulphide and assoc with increase in gold grade. </t>
  </si>
  <si>
    <t>SS18V3</t>
  </si>
  <si>
    <t>✔ Stib</t>
  </si>
  <si>
    <t>SS18V4</t>
  </si>
  <si>
    <t xml:space="preserve">Deformed and folded quartz veins containing pyrite, in FW shales. </t>
  </si>
  <si>
    <t>SS18V5</t>
  </si>
  <si>
    <r>
      <t>Cross cutting qz-carb veins in FW seds. 1 cm-thick sub-horiz (8</t>
    </r>
    <r>
      <rPr>
        <sz val="11"/>
        <rFont val="Calibri"/>
        <family val="2"/>
      </rPr>
      <t xml:space="preserve">°) </t>
    </r>
    <r>
      <rPr>
        <sz val="11"/>
        <rFont val="Calibri"/>
        <family val="2"/>
        <scheme val="minor"/>
      </rPr>
      <t>extensional vein cross cutting multiple qz-carb veins parallel to fol/bedding in shales. Minor py associated with all veins. No Au grade.</t>
    </r>
  </si>
  <si>
    <t>SS18V6</t>
  </si>
  <si>
    <t>1 cm-thick sub-horizontal quartz vein, no sulphides, in FW shales.</t>
  </si>
  <si>
    <t>SS19M1</t>
  </si>
  <si>
    <t>SSDD019</t>
  </si>
  <si>
    <t>Upper part of main ore zone, talcose feel (um protolith), v few dissem sulphides, brown mineral along fractures. Some qz-carb veining.</t>
  </si>
  <si>
    <t>SS19M2</t>
  </si>
  <si>
    <t>2.56g/t - Light grey mineralised unit in amain ore zone, parvasive green fuchsite, sulphides more abundant and localised as veinlets. Py and Apy.</t>
  </si>
  <si>
    <t>SS19M3</t>
  </si>
  <si>
    <t xml:space="preserve">High grade intersection in ore zone, sericite-chlorite-albite altered unit containing deformed qz-carb veining, dissem Apy and Py, cross cut by late stage calcite-pyrite vein (not assoc with gold). </t>
  </si>
  <si>
    <t>✔✔✔</t>
  </si>
  <si>
    <t>SS19M4</t>
  </si>
  <si>
    <t>High-grade intersection in ore zone -  sericite-chlorite-albite altered unit containing dissem Apy and py and zoned qz-carb veins with Apy margins and Po cores. Dark brown material along fractures - sericite?</t>
  </si>
  <si>
    <t>SS19M5</t>
  </si>
  <si>
    <t>10 cm sheared slither of sheared and veined ultramafic within footwall shales. Ultramafic slither contains sulphides (mainly Py visible) and is associated with an amonalous increase in gold grade not usually found in FW. Clearly, grade assoc with HW um units.</t>
  </si>
  <si>
    <t>SS19A1</t>
  </si>
  <si>
    <t xml:space="preserve">Green chlorite-epidote altered sedimentary rocks, contain disseminated pink Mn-epidote/piemontite. Also minor dissem sulphdies, chiefly py. </t>
  </si>
  <si>
    <t>SS19A2</t>
  </si>
  <si>
    <t>Thick pink-green-white epidote-piemontite-quartz-carb vein, parallel to shear fabric. Representative of early veins?</t>
  </si>
  <si>
    <t>SS19A3</t>
  </si>
  <si>
    <t xml:space="preserve">Good example of a zoned quartz-carb vein with a typical calcite margin and quartz core. </t>
  </si>
  <si>
    <t>SS19A4</t>
  </si>
  <si>
    <t xml:space="preserve">Quartz veined carbonate altered unit, highly deformed and foliated with a strong lineation (down dip). Quattz veins boudinaged into clasts, to give initial appearance of conglomerate. </t>
  </si>
  <si>
    <t>SS19V1</t>
  </si>
  <si>
    <t>Cross cutting veins, white fol-parallel quartz vein cross cut by quartz-pink vein (anomalous).</t>
  </si>
  <si>
    <t>SS19V2</t>
  </si>
  <si>
    <t xml:space="preserve">Thick 40cm quartz-carb shear vein. </t>
  </si>
  <si>
    <t>SS19V3</t>
  </si>
  <si>
    <t xml:space="preserve">White quartz-carb vein in ore zone, contains up to 1cm mass consisting predom of silvery sulphide - jamesonite (PbSbS). No gold identified during SEM analysis. </t>
  </si>
  <si>
    <t>SS19V4</t>
  </si>
  <si>
    <t>Irregular qz-carb veining in footwall sed units, barren and not assoc with sulphides or gold.</t>
  </si>
  <si>
    <t>ARD001</t>
  </si>
  <si>
    <t>Ardmore pit</t>
  </si>
  <si>
    <t>extensional quartz(minor carb) vein cross cutting silicified fuchsitic um and also an older quartz carb vein/stockework with fuchsite and minor breccia at margin and sulphides in vein.</t>
  </si>
  <si>
    <t>ARD002</t>
  </si>
  <si>
    <t>Resistant, carb-altered and silicified unit with sub-mm scale stockwork veining and dissemninated sulphides, mainly pyrite. Listwaenite?</t>
  </si>
  <si>
    <t>ARD003</t>
  </si>
  <si>
    <t xml:space="preserve">Moderately foliated pervasively carb altered grey unit, containing abundant magnesite veins mostly oriented parallel to fol. Contains disseminated sulphides, commonly at margins of veins. Relatively soft compared to light green listwaenite. </t>
  </si>
  <si>
    <t>ARD004</t>
  </si>
  <si>
    <t xml:space="preserve">Fine grained, light grey carbonate-altered unit containing cross cutting magnesite dominated cb-qz veins, unit not deformed. Not taken in situ. Orientations look like fold-parallel vein x cut by sub-horizontal vein. </t>
  </si>
  <si>
    <t>ARD005</t>
  </si>
  <si>
    <t>Silicified listwaenite consisting of magnesite and talc, with late cross cutting quartz veining, typically en echelon geometry. Quatz is milky white to clear.</t>
  </si>
  <si>
    <t>TRE001</t>
  </si>
  <si>
    <t>Trench</t>
  </si>
  <si>
    <t>Trench pit spoils</t>
  </si>
  <si>
    <t xml:space="preserve">Quartz vein running through mafic rock with sulphides (py) disseminated in host rock and potentially some scheelite in vein. </t>
  </si>
  <si>
    <t>TRE002</t>
  </si>
  <si>
    <t xml:space="preserve">Quartz vein dissecting mafic rock with sulphides (py) disseminated in host rock and &gt;5 mm scheelite in vein. </t>
  </si>
  <si>
    <t>TRE003</t>
  </si>
  <si>
    <t xml:space="preserve">Thick quartz vein with euhedral pyrite crystals. </t>
  </si>
  <si>
    <t>WIN001</t>
  </si>
  <si>
    <t>Windinne Well</t>
  </si>
  <si>
    <t>Windinne Well pit</t>
  </si>
  <si>
    <t xml:space="preserve">Isoclinally folded magnetite BIF with layer-parallel boudinaged quartz veins, parallel to banding and also folded. </t>
  </si>
  <si>
    <t>WIN002</t>
  </si>
  <si>
    <t xml:space="preserve">Sub-horizontal, thick &gt;4 cm quartz vein with minor sulphides cross cutting banding in BIFat high angle </t>
  </si>
  <si>
    <t>WIN003</t>
  </si>
  <si>
    <t>Boudinaged and folded early quartz vein, and cross cutting later vein parallel to fold hinge, rusty appearance and contains sulphides.</t>
  </si>
  <si>
    <t>WW31A1</t>
  </si>
  <si>
    <t>WWDD031</t>
  </si>
  <si>
    <t xml:space="preserve">Sheared finer-grained margin of mafic intrusive, contains sheared spotted calcite (replacing leucoxene?) and dissem elongate tourmaline aligned with fabric. Tour also present in main stage quartz-carbonate vein.  </t>
  </si>
  <si>
    <t>WW31A2</t>
  </si>
  <si>
    <t xml:space="preserve">BIF containing sub-horizontal vein with late stage colloform-banding and vig infilled with pyrite. Clear epithermal texture - indicates brittle deformation. </t>
  </si>
  <si>
    <t>WW31M1</t>
  </si>
  <si>
    <t>Pyrrhotite infilled hydrothermal breccia, containing sub-angular to sub-rounded clasts of quartz and calcite. Minor VG.</t>
  </si>
  <si>
    <t>WW31M2</t>
  </si>
  <si>
    <t xml:space="preserve">Ore zone - main stage steeply dipping quartz veining and fine dissem sulphides (py) and gold in vein selvedge. Sub-horizontal fractures cross cutting locally infilled by cal-py. Lots of VG, up to 1mm+ in size. </t>
  </si>
  <si>
    <t>WW38A1</t>
  </si>
  <si>
    <t>WWDD038</t>
  </si>
  <si>
    <t xml:space="preserve">Rip up clasts of BIF in dolerite, close to the contact with BIF. Dolerite is highly magnetic, likely due to magnetite clasts. Large fragments are sheared to define SSI, showing east-side up sense of shear.  Sub-vertical lineation also present. </t>
  </si>
  <si>
    <t>WW38A2</t>
  </si>
  <si>
    <t xml:space="preserve">Pophyritic dolerite, phenocrysts (amph?) are sheared and some define SSI, showing east-side up movement. </t>
  </si>
  <si>
    <t>WW38A3</t>
  </si>
  <si>
    <t xml:space="preserve">Two parallel, sub-horizontal 1 cm late-stage colloform-banded calcite(-pyrite) veins in magnetite BIF with several mm displacement across them. Pyrite in vein localised along contacts with magnetite bands.  </t>
  </si>
  <si>
    <t>WW38A4</t>
  </si>
  <si>
    <t xml:space="preserve">Footwall volcaniclastic (?) unit with foliated quartz clasts - foliated. Some clasts rounded, some foliated and defining SSI as east-side up. Quartz clasts could represent extreme boudinage of quartz-carb veins. Near vertical stretching lineation present. </t>
  </si>
  <si>
    <t>WW38A5</t>
  </si>
  <si>
    <t>Footwall volcaniclastic unit containing small euhedral crystals.</t>
  </si>
  <si>
    <t>WW38M1</t>
  </si>
  <si>
    <t xml:space="preserve">High-grade in ore zone - pyrrhotite hydrothermal breccia and quartz veining, lots of VG at contact between breccia and quartz veins. Clastc in Po include quartz, calcite and minor cpy/py. </t>
  </si>
  <si>
    <t>WW38M2</t>
  </si>
  <si>
    <t>WW38M3</t>
  </si>
  <si>
    <t>Hydrothermal Po breccia, containing clast of cpy, quartz and calcite</t>
  </si>
  <si>
    <t>✔✔ Po, Cpy</t>
  </si>
  <si>
    <t>WW40A1</t>
  </si>
  <si>
    <t>WWDD040</t>
  </si>
  <si>
    <t xml:space="preserve">Dolerite containing sheared leucoxene crystals, contain sub-horizontal extensional vein and foliation parallel vein. Leucoxene crystals sheared and define SSI, showing east-side up. </t>
  </si>
  <si>
    <t>WW40A2</t>
  </si>
  <si>
    <t xml:space="preserve">Calcite-altered dolerite, increasing in intensity towards main-stage qz-cal vein. Dark green mineral with appearance of fuchsite dissem in dolerite at margin of vein - replacing a phase? </t>
  </si>
  <si>
    <t>WW40A3</t>
  </si>
  <si>
    <t xml:space="preserve">Foliated, coarse-grained, porphyritic intermediate intrusive - diorite. Evolved portion of Warriedr Suite sill. </t>
  </si>
  <si>
    <t>WW40A4</t>
  </si>
  <si>
    <t xml:space="preserve">Faulted BIFcontaining latestage flat calcite-pyrite vein, associated with brecciation.  </t>
  </si>
  <si>
    <t>WW40A5</t>
  </si>
  <si>
    <t xml:space="preserve">Shallowly dipping main-stage quartz-minor carb vein in cherty BIF, containing minor chlorite and Apy nucleating at vein intersections with magnetite bands. Only minor gold grade, surprising given abundance of Apy. </t>
  </si>
  <si>
    <t>WW40M1</t>
  </si>
  <si>
    <t xml:space="preserve">Deformed BIF with minor interbedded chlorite-altered metased unit. BIF contains Py, Po and a silvery sulphide, possibly Apy. &gt;3cm masses of pyrite downcore. </t>
  </si>
  <si>
    <t xml:space="preserve">*Further details of drillhole orientations, azimuths and depths can be found in Table 4.1 in the main text. </t>
  </si>
  <si>
    <t xml:space="preserve">†Gold assay data is provided courtesy of  Minjar Gold Pty and typically represents 1 metre composite drillcore samples. '-' refers to not analysed (due to no signs of mineralisation and distal to </t>
  </si>
  <si>
    <t>ore zones); '0' refers to gold concentrations of &lt;0.01 g/t; '?' Refers to samples collected from pits that likely contain gold, but have not been analysed.</t>
  </si>
  <si>
    <t>Gold grade (g/t)†</t>
  </si>
  <si>
    <t>Mineral</t>
  </si>
  <si>
    <r>
      <t>δ</t>
    </r>
    <r>
      <rPr>
        <b/>
        <vertAlign val="superscript"/>
        <sz val="11"/>
        <color theme="1"/>
        <rFont val="Calibri"/>
        <family val="2"/>
        <scheme val="minor"/>
      </rPr>
      <t>34</t>
    </r>
    <r>
      <rPr>
        <b/>
        <sz val="11"/>
        <color theme="1"/>
        <rFont val="Calibri"/>
        <family val="2"/>
        <scheme val="minor"/>
      </rPr>
      <t>S VCDT</t>
    </r>
  </si>
  <si>
    <t>BDD007</t>
  </si>
  <si>
    <t>Apy</t>
  </si>
  <si>
    <t>STANDARD DATA</t>
  </si>
  <si>
    <t>Po</t>
  </si>
  <si>
    <t>Pit</t>
  </si>
  <si>
    <t>Med</t>
  </si>
  <si>
    <t>Py</t>
  </si>
  <si>
    <t>Standard</t>
  </si>
  <si>
    <t>CP1</t>
  </si>
  <si>
    <t>NBS123</t>
  </si>
  <si>
    <t>IAEA S3</t>
  </si>
  <si>
    <t>Certified value</t>
  </si>
  <si>
    <t>Low-med</t>
  </si>
  <si>
    <t>Run 1</t>
  </si>
  <si>
    <t>Run 2</t>
  </si>
  <si>
    <t>Run 3</t>
  </si>
  <si>
    <t>Run 4</t>
  </si>
  <si>
    <t>Ber</t>
  </si>
  <si>
    <t>Mean</t>
  </si>
  <si>
    <t xml:space="preserve">SS19M3 </t>
  </si>
  <si>
    <t>Ardmore</t>
  </si>
  <si>
    <t>Low?</t>
  </si>
  <si>
    <t>Stib</t>
  </si>
  <si>
    <t>Cpy</t>
  </si>
  <si>
    <t>Pit spoils</t>
  </si>
  <si>
    <t>Med?</t>
  </si>
  <si>
    <t>GG001</t>
  </si>
  <si>
    <t>Golden Grove</t>
  </si>
  <si>
    <t>MHI 002</t>
  </si>
  <si>
    <t>Mulgine Hill Mo-W</t>
  </si>
  <si>
    <t>MHI 001</t>
  </si>
  <si>
    <t>Mulgine Hill W</t>
  </si>
  <si>
    <t xml:space="preserve">Sulphur isotope analysis of hydrothermal sulphides: pyrite (Py), chalcopyrite (Cpy), arsenopyrite (Apy), </t>
  </si>
  <si>
    <t xml:space="preserve">pyrrhotite (Po), stibnite (Stib) and berthierite (Ber). Analyses highlighted in red reflect repeat analyses. </t>
  </si>
  <si>
    <t>Samples highlighted in blue have been analysed multiple times (repeat samples), these data are averaged to give the sulphur isotope value of each of these samples.</t>
  </si>
  <si>
    <t xml:space="preserve">ore zones); '0' refers to gold concentrations of &lt;0.01 g/t; '?' Refers to samples collected from pits that likely contain gold, but have not been analysed, </t>
  </si>
  <si>
    <t>Alias</t>
  </si>
  <si>
    <t>δO18smow</t>
  </si>
  <si>
    <t>USE THIS</t>
  </si>
  <si>
    <t>YP2</t>
  </si>
  <si>
    <t>GP147</t>
  </si>
  <si>
    <t>UWG2</t>
  </si>
  <si>
    <t>JP 201</t>
  </si>
  <si>
    <t>Quartz</t>
  </si>
  <si>
    <t>JP203</t>
  </si>
  <si>
    <t>JP204</t>
  </si>
  <si>
    <t>Low-med-grade?</t>
  </si>
  <si>
    <t>JP205</t>
  </si>
  <si>
    <t>JP205R</t>
  </si>
  <si>
    <t>JP206</t>
  </si>
  <si>
    <t>JP208</t>
  </si>
  <si>
    <t>JP210</t>
  </si>
  <si>
    <t>JP211</t>
  </si>
  <si>
    <t>JP212</t>
  </si>
  <si>
    <t>Run 5</t>
  </si>
  <si>
    <t>JP213</t>
  </si>
  <si>
    <t>JP213R</t>
  </si>
  <si>
    <t>Run 6</t>
  </si>
  <si>
    <t>JP213R2</t>
  </si>
  <si>
    <t>JP214</t>
  </si>
  <si>
    <t>Run 7</t>
  </si>
  <si>
    <t>JP215</t>
  </si>
  <si>
    <t>JP215R</t>
  </si>
  <si>
    <t>Run 8</t>
  </si>
  <si>
    <t>JP216</t>
  </si>
  <si>
    <t>JP217</t>
  </si>
  <si>
    <t>Run 9</t>
  </si>
  <si>
    <t>JP218</t>
  </si>
  <si>
    <t>JP219</t>
  </si>
  <si>
    <t>Run 10</t>
  </si>
  <si>
    <t>JP220</t>
  </si>
  <si>
    <t>JP221</t>
  </si>
  <si>
    <t>JP222</t>
  </si>
  <si>
    <t>SS18M3-1</t>
  </si>
  <si>
    <t>JP222R</t>
  </si>
  <si>
    <t>JP223</t>
  </si>
  <si>
    <t>JP225</t>
  </si>
  <si>
    <t>JP227</t>
  </si>
  <si>
    <t>JP229</t>
  </si>
  <si>
    <t>JP230</t>
  </si>
  <si>
    <t>JP230R</t>
  </si>
  <si>
    <t>JP231</t>
  </si>
  <si>
    <t>JP232</t>
  </si>
  <si>
    <t>JP233</t>
  </si>
  <si>
    <t>JP234</t>
  </si>
  <si>
    <t>JP235</t>
  </si>
  <si>
    <t>JP237</t>
  </si>
  <si>
    <t>JP238</t>
  </si>
  <si>
    <t>JP239</t>
  </si>
  <si>
    <t>JP240</t>
  </si>
  <si>
    <t>JP241</t>
  </si>
  <si>
    <t>JP242</t>
  </si>
  <si>
    <t>WW38M2 R</t>
  </si>
  <si>
    <t>JP242R</t>
  </si>
  <si>
    <t>JP242R2</t>
  </si>
  <si>
    <t>JP243R</t>
  </si>
  <si>
    <t>JP244</t>
  </si>
  <si>
    <t>JP245</t>
  </si>
  <si>
    <t>JP247</t>
  </si>
  <si>
    <t>JP248</t>
  </si>
  <si>
    <t>JP249</t>
  </si>
  <si>
    <t>JP250</t>
  </si>
  <si>
    <t>JP250R</t>
  </si>
  <si>
    <t>JP250R2</t>
  </si>
  <si>
    <t>JP251</t>
  </si>
  <si>
    <t>BD001 R</t>
  </si>
  <si>
    <t>Low-Med?</t>
  </si>
  <si>
    <t>JP251R1</t>
  </si>
  <si>
    <t>JP251R2</t>
  </si>
  <si>
    <t>Low-Med</t>
  </si>
  <si>
    <t>JP252</t>
  </si>
  <si>
    <t>JP252R</t>
  </si>
  <si>
    <t>JP252R2</t>
  </si>
  <si>
    <t>JP253</t>
  </si>
  <si>
    <t>High</t>
  </si>
  <si>
    <t>JP260</t>
  </si>
  <si>
    <t>JP260R</t>
  </si>
  <si>
    <t>JP270</t>
  </si>
  <si>
    <t>JP270R</t>
  </si>
  <si>
    <t>JP271</t>
  </si>
  <si>
    <t>JP271R</t>
  </si>
  <si>
    <t>JP290</t>
  </si>
  <si>
    <t>FF</t>
  </si>
  <si>
    <t>Fields Find</t>
  </si>
  <si>
    <t>Prospect</t>
  </si>
  <si>
    <t>V high</t>
  </si>
  <si>
    <t>JP290R</t>
  </si>
  <si>
    <t>Oxygen isotope analysis of quartz</t>
  </si>
  <si>
    <t>Red - rejected due to issues with yield during sample preparation</t>
  </si>
  <si>
    <t>Samples highlighted in blue have been analysed multiple times (repeat samples), these data are averaged to give the oxygen isotope value of each of these samples.</t>
  </si>
  <si>
    <t>Date</t>
  </si>
  <si>
    <r>
      <t>Spot size (</t>
    </r>
    <r>
      <rPr>
        <b/>
        <sz val="10"/>
        <color indexed="8"/>
        <rFont val="Calibri"/>
        <family val="2"/>
      </rPr>
      <t>µ</t>
    </r>
    <r>
      <rPr>
        <b/>
        <i/>
        <sz val="10"/>
        <color indexed="8"/>
        <rFont val="Calibri"/>
        <family val="2"/>
        <scheme val="minor"/>
      </rPr>
      <t>m)</t>
    </r>
  </si>
  <si>
    <t>Comments</t>
  </si>
  <si>
    <r>
      <rPr>
        <b/>
        <i/>
        <vertAlign val="superscript"/>
        <sz val="10"/>
        <color rgb="FF000000"/>
        <rFont val="Calibri"/>
        <family val="2"/>
        <scheme val="minor"/>
      </rPr>
      <t>204</t>
    </r>
    <r>
      <rPr>
        <b/>
        <i/>
        <sz val="10"/>
        <color indexed="8"/>
        <rFont val="Calibri"/>
        <family val="2"/>
        <scheme val="minor"/>
      </rPr>
      <t>Pb (cps)</t>
    </r>
  </si>
  <si>
    <r>
      <rPr>
        <b/>
        <i/>
        <vertAlign val="superscript"/>
        <sz val="10"/>
        <color rgb="FF000000"/>
        <rFont val="Calibri"/>
        <family val="2"/>
        <scheme val="minor"/>
      </rPr>
      <t>206</t>
    </r>
    <r>
      <rPr>
        <b/>
        <i/>
        <sz val="10"/>
        <color indexed="8"/>
        <rFont val="Calibri"/>
        <family val="2"/>
        <scheme val="minor"/>
      </rPr>
      <t>Pb (cps)</t>
    </r>
  </si>
  <si>
    <r>
      <rPr>
        <b/>
        <i/>
        <vertAlign val="superscript"/>
        <sz val="10"/>
        <color rgb="FF000000"/>
        <rFont val="Calibri"/>
        <family val="2"/>
        <scheme val="minor"/>
      </rPr>
      <t>207</t>
    </r>
    <r>
      <rPr>
        <b/>
        <i/>
        <sz val="10"/>
        <color indexed="8"/>
        <rFont val="Calibri"/>
        <family val="2"/>
        <scheme val="minor"/>
      </rPr>
      <t>Pb (cps)</t>
    </r>
  </si>
  <si>
    <r>
      <rPr>
        <b/>
        <i/>
        <vertAlign val="superscript"/>
        <sz val="10"/>
        <color rgb="FF000000"/>
        <rFont val="Calibri"/>
        <family val="2"/>
        <scheme val="minor"/>
      </rPr>
      <t>238</t>
    </r>
    <r>
      <rPr>
        <b/>
        <i/>
        <sz val="10"/>
        <color indexed="8"/>
        <rFont val="Calibri"/>
        <family val="2"/>
        <scheme val="minor"/>
      </rPr>
      <t>U (cps)</t>
    </r>
  </si>
  <si>
    <r>
      <t>238</t>
    </r>
    <r>
      <rPr>
        <b/>
        <i/>
        <sz val="10"/>
        <color indexed="8"/>
        <rFont val="Calibri"/>
        <family val="2"/>
        <scheme val="minor"/>
      </rPr>
      <t>U (ppm)</t>
    </r>
  </si>
  <si>
    <r>
      <t>238</t>
    </r>
    <r>
      <rPr>
        <b/>
        <i/>
        <sz val="10"/>
        <color indexed="8"/>
        <rFont val="Calibri"/>
        <family val="2"/>
        <scheme val="minor"/>
      </rPr>
      <t>U/</t>
    </r>
    <r>
      <rPr>
        <b/>
        <i/>
        <vertAlign val="superscript"/>
        <sz val="10"/>
        <color indexed="8"/>
        <rFont val="Calibri"/>
        <family val="2"/>
        <scheme val="minor"/>
      </rPr>
      <t>206</t>
    </r>
    <r>
      <rPr>
        <b/>
        <i/>
        <sz val="10"/>
        <color indexed="8"/>
        <rFont val="Calibri"/>
        <family val="2"/>
        <scheme val="minor"/>
      </rPr>
      <t>Pb       (± 1σ)</t>
    </r>
  </si>
  <si>
    <r>
      <t>207</t>
    </r>
    <r>
      <rPr>
        <b/>
        <i/>
        <sz val="10"/>
        <color indexed="8"/>
        <rFont val="Calibri"/>
        <family val="2"/>
        <scheme val="minor"/>
      </rPr>
      <t>Pb/</t>
    </r>
    <r>
      <rPr>
        <b/>
        <i/>
        <vertAlign val="superscript"/>
        <sz val="10"/>
        <color indexed="8"/>
        <rFont val="Calibri"/>
        <family val="2"/>
        <scheme val="minor"/>
      </rPr>
      <t>206</t>
    </r>
    <r>
      <rPr>
        <b/>
        <i/>
        <sz val="10"/>
        <color indexed="8"/>
        <rFont val="Calibri"/>
        <family val="2"/>
        <scheme val="minor"/>
      </rPr>
      <t>Pb             (± 1σ)</t>
    </r>
  </si>
  <si>
    <r>
      <t>207</t>
    </r>
    <r>
      <rPr>
        <b/>
        <i/>
        <sz val="10"/>
        <color indexed="8"/>
        <rFont val="Calibri"/>
        <family val="2"/>
        <scheme val="minor"/>
      </rPr>
      <t>Pb/</t>
    </r>
    <r>
      <rPr>
        <b/>
        <i/>
        <vertAlign val="superscript"/>
        <sz val="10"/>
        <color indexed="8"/>
        <rFont val="Calibri"/>
        <family val="2"/>
        <scheme val="minor"/>
      </rPr>
      <t>235</t>
    </r>
    <r>
      <rPr>
        <b/>
        <i/>
        <sz val="10"/>
        <color indexed="8"/>
        <rFont val="Calibri"/>
        <family val="2"/>
        <scheme val="minor"/>
      </rPr>
      <t>U     (± 1σ)</t>
    </r>
  </si>
  <si>
    <r>
      <t>206</t>
    </r>
    <r>
      <rPr>
        <b/>
        <i/>
        <sz val="10"/>
        <color indexed="8"/>
        <rFont val="Calibri"/>
        <family val="2"/>
        <scheme val="minor"/>
      </rPr>
      <t>Pb/</t>
    </r>
    <r>
      <rPr>
        <b/>
        <i/>
        <vertAlign val="superscript"/>
        <sz val="10"/>
        <color indexed="8"/>
        <rFont val="Calibri"/>
        <family val="2"/>
        <scheme val="minor"/>
      </rPr>
      <t>238</t>
    </r>
    <r>
      <rPr>
        <b/>
        <i/>
        <sz val="10"/>
        <color indexed="8"/>
        <rFont val="Calibri"/>
        <family val="2"/>
        <scheme val="minor"/>
      </rPr>
      <t>U                (± 1σ)</t>
    </r>
  </si>
  <si>
    <t>Rho</t>
  </si>
  <si>
    <r>
      <t>207</t>
    </r>
    <r>
      <rPr>
        <b/>
        <i/>
        <sz val="10"/>
        <color indexed="8"/>
        <rFont val="Calibri"/>
        <family val="2"/>
        <scheme val="minor"/>
      </rPr>
      <t>Pb/</t>
    </r>
    <r>
      <rPr>
        <b/>
        <i/>
        <vertAlign val="superscript"/>
        <sz val="10"/>
        <color indexed="8"/>
        <rFont val="Calibri"/>
        <family val="2"/>
        <scheme val="minor"/>
      </rPr>
      <t>206</t>
    </r>
    <r>
      <rPr>
        <b/>
        <i/>
        <sz val="10"/>
        <color indexed="8"/>
        <rFont val="Calibri"/>
        <family val="2"/>
        <scheme val="minor"/>
      </rPr>
      <t>Pb age  (Ma ± 2σ)</t>
    </r>
  </si>
  <si>
    <r>
      <t>207</t>
    </r>
    <r>
      <rPr>
        <b/>
        <i/>
        <sz val="10"/>
        <color indexed="8"/>
        <rFont val="Calibri"/>
        <family val="2"/>
        <scheme val="minor"/>
      </rPr>
      <t>Pb/</t>
    </r>
    <r>
      <rPr>
        <b/>
        <i/>
        <vertAlign val="superscript"/>
        <sz val="10"/>
        <color indexed="8"/>
        <rFont val="Calibri"/>
        <family val="2"/>
        <scheme val="minor"/>
      </rPr>
      <t>235</t>
    </r>
    <r>
      <rPr>
        <b/>
        <i/>
        <sz val="10"/>
        <color indexed="8"/>
        <rFont val="Calibri"/>
        <family val="2"/>
        <scheme val="minor"/>
      </rPr>
      <t>U age  (Ma ± 2σ)</t>
    </r>
  </si>
  <si>
    <r>
      <t>206</t>
    </r>
    <r>
      <rPr>
        <b/>
        <i/>
        <sz val="10"/>
        <color indexed="8"/>
        <rFont val="Calibri"/>
        <family val="2"/>
        <scheme val="minor"/>
      </rPr>
      <t>Pb/</t>
    </r>
    <r>
      <rPr>
        <b/>
        <i/>
        <vertAlign val="superscript"/>
        <sz val="10"/>
        <color indexed="8"/>
        <rFont val="Calibri"/>
        <family val="2"/>
        <scheme val="minor"/>
      </rPr>
      <t>238</t>
    </r>
    <r>
      <rPr>
        <b/>
        <i/>
        <sz val="10"/>
        <color indexed="8"/>
        <rFont val="Calibri"/>
        <family val="2"/>
        <scheme val="minor"/>
      </rPr>
      <t>U age   (Ma ± 2σ)</t>
    </r>
  </si>
  <si>
    <t>24/06/2019</t>
  </si>
  <si>
    <t>crystal in contact with apy</t>
  </si>
  <si>
    <t>minor py at margin</t>
  </si>
  <si>
    <t>SS19M3W</t>
  </si>
  <si>
    <t>25/06/2019</t>
  </si>
  <si>
    <t>minor apy at margin</t>
  </si>
  <si>
    <r>
      <t xml:space="preserve">2 </t>
    </r>
    <r>
      <rPr>
        <sz val="10"/>
        <color theme="1"/>
        <rFont val="Calibri"/>
        <family val="2"/>
      </rPr>
      <t>µ</t>
    </r>
    <r>
      <rPr>
        <sz val="10"/>
        <color theme="1"/>
        <rFont val="Calibri"/>
        <family val="2"/>
        <scheme val="minor"/>
      </rPr>
      <t>m py inclusion</t>
    </r>
  </si>
  <si>
    <t>2 µm silicate inclusions</t>
  </si>
  <si>
    <t>2-3 µm silicate inclusions</t>
  </si>
  <si>
    <t>SS19M3-1W</t>
  </si>
  <si>
    <t>single 2 µm silicate inclusion</t>
  </si>
  <si>
    <t>in contact with apy and contains inclusions of apy and silicate</t>
  </si>
  <si>
    <t>crystal in contact with apy, silicate inclusions</t>
  </si>
  <si>
    <t>1 µm silicate inclusions</t>
  </si>
  <si>
    <t>apy inclusion, spot overlaps slightly</t>
  </si>
  <si>
    <t>wtd ave 207-206 + 2% (2s) propagated uncertainty</t>
  </si>
  <si>
    <t>wtd ave 206-238 + 2% (2s) propagated uncertainty</t>
  </si>
  <si>
    <t>Rejected analyses - due to older apparent ages, geologically unfeasible, likely reflecting common-Pb in the analyses</t>
  </si>
  <si>
    <t>crystal in contact with apy, spot overlaps</t>
  </si>
  <si>
    <t>py and apy at margin of crystal</t>
  </si>
  <si>
    <t>py and apy inclusions</t>
  </si>
  <si>
    <t>surrounded by apy crystals, spot overlaps</t>
  </si>
  <si>
    <t>apy inclusion, spot overlaps</t>
  </si>
  <si>
    <t>apy inclusion, spot overlaps,minor 1 µm silicate inclusions</t>
  </si>
  <si>
    <t>py at margin of crystal</t>
  </si>
  <si>
    <t>inclusions of pyrite</t>
  </si>
  <si>
    <t>Hole_ID</t>
  </si>
  <si>
    <t>mFrom</t>
  </si>
  <si>
    <t>mTo</t>
  </si>
  <si>
    <t>Lith_Code</t>
  </si>
  <si>
    <t>Strat</t>
  </si>
  <si>
    <t>Texture</t>
  </si>
  <si>
    <t>Structure</t>
  </si>
  <si>
    <t>Structure_Int</t>
  </si>
  <si>
    <t>GrainSize</t>
  </si>
  <si>
    <t>Reg_Overprint</t>
  </si>
  <si>
    <t>Lith_Colour</t>
  </si>
  <si>
    <t>Logged_By</t>
  </si>
  <si>
    <t>Logged_Date</t>
  </si>
  <si>
    <t>KEY FOR LITHOLOGICAL LOGGING</t>
  </si>
  <si>
    <t>SILVERSTONE</t>
  </si>
  <si>
    <t>MBA</t>
  </si>
  <si>
    <t>SH</t>
  </si>
  <si>
    <t>M</t>
  </si>
  <si>
    <t>F</t>
  </si>
  <si>
    <t>Rfr</t>
  </si>
  <si>
    <t>GR</t>
  </si>
  <si>
    <t>Minjar</t>
  </si>
  <si>
    <t>Name of deposit</t>
  </si>
  <si>
    <t>MS</t>
  </si>
  <si>
    <t>Drillhole ID</t>
  </si>
  <si>
    <t>Downhole depth start of unit (m)</t>
  </si>
  <si>
    <t xml:space="preserve">Start of logging @ 160m (time restricted, fresh rock only). Talc-carb altered basalt.  </t>
  </si>
  <si>
    <t>JP</t>
  </si>
  <si>
    <t>Downhole depth end of unit (m)</t>
  </si>
  <si>
    <t>MDO</t>
  </si>
  <si>
    <t xml:space="preserve">Medium grained mafic - looks more like dolerite with crystals up to 2-3mm in size. </t>
  </si>
  <si>
    <r>
      <t xml:space="preserve">Lithological code </t>
    </r>
    <r>
      <rPr>
        <b/>
        <sz val="10"/>
        <color theme="1"/>
        <rFont val="Calibri"/>
        <family val="2"/>
        <scheme val="minor"/>
      </rPr>
      <t>(see below)</t>
    </r>
  </si>
  <si>
    <t>W</t>
  </si>
  <si>
    <t xml:space="preserve">Fine grained chlorite-weak epidote alt basalt. Moderately foliated. </t>
  </si>
  <si>
    <t>Stratigraphic unit</t>
  </si>
  <si>
    <t>FT</t>
  </si>
  <si>
    <t>S</t>
  </si>
  <si>
    <t>Chl-talc altered basalt. Highly fractured, fault zone? Talcose feel  suggests high Mg content?</t>
  </si>
  <si>
    <t>Rock texture: FL foliated, MS massive, BR brecciated, BN banded, SH sheared</t>
  </si>
  <si>
    <t xml:space="preserve">Chl altered basalt. Appears to be variolitic in places. Moderately to strongly foliated. </t>
  </si>
  <si>
    <t>Any structures? Vn vein, Sh shear, FI isoclinal fold, Br brecciation</t>
  </si>
  <si>
    <t>VQZ</t>
  </si>
  <si>
    <t>WH</t>
  </si>
  <si>
    <t>Thick quartz-carbonate-chlorite vein, also contains some biotite?</t>
  </si>
  <si>
    <t>Intensity of structures: Wk weak, Md moderate, St strong</t>
  </si>
  <si>
    <t xml:space="preserve">Strongly foliated variolitic basalt, some parts are almost mylonitic. Original near spherical varioles are now 7:1 to 10:1 elongated in shear direction. </t>
  </si>
  <si>
    <t>Approx grain size: F fine, M medium, C coarse, CC/CY cryptocrystalline</t>
  </si>
  <si>
    <t xml:space="preserve">Fine grained mafic, small portions appear to be porphyritic with some euhedral crystals. No talcose alt now and no sign of obvious varioles. </t>
  </si>
  <si>
    <t>Regolith overprint: Spk saprock, Rfr fresh rock, Tpc transported cover</t>
  </si>
  <si>
    <t>SBI</t>
  </si>
  <si>
    <t>BD</t>
  </si>
  <si>
    <t>CC</t>
  </si>
  <si>
    <t>BL</t>
  </si>
  <si>
    <t>Highly magnetic BIF interbedded in fine grained mafic - basalt. Some green fine grained metaseds with euhedral magnetite crystals. ** More mafic sheared up in here**</t>
  </si>
  <si>
    <t>Colour of rock unit</t>
  </si>
  <si>
    <t>MUU</t>
  </si>
  <si>
    <t>MY</t>
  </si>
  <si>
    <t>GY</t>
  </si>
  <si>
    <t>Strongly sheared basalt (fine grained green mafic) with minor metaseds and BIF. Sheared together with alternations betwen BIF and mafic. Mylonitic appearance, composed of slithers of the units.</t>
  </si>
  <si>
    <t>Additional comments</t>
  </si>
  <si>
    <t>UUU</t>
  </si>
  <si>
    <t>Warriedar Suite?</t>
  </si>
  <si>
    <t>C</t>
  </si>
  <si>
    <t xml:space="preserve">Orig logged as felsic volcanic. Actually carbonate altered/flooded mafic/ultramafic. Listwaenite. </t>
  </si>
  <si>
    <t>Logged by: JP = Jamie Price</t>
  </si>
  <si>
    <t>PDO</t>
  </si>
  <si>
    <t>Prot dyke</t>
  </si>
  <si>
    <t xml:space="preserve">Black, no chlorite alteration, magnetitc with bladed texture - grade drops off completely in this unit with ore zone either side - Proterozoic Dyke intruded near ore zone.. </t>
  </si>
  <si>
    <t>Data unit logged</t>
  </si>
  <si>
    <t>BR</t>
  </si>
  <si>
    <t xml:space="preserve">Brecciated and heavily veined listwaenite - carbonate altered mafic/ultramafic. </t>
  </si>
  <si>
    <t xml:space="preserve">Silica flooded listwaenite, foliated and sheared. </t>
  </si>
  <si>
    <t>Lith Code</t>
  </si>
  <si>
    <t>SMS</t>
  </si>
  <si>
    <t>Silica flooded black shales. Has graded bedding on a cm scale, with reversals on a 3-10m scale seperated by heavily deformed/veined zone (isoclinal folding). Here fining uphole</t>
  </si>
  <si>
    <t>CY</t>
  </si>
  <si>
    <t>Deformed and veined - clasts/pyrite porphyroblasts give SSI as WSU.</t>
  </si>
  <si>
    <t>FSV</t>
  </si>
  <si>
    <t>Fining downhole.</t>
  </si>
  <si>
    <t>LCO</t>
  </si>
  <si>
    <t>Lost core</t>
  </si>
  <si>
    <t>Deformed and veined</t>
  </si>
  <si>
    <t>Fining uphole</t>
  </si>
  <si>
    <t>MDI</t>
  </si>
  <si>
    <t>Deformed and veined.</t>
  </si>
  <si>
    <t>MGA</t>
  </si>
  <si>
    <t xml:space="preserve">Heavily deformed and veined. </t>
  </si>
  <si>
    <t>MSV</t>
  </si>
  <si>
    <t>Mafic volcaniclastic rocks</t>
  </si>
  <si>
    <t xml:space="preserve">Fining uphole, small zone. </t>
  </si>
  <si>
    <t>Undifferentiated mafic</t>
  </si>
  <si>
    <t xml:space="preserve">Deformed and veined. </t>
  </si>
  <si>
    <t>OCL</t>
  </si>
  <si>
    <t>Transported cover</t>
  </si>
  <si>
    <t>Proterozoic dolerite dyke</t>
  </si>
  <si>
    <t>PDOL</t>
  </si>
  <si>
    <t>Proterozoic dolerite dyke (late)</t>
  </si>
  <si>
    <t xml:space="preserve">Fining downhole </t>
  </si>
  <si>
    <t>SCH</t>
  </si>
  <si>
    <t>Interbedded bif/chert/shale</t>
  </si>
  <si>
    <t>SCO</t>
  </si>
  <si>
    <t xml:space="preserve">Black shales, minor interbedded chert. </t>
  </si>
  <si>
    <t>Black Shales</t>
  </si>
  <si>
    <t xml:space="preserve">Chert with minor interbedded shales. Some deformation and shearing. </t>
  </si>
  <si>
    <t>SSN</t>
  </si>
  <si>
    <t>Sandstone</t>
  </si>
  <si>
    <t xml:space="preserve">Black shales return with graded bedding, fining downhole here and is consistent to EOH. </t>
  </si>
  <si>
    <t>STU</t>
  </si>
  <si>
    <t>Tuff</t>
  </si>
  <si>
    <t>Tpc</t>
  </si>
  <si>
    <t>RD</t>
  </si>
  <si>
    <t>USP</t>
  </si>
  <si>
    <t>Serpentinite</t>
  </si>
  <si>
    <t>Prot dyke- early</t>
  </si>
  <si>
    <t>OP</t>
  </si>
  <si>
    <t>Sap</t>
  </si>
  <si>
    <t>PROT Massive, unaltered - late intrusive?</t>
  </si>
  <si>
    <t>Ultramafic undifferentiated</t>
  </si>
  <si>
    <t>Spk</t>
  </si>
  <si>
    <t>PROT As above. Medium to coarse (2-5mm) dolerite, with 30:70 plagioclase to pyroxene. Highlymagnetic-magnetite in clusters up to 3-4mm. FG chill margin at base, decrases in grain size at 119m and fine grained by 120.2m.</t>
  </si>
  <si>
    <t>Chulaar Gp</t>
  </si>
  <si>
    <t>AP</t>
  </si>
  <si>
    <t>High MG basalt? Moderately magnetic, dark, finer grained? Becomes strongly magnetic at 126m. Veined in multiple orientations, whereas previous prot? dolerite was not. Picrite?</t>
  </si>
  <si>
    <t>OK</t>
  </si>
  <si>
    <t>Coarser grained small portion, increase in feldspar content downhole, large laths of pyroxene 5-8mm. Non-mag, magnetic above and below.</t>
  </si>
  <si>
    <t>As before, dark, dense, magnetic.</t>
  </si>
  <si>
    <t>Green chert-dominant iron formation, bedded, 5-15mm chert, 1-2mm magnetite.</t>
  </si>
  <si>
    <t>Dark, fine grained, dense, weakly magnetic to non magnetic downhole.</t>
  </si>
  <si>
    <t>FG</t>
  </si>
  <si>
    <t>Crackled/hyaloclastite texture. Seafloor altn</t>
  </si>
  <si>
    <t>Bedded laminar BIF, highly magnetic, 1-3mm layering, deformed/folded in places (layer parallel folding?)</t>
  </si>
  <si>
    <t>M.g. dolerite, non magnetic - Archaean. Strong fabric and elongation of feldspars at top of unit.</t>
  </si>
  <si>
    <t>Thin intrusion of coarser grained dol-gab, chlorite altered, bound by K-feldspar+Qz at margin?</t>
  </si>
  <si>
    <t>Highly altered in places. Chlorite (mild epi?)</t>
  </si>
  <si>
    <t>MBS</t>
  </si>
  <si>
    <t>Sheared and veined, for some reason, parts appear like spinifex?</t>
  </si>
  <si>
    <t>Coarse dolerite, pyroxene laths up to 15mm in white graoundmass (plag?), randomly orientated and feathery like sill on badja limb. some shearing at contacts</t>
  </si>
  <si>
    <t>Interflow seds, including shale, bif, and pyrite bearing horizons, with lots of veining</t>
  </si>
  <si>
    <t>Medium-coarse grained, chilled upper margin against seds, coarse actinolite near top. Non-mag, chl-epi alteration (v different to prot dol), veined significantly.</t>
  </si>
  <si>
    <t>Highly sheared, strong fabric, veining and boudinage of veining.</t>
  </si>
  <si>
    <t xml:space="preserve">Return to medium graind dol as before sheared zone. More heavily veined in multiple orientations. Increase in feldspar content downhole, from 75:25 to 50:50, and visibly lighter. </t>
  </si>
  <si>
    <t>VN</t>
  </si>
  <si>
    <t>Highly sheared, brecciated and veined.</t>
  </si>
  <si>
    <t>Same dolerite unit, but now feldspar content continued to increase with depth, now 25:75, or even 80:20. Very light in colour, intermediate. Evolved top of sill.</t>
  </si>
  <si>
    <t>Medium grained dolerite, non mag, once more evolves downhole, increase from 60:40 to 30:70. Some rounded felsic spots 6-8mm.</t>
  </si>
  <si>
    <t>Intermediate top of sill.</t>
  </si>
  <si>
    <t>Strongly foliated/sheared intermediate intrusive - unit above. Some quartz veining, folded and boudinaged.</t>
  </si>
  <si>
    <t>Another intermediate intrusive, foliated, darker groundmass with k-feldspar phenocrysts?</t>
  </si>
  <si>
    <t>Thick quartz veining, sheared in places</t>
  </si>
  <si>
    <t>Foliated dolerite - amphibolitic. Appears to be lineation.</t>
  </si>
  <si>
    <t>Foliated tuff - as below.</t>
  </si>
  <si>
    <t>STrongly foliated/sheared intermediate intrusive - unit above. Some quartz veining, folded and boudinaged.</t>
  </si>
  <si>
    <t>Some minor ocelli 1-2mm. Quartz veining. Seafloor alteration</t>
  </si>
  <si>
    <t>Brecciated basalt, angular clasts, quartz-epidote-k feldspar infill. *K-Feldspar isapparently alteration with epidote-quartz-maybe albite.</t>
  </si>
  <si>
    <t>Foliated basalt, relict ocelli/varioles, some fracturing and patchy alteration (seafloor alteration?). Generally non-magnetic, perhaps v weak in places.</t>
  </si>
  <si>
    <t>Slight increase in grain size, weakly magnetic, fine-medium grained,dark- basalt? Fine grained lizard-skin like appearance?</t>
  </si>
  <si>
    <t>Homogenous fine grained basalt</t>
  </si>
  <si>
    <t>Medium grained,chl alt dolerite, possible 15cmbasalt xenolith/inclusion.Non mag. K-feld-epi veining.</t>
  </si>
  <si>
    <t>Basalt, ocelli prominent, pillow structures, with 1-2cm chilled margin and ocelli beneath, around pillows is highly altered material (infill?) - hyaloclastite, with brecciation and epi-k feldspar alteration.</t>
  </si>
  <si>
    <t>Medium grained, chl-altered dolerite. Mildly foliated.</t>
  </si>
  <si>
    <t>Foliated basalt, with ocelli prominent, moderately magnetic in places</t>
  </si>
  <si>
    <t>Dominantly Tuffaceous, flame bedding, veined, some minor interbedded basalt, strong fabric</t>
  </si>
  <si>
    <t>Veined quartz, very minor carbonate along cracks</t>
  </si>
  <si>
    <t>Intermediate tuffaceous, flame bedding, perhaps minor basalt, highly sheared</t>
  </si>
  <si>
    <t>Fine grained Prot dolerite, unaltered, UPHOLE and DOWNHOLE chilled margin identical to that in SSDD018, light green-grey discoloured. Lower contact discordantly cuts across foliated/bedded tuff, intusive. Not sheared at all yet surrounding units are.</t>
  </si>
  <si>
    <t>Dominantly intermediate tuff with flame bedding, interbedded with minor basalt. Heavily veined towards base.</t>
  </si>
  <si>
    <t>Veined quartz, minor chlorite, sheared in places.</t>
  </si>
  <si>
    <t>As above vein, intermed tuff with minor interbedded basalt, highly sheared.</t>
  </si>
  <si>
    <t>PROT Dol - fine grained uphole chilled margin.</t>
  </si>
  <si>
    <t>PROT Dol - Highly mag, cons frac pattern. In m.g. dolerite is porphyritic portions with sharp cont. Orig throught xenoliths, appear to have chilled margins + coarser centres,f.g. gm and large porph white/green crystals to 4-5mm in size. E.g. 317.95-318.15</t>
  </si>
  <si>
    <t>Prot dyke- late</t>
  </si>
  <si>
    <t>Late PROT Dol, within larger m.g.prot dol, porphyritic with euhedral crystals.</t>
  </si>
  <si>
    <t>Early PROT Dol, m.g., some small &lt;10cm intrusions of late Prot Dol</t>
  </si>
  <si>
    <t>PO</t>
  </si>
  <si>
    <t>Late porphyritic PROT Dol., chilled margins against mg. dol</t>
  </si>
  <si>
    <t>Early M.g. PROT Dol</t>
  </si>
  <si>
    <t>Late PROT Dol - porphyritic, increase in groundmass size towards centre.</t>
  </si>
  <si>
    <t>Early PROT dolerite, m.g. magnetic, some minor &lt;15cm intrusions of the later PROT porphyritic uni.</t>
  </si>
  <si>
    <t>Late porphyritic PROT Dol, chilled margins on both sides, 5mm-1cm.</t>
  </si>
  <si>
    <t>Early PROT dol, m/g/ magnetic, a number of small &lt;10cm intrusions of late porphyritic dol</t>
  </si>
  <si>
    <t>Late PROT Dol, porphyritic, chilled margins at both sides.</t>
  </si>
  <si>
    <t>Early PROT dolerite, one minor &lt;5cm intrusions of porphyritic late dol. Chilled margin below ---&gt;</t>
  </si>
  <si>
    <t>Early PROT Dol, chilled margin of large intrusion, decrease in grain size to contact downhole.</t>
  </si>
  <si>
    <t>GN</t>
  </si>
  <si>
    <t>Serpentinite, dark and highly magnetic.</t>
  </si>
  <si>
    <t>Fault zone, tiny chips and green clay.</t>
  </si>
  <si>
    <t>Serpentinte, highly fractured, dark and highly magnetic.</t>
  </si>
  <si>
    <t>Fine grained, highly altered and scrathchable, non fizz, small sporaditc white mineral. Altered pyroxenite? Non-mag.</t>
  </si>
  <si>
    <t>Ultramafic, talcose and carbonate altered? Soft, light grey-brown in colour? to EOH. Starting to look interesting, next few metres should be contact with sediments and possibly ore zone thats been missed!!!</t>
  </si>
  <si>
    <t>TPC</t>
  </si>
  <si>
    <t>SPP</t>
  </si>
  <si>
    <t>Saprock, originally mafic? Progression through white, green-white.</t>
  </si>
  <si>
    <t>SAP</t>
  </si>
  <si>
    <t>Mafic undiff, starts to look more like ultramafic towards base</t>
  </si>
  <si>
    <t>CM</t>
  </si>
  <si>
    <t>Ultramafic undif - talc, possible relict cumulate textures.</t>
  </si>
  <si>
    <t>Cumulate texture + white alteration mineral (talc? Amphibole?) Disseminated magnetite and magnetite vaining. Magnesite veining increases with depth, yellow-brown.</t>
  </si>
  <si>
    <t>SPK</t>
  </si>
  <si>
    <t xml:space="preserve">Sudden change to a bright green colour, otherwise as above. Ultramafic peridotite, Minor patchy FL/SH. Strong magnetite veining. </t>
  </si>
  <si>
    <t xml:space="preserve">Dominance of cumulate texture, with relict olivine grystals in a poikolitic groundmass, &gt;90% olivine (now bright green - serpentine?). Interstitial includes dark green and hard (cpx?), magnetite . Crystals increase in size towards base. Individual flows/intrusions visible, increase in grain size downhole - possible way up criteria (increase from 4-5mm to 1-2mm, not definite though. Crysotile in places, increases downwards. </t>
  </si>
  <si>
    <t>GYGR</t>
  </si>
  <si>
    <t>Finer grained and sheared, shear sense indicators shown by foliation. Dissem magnetite, lighter green-white</t>
  </si>
  <si>
    <t>Change to grey, alternations between very coarse with interstitial chlorite (&gt;1cm crystals) and finer grained cumulate dunite (1-2mm). Non-magnetic.</t>
  </si>
  <si>
    <t>Dissem magnetite, large 2-3mm spots/haloes surrounding crystals (olivine?).</t>
  </si>
  <si>
    <t>FR</t>
  </si>
  <si>
    <t>As above, fractured.</t>
  </si>
  <si>
    <t>GROR</t>
  </si>
  <si>
    <t>Light green with rusty veining (magnesite), carbonatised ultramafic - listwaenite for this interval. Associated with fracturing, therefore co2 fluids?</t>
  </si>
  <si>
    <t xml:space="preserve">Originally peridotite, highly magnetic, most has a distinctive lizard-skin texture, serpentinite. Patchy FL/SH. </t>
  </si>
  <si>
    <t xml:space="preserve">As above, serpentinite and lizard-skin texture. More consistent FL and bleaching. Veining starts at 161 and becomes more frequent with depth. </t>
  </si>
  <si>
    <t>GRGY</t>
  </si>
  <si>
    <t xml:space="preserve">Green discolouration, vergining towards listwaenite but some relict texture and still moderately magnetic,. </t>
  </si>
  <si>
    <t>Foliated peridotite, grey, with pervasive orange-yellow magnesite veining.</t>
  </si>
  <si>
    <t>BR/FL</t>
  </si>
  <si>
    <t xml:space="preserve">Gradation with increase in green colour over a metre to a fine grained, green carbonate altered rock, orange brown magnesite veining, listwaenite. </t>
  </si>
  <si>
    <t>BLGY</t>
  </si>
  <si>
    <t>Black shales, sharp contact with overlying listwaenite-altered ultramafic, finer grained.</t>
  </si>
  <si>
    <t>Shale (either interbedded or more likely sliver of Mougooderra black pyrite bearing seds), highly fractured here - fault rock.</t>
  </si>
  <si>
    <t>Start of ore zone, non-magnetic, silicified, no relict texture. Mafic/ultramafic.</t>
  </si>
  <si>
    <t>Grey, silicified, brecciated in places</t>
  </si>
  <si>
    <t>As above, fuchsite mica pervasive from 212.6-212.5, indicative of ultramafic.</t>
  </si>
  <si>
    <t>Black shales, fractured, cavities and vuggy quartz.</t>
  </si>
  <si>
    <t>Black shales, relict graded bedding identical to that in mougooderra seds, but foliated. Mougooderra Fm.</t>
  </si>
  <si>
    <t>Carbonate altered, fuchsite veining, silicified, similar appearance to ore of SSDD018. Carbonate altered, mineralised ultramafic?</t>
  </si>
  <si>
    <t>ORBR</t>
  </si>
  <si>
    <t>Shales, brown orange alteration and highly brecciated/foliated.</t>
  </si>
  <si>
    <t xml:space="preserve">Black shales with graded bedding, fining downhole, layers on order of 0.5 - 3cm. </t>
  </si>
  <si>
    <t>Black shales with microfolding, bedding approx parallel to core, no clear way up due to folding.</t>
  </si>
  <si>
    <t>Black shales with graded bedding, fining uphole **change in orientation of bedding on approach to shear - isoclinal?</t>
  </si>
  <si>
    <t>CRGY</t>
  </si>
  <si>
    <t>Fine grained sandstone unit.</t>
  </si>
  <si>
    <t>Microfolded and crumpled shales within sandstone units</t>
  </si>
  <si>
    <t>Dominantly fine grained sandstones with minor interbedded shales.</t>
  </si>
  <si>
    <t>Black shales with graded bedding, fining uphole</t>
  </si>
  <si>
    <t>Dominantly fine grained sandstones/Ssiltstone.</t>
  </si>
  <si>
    <t>Black shales with graded bedding, fining uphole, minor sandstone interbedded</t>
  </si>
  <si>
    <t xml:space="preserve">Black shales with minor interbedded sandstones - Minor folding, apparently isoclinal, FINE DOWNHOLE FOR A SMALL INTERVAL AT 273.3, then fine uphole further downhole. </t>
  </si>
  <si>
    <t>Thin interbedded sandstone units with shale, shale fines uphole.</t>
  </si>
  <si>
    <t>EOH of RC pre-collar @ 149.6m</t>
  </si>
  <si>
    <t>BN</t>
  </si>
  <si>
    <t>WK</t>
  </si>
  <si>
    <t>crgy</t>
  </si>
  <si>
    <t>Start of DD. Chert-dominated BIF, grey-orange with minor magnetite horizons. Beds typically 1-2mm, but up to 10mm.</t>
  </si>
  <si>
    <t>gr</t>
  </si>
  <si>
    <t>Green, carbonate in groundmass, appears sheared, minor sulphides. Could be sheared ultramafic, or coarser sediment?</t>
  </si>
  <si>
    <t>LM</t>
  </si>
  <si>
    <t>ST</t>
  </si>
  <si>
    <t>grgy</t>
  </si>
  <si>
    <t>Laminated sediment, poerhaps siltstone or greywacke, weakly foliated, fine grained and micaeous.</t>
  </si>
  <si>
    <t>brcr</t>
  </si>
  <si>
    <t xml:space="preserve">Highly magnetic, layered typically 3-4mm. </t>
  </si>
  <si>
    <t>SSH</t>
  </si>
  <si>
    <t>gy</t>
  </si>
  <si>
    <t>Laminated shales.</t>
  </si>
  <si>
    <t>Highly magnetic, layers typically 3-4mm, sulphide stringers along bedding. Bright red mineral in chert horizons, very high effervesence with acid.</t>
  </si>
  <si>
    <t>Possibly a micaceous sediment, greywacke, micaceous sheen on fresh surfaces, weak foliation, some signs of layering/bedding? Sharp upper contact with BIF.</t>
  </si>
  <si>
    <t>Highly magnetic. 4-5mm interlayered magnetite and chert. Carb alt. Contains 10cm unit of the green unit with carbonate only veins through it - definitely foliated - micaceous?</t>
  </si>
  <si>
    <t>Fine-grained greywacke - possible bedding surfaces? Weak foliation. Wispy white mineral - leucoxene (in which case actually basalt or f.g.dol?).</t>
  </si>
  <si>
    <t xml:space="preserve">Highly magnetic, minor 1-2mm chert amongst 6-10mm magnetite. </t>
  </si>
  <si>
    <t>Fine grained - shale or siltstone? Green in colour</t>
  </si>
  <si>
    <t>Highly magnetic, as above, lots of sulphides.</t>
  </si>
  <si>
    <t>bk</t>
  </si>
  <si>
    <t xml:space="preserve">Siltstone/greywacke with white whispy mineral? Fine to medium grained.Some faint layering at 214m. </t>
  </si>
  <si>
    <t>Clear bedding visible in sediments - confirm sediment package. 3-10cm layers of increased quartz content (lighter in colour) in seperate places. Prett sure theyre not veins. Fractured in places. Possible grading - fining uphole.</t>
  </si>
  <si>
    <t>Same apparent composition, fine grained siltstone/greywacke, green chl colour. Micaceous.</t>
  </si>
  <si>
    <t>bror</t>
  </si>
  <si>
    <t>Highly magnetic BIF for small interval.</t>
  </si>
  <si>
    <t>Siltstone/greywacke, green. Same composition, slight increase in grain size with depth. Increase in white wispy mineral size at 290.3m to base - leucoxene?</t>
  </si>
  <si>
    <t>Highly magnetic, 2-3mm alternations between black magnetite and white chert. Minor folding.</t>
  </si>
  <si>
    <t>Elongate pyroxene crystals (or tremolite alt), foliated, soft, talc-rich, dark grey-black in colour. Lots of veins, typically in fol direction.</t>
  </si>
  <si>
    <t>Return to green, fine grained unit, largely featureless apart from small wispy white mineral - leucoxene. Siltstone? Veined in places.</t>
  </si>
  <si>
    <t>gygr</t>
  </si>
  <si>
    <t>Siltstone/fine grained sandstone, minor cm scale cherty BIF</t>
  </si>
  <si>
    <t>Highly magnetic, magnetite dominated, minor folding</t>
  </si>
  <si>
    <t xml:space="preserve">Siltstone with clear sedimentary layering with varying quartz content. </t>
  </si>
  <si>
    <t>CS</t>
  </si>
  <si>
    <t>Medium grained dolerite, plage and altered pyroxenes visible.Finer for 0.5m uphole margin. Chilled? Possibly becomes more fevolved downhole?</t>
  </si>
  <si>
    <t>Strongly foliated and veined, soft - talc rich. Appears to be base of successive intrusions with dolerite above and evolving upwards.</t>
  </si>
  <si>
    <t>brgr</t>
  </si>
  <si>
    <t>Medium grained dolerite, starts verging towards coarse in places. Again, increase in feldspar content downhole from 70:30 to 50:50.</t>
  </si>
  <si>
    <t>Strongly foliated and veined, talc-rich.</t>
  </si>
  <si>
    <t>Medium grained dolerite, 60:40 m:f.</t>
  </si>
  <si>
    <t>wh</t>
  </si>
  <si>
    <t>Predom Quartz, some carbonate.</t>
  </si>
  <si>
    <t>Foliated ultramafic, relatively soft and veined, base of dolerite, way-up downhole from evolving dolerite and um base.</t>
  </si>
  <si>
    <t>Medium grained dolerite, becoming more felsic downhole.</t>
  </si>
  <si>
    <t>Foliated ultramafic? Soft, talc. Presence of small white whispy mineral - leucoxene?</t>
  </si>
  <si>
    <t>Medium grained dolerite, again appearing to evolve slightly downhole.</t>
  </si>
  <si>
    <t>Strongly foliated ultramafic, fractured. Soft - talc rich, green fuchsite present, sulphides and assoc rusting. Carb altered.</t>
  </si>
  <si>
    <t>Green, highly altered, soft rock, non magnetic, possily highly altered dolerite or pyroxenite?</t>
  </si>
  <si>
    <t>Foliated dolerite? Medium to fine grained. Different appearance to dolerites aove. More pyroxene rich - pyroxenite? Carb altered.</t>
  </si>
  <si>
    <t>Foliated and veined, relatively soft (talc?)m carb altered. Possible green fuchsite present.</t>
  </si>
  <si>
    <t>MBT</t>
  </si>
  <si>
    <t>Fine grained mafic, some ocelli in places, rock is only weakly chlorite altered to 377. Then moderately chlorite and fine grained epidote, intensity increasing downhole?</t>
  </si>
  <si>
    <t>Veined and foliated ultramafic, similar in appearance to previous intervals?</t>
  </si>
  <si>
    <t>Fine grained mafinc, variolitic with well developed ocelli, chlorite-epidote alteration. Increase in foliation downhole.</t>
  </si>
  <si>
    <t>Foliated ultramafic, with veins in foliation direction, strong carb alteration, highly sheared.</t>
  </si>
  <si>
    <t>SUU</t>
  </si>
  <si>
    <t>Appears to be highly sheared sediments, black-green and white alternations, possibly mylonitic?</t>
  </si>
  <si>
    <t>MD</t>
  </si>
  <si>
    <t>Strongly foliated/sheared ultramafic with carbonate alteration, sulphides in places dissem and as veinlets. Colour vhange to from gygr to grgy at 428.7 and to brgr at 432m.</t>
  </si>
  <si>
    <t>Fault zone, fragmented and brecciated chips, talc-rich, soft and foliated - ultramafic</t>
  </si>
  <si>
    <t>More competent carbonate altered ultramafic</t>
  </si>
  <si>
    <t>Fractured soft, talcrich ultramafic - fault zone, includes about 0.4m lost core.</t>
  </si>
  <si>
    <t>gybr</t>
  </si>
  <si>
    <t>ORE ZONE - brecciated, silicified, carbonate altered ultramafic, lots of sulphides.</t>
  </si>
  <si>
    <t>Lower part of ore zone -= strong foliation, otherwise as above. Green alteration, fuchsite?</t>
  </si>
  <si>
    <t>Brecciated and foliated, bedding still visible, graded bedding fining downhole throughout.</t>
  </si>
  <si>
    <t>CR</t>
  </si>
  <si>
    <t>PROT dol dyke, unaltered, Fine grained , uphole chilled margin 4cm. Green chlorite veinlets with selvedge alteration.</t>
  </si>
  <si>
    <t>PROT dol dyke, further chilled margin for successive dyke downhole, same lith. Strong white-pink alt at m and very fine. Green chl veinlets as before.sulphides also at contact.</t>
  </si>
  <si>
    <t xml:space="preserve">Ultramafic xenolith in fine grained unaltered prot dol, extensively altered and veined. Chilled margin at both sides. Prot dol continues. </t>
  </si>
  <si>
    <t>Fine grained PROT dol, chilled margin at downhole contact with sediments.</t>
  </si>
  <si>
    <t>Mougooderra Seds - shale</t>
  </si>
  <si>
    <t>Fine grained sandstone</t>
  </si>
  <si>
    <t>Black shales, bedded.Graded bedding, fining uphole at 469.5. Change - inverted since448m.</t>
  </si>
  <si>
    <t>Fine grained PROT dyke unaltered, chlorite along cracks, chilled upper and lower margins.</t>
  </si>
  <si>
    <t>Black shales, bedded, perhaps weak foliation? Graded, fining uphole at 492.</t>
  </si>
  <si>
    <t>Fine grained PROT dol intrusion, unalterred apart from small chlorite veinlets. As further up hole and in SSDD018. dOWNHOLE MARGIN IS CHILLED, ALTERED AND RUSTY FROM SULPHIDES.</t>
  </si>
  <si>
    <t>Black shales to end of hole, graded bedding - fine upwards to very end of hole.</t>
  </si>
  <si>
    <t>ED</t>
  </si>
  <si>
    <t>Medium grained dolerite, chl-alteration - Archaean intrusive sill ('Typical Dolerite')</t>
  </si>
  <si>
    <t>Finer grained mafic intrusion, unaltered compared to surrounding rock, baked/chilled margin proximal to contact - most quartz-carb-chl veins are cut- late intrusive - proterozoic?</t>
  </si>
  <si>
    <t>Contact runs down thecore throughout the interval. baked/chilled margin</t>
  </si>
  <si>
    <t>Contact bends away and continues with finer grained mafic intrusion above - proterozoic?</t>
  </si>
  <si>
    <t>Medium grained well texture dolerite, as at start of hole - Archaean sill</t>
  </si>
  <si>
    <t>FO</t>
  </si>
  <si>
    <t>Foliated zone in dolerite</t>
  </si>
  <si>
    <t>Chlorite quartz zone - corresponds to grade 1.96g/t</t>
  </si>
  <si>
    <t>Typical dolerite.</t>
  </si>
  <si>
    <t>Increased chlorite alteration</t>
  </si>
  <si>
    <t>Zone of quartz veining</t>
  </si>
  <si>
    <t>Zone of intense cross cutting quartz veins incl. alteration haloes</t>
  </si>
  <si>
    <t>Quartz vein with alteration halo</t>
  </si>
  <si>
    <t>Sheared zone in dolerite</t>
  </si>
  <si>
    <t xml:space="preserve">Epidote veinlet with pyrrhotite </t>
  </si>
  <si>
    <t>SN</t>
  </si>
  <si>
    <t>Quartz dominant vein with chlorite-sericite</t>
  </si>
  <si>
    <t>Finer grained, later mafic intrusion, irregular, sharp (intrusive) upper and lower contact, chilled margin, appears identical to earlier intersection of proterozoic (?) dolerite. Contact also appears similar, at low angle tocore axis.</t>
  </si>
  <si>
    <t>grbk</t>
  </si>
  <si>
    <t xml:space="preserve">Medium Green banded, cm scale folding, likely sediment(hiatus)- late dol dyke exploited sediments/Archaean dolerite contact. Quartz veining at top of sediments.Lam sediments at 209m, graded bedding fining upwards down hole, way-up criteria.  </t>
  </si>
  <si>
    <t>Varioles/ocelli evidence for pillow basalts, possibly very minor cm scale interflow sediments/chert.</t>
  </si>
  <si>
    <t>pyrrhotite and pyrite within veins, vesicular textures. Well formed ocelli at 234.0m. 237.05-237.35 cross section through pillow with varioles at margins.</t>
  </si>
  <si>
    <t>varioles/ocelli pillow basalt. Strongly foliated varioles at 243.50.</t>
  </si>
  <si>
    <t>decrease inchlorite alteration, coarser grained, lots of quartz veining</t>
  </si>
  <si>
    <t>Finer grained, less foliated, less veining. More competent block?</t>
  </si>
  <si>
    <t>variolitic textures,areas of brecciation. Cross cutting quartz veining.</t>
  </si>
  <si>
    <t>completely sheared basalt? Highly foliated, light green patches may correspond to original varioles. Veined. Mafic schist, originally basalt.</t>
  </si>
  <si>
    <t>Mougooderra Fm?</t>
  </si>
  <si>
    <t>Darker in colour, fresh surfaces micaceous? Lots of banding, some boudingae of veining. Interflow sediment,now schist.</t>
  </si>
  <si>
    <t xml:space="preserve"> </t>
  </si>
  <si>
    <t>brecciated quartz veining,</t>
  </si>
  <si>
    <t>quartz eyes - highly silicified, banding becomes less evident.</t>
  </si>
  <si>
    <t>rubble zone, some brecciation in quartz-carb veining, APPEARS MORE LIKE A SHALEY SEDIMENT Than a mafic, particulalrly in chips.</t>
  </si>
  <si>
    <t>brecciated zone, intensely silicified and microfolding present. Groundmass if brown orange,with light green/white deformed patches. Stockwork veining.</t>
  </si>
  <si>
    <t>faultzone. Talcose feel to 305, non magnetic. 305.5-306, small dark chips. fine grained.</t>
  </si>
  <si>
    <t>blwh</t>
  </si>
  <si>
    <t xml:space="preserve">darker in colour, black grey white with foliated veins. Looks more like shale (mougooderra?) than foliated mafic. Sheared sliver of sediments amongst ore zone. </t>
  </si>
  <si>
    <t>brecciated competent core, highly silicified mafic, non-magnetic.</t>
  </si>
  <si>
    <t>start of ore zone, patches of apy</t>
  </si>
  <si>
    <t>Light green tinge, possible fuchsite veining, silicified.</t>
  </si>
  <si>
    <t>Mougooderra sulphidic black shales fining downhole</t>
  </si>
  <si>
    <t>EOH of RC pre-collar @ 149.7m</t>
  </si>
  <si>
    <t>Start of DD. orange-red chert, cm scale banding, minor magnetite (Cherty BIF),</t>
  </si>
  <si>
    <t>Chert dominated BIF continues, maroon - light green (reduced/oxidised Fe) with  minor deformation, folding etc.</t>
  </si>
  <si>
    <t>gyor</t>
  </si>
  <si>
    <t>Return to orange-red cherty BIF, 3mm to 2cm chert banding, with mm scale minor magnetite, minor brecciation</t>
  </si>
  <si>
    <t>Change in colour to cream-yellow and grey, chert bands up to 1cm, more frequent magnetite horizons 9.5-8mm thick - BIF. mINOR FOLDING.</t>
  </si>
  <si>
    <t>As above with minor brecciation, veining and faulting of bands, increased chert content - now cherty BIF, minor mm scale magnetite.</t>
  </si>
  <si>
    <t>Undiff seds - grey fine grained sediments, some white wispy material, orientated in bedding/fol direction. Maybe tuffs?</t>
  </si>
  <si>
    <t>Magnetite dominant BIF,magnetite up to 1.5cm, only thin interbedded 1-3mm chert horizons. Some sulphides parallel to banding.</t>
  </si>
  <si>
    <t>Undiff seds - grey fine grained with wispy white foliated material - tuff? As in ssdd017.</t>
  </si>
  <si>
    <t>Undiff seds, change in colour to green (chl alt), minor, fine grained. Some very minor 2-3cm interbedded mag-dominated BIF with sulphides.</t>
  </si>
  <si>
    <t>Magnetite-dominated BIF, highly magnetic, minor mm scale chert, minor layer parallel folding. Contains some interbedded green sediment as above and below.</t>
  </si>
  <si>
    <t>Undiff , green fine grained, white wispy mineral. At uphole end of unit, lots of scattered euhedral crystals? Could shop fallout/lapilli in a volcaniclastic.</t>
  </si>
  <si>
    <t>Magnetite dominated BIF, some quartz veining.</t>
  </si>
  <si>
    <t>Undiff seds - as above, green fine grained with wispy mineral. Some pink veining/blobs along horizons?</t>
  </si>
  <si>
    <t>231.3 - 2m of slightly coarser material - medium grained. 234.8-236.2 highly fractured, into chips in someplaces. Pink veining and epidote again at 233.8.</t>
  </si>
  <si>
    <t>bkbr</t>
  </si>
  <si>
    <t>Black-brown, Magnetic - fine grained sediment, some magnetite horizons and chert horizons. Also sulphidic black shale. Interbedded shale and BIF.</t>
  </si>
  <si>
    <t>Fine grained green layered/fol sediment, with wispy mineral orientated, as above. Tuff?</t>
  </si>
  <si>
    <t>BIF - Highly magnetic, magnetite units up to 1cm thickness, minor chert up to 3-4mm. Some interbedded green sediment. Minor brecciation.</t>
  </si>
  <si>
    <t>As above, no brecciation.</t>
  </si>
  <si>
    <t xml:space="preserve">Ultramafic -  moderately to highly magnetic, proper peridotite. Possible relict cumulate/poikolitic texture uphole, and patchy towards downhole margin. Scratched but not very soft. </t>
  </si>
  <si>
    <t>Undiff seds - green,as before, fine grained with foliated wispy elongate whitematerial, 1-2mm.</t>
  </si>
  <si>
    <t>Increase in grain size 2-3mm green crystals? Could be dolerite, wispy white mineral still prevalent.</t>
  </si>
  <si>
    <t>Definitely undiff seds, green, fg as before, wispy white material to BIF contact (maybe it was dolerite before and now in sed package with BIF?)</t>
  </si>
  <si>
    <t>BIF - highly magnetic, magnetite dominated, v minor chery and interbedded laminar 1-4mm green seds.</t>
  </si>
  <si>
    <t>Undiff seds, fine grained and green, occasional 1mm magnetite horizons from BIF, 10cm horizons with euhedral 2-3mm white tabular crystals, randomly oriented, as seen here in ssdd017</t>
  </si>
  <si>
    <t>Quartz-minor carb vein at contact between seds and dolerite - exploited contact.</t>
  </si>
  <si>
    <t xml:space="preserve">Medium grained, crystalline dolerite, multiple intrusions with increase and decrease in grain size, hard to tell but appears to evolve with depth. </t>
  </si>
  <si>
    <t>Ultramafic, no feldspars, softer than dolerite, again relict poikolitic texture/cumulate? Base of intrusion?</t>
  </si>
  <si>
    <t>Medium grained dolerite returns, some small 10-50 cm intervals with what appears to be an undiff sed, finer grained with wispy white mineral?</t>
  </si>
  <si>
    <t>Foliated ultramafic, soft with carbonate veining</t>
  </si>
  <si>
    <t>Medium grained dolerite, small amounts of 10-30cm  fine grained sediment with wispy white mineral, possible as inclusions/slithers/interleaved??</t>
  </si>
  <si>
    <t>Foliated with carb veining, softer than surrounding dolerite, scratched easily and talc.</t>
  </si>
  <si>
    <t>Medium grained, no clear white minerals but instead green - could be altered? Still has laths of white wispy mineral in places. Possible inclusions of undiff sed then?</t>
  </si>
  <si>
    <t>As above, softer, foliated with carbonate veining.</t>
  </si>
  <si>
    <t>Medium grained dolerite, green minerals.</t>
  </si>
  <si>
    <t>Fine grained green sediment, wispy white mineral once more. Veined and foliated.</t>
  </si>
  <si>
    <t xml:space="preserve">Fine grained basalt, with prevalent ocelli, foliated in places. Stronger epidote-albite alteration to ocelli. </t>
  </si>
  <si>
    <t>Strongly foliated, soft, but relict ocelli present, otherwise would have though ultramafic. Strong carb alt and carb veining.</t>
  </si>
  <si>
    <t>Fine grained basalt, prevalent ocelli with higher epi-alb alteration, moderately foliated, especially displayed by ocelli SSI present, clearly cross cutting through pillows.Foliation increasing with depth.</t>
  </si>
  <si>
    <t>Highly fractured ultramafic, soft - talc feel, carb veining, foliated.</t>
  </si>
  <si>
    <t>Ultramafic, soft with carbonate veins, strong foliation, SC fabrics developing. - Locally crenulated. Dark green colour - in some places appears to be faint, sheared, relict ocelli?</t>
  </si>
  <si>
    <t>Sheared ultramafic, carb veining, soft, dark green-grey in colour</t>
  </si>
  <si>
    <t>Quartz only, cross cut by carb vein</t>
  </si>
  <si>
    <t>Chert dominated BIF, orange colour - either very finely bedded or strongly sheared!!</t>
  </si>
  <si>
    <t>Ductile deformation of Asbif and Qtz vning.Sulphies increase with depth.</t>
  </si>
  <si>
    <t xml:space="preserve"> Orange cherty-BIF, looks like top of hole, very minor mm scale magnetite horizons. Pyrite between layers.</t>
  </si>
  <si>
    <t>GL</t>
  </si>
  <si>
    <t>Weakly mylonitic conglomerate - quartz-dominated. Small quartz clasts elongated - Could this be Mougooderra?</t>
  </si>
  <si>
    <t>Fine grained black shales, ductile structures present.</t>
  </si>
  <si>
    <t>Mylonite relict conglomerate/pebbly sandstone, matrix supported, clasts typically 2-5mm in round cross section, but elongate from shearing. - Very highly sheared, almost unrecognisable. Mougooderra?</t>
  </si>
  <si>
    <t>Mylonite relict conglomerate, decreasing in grain size to sandstone? Pebbly sandstone. Elongated clasts visible. No fizz.</t>
  </si>
  <si>
    <t>Qtz/magnesite veining with some  layers of Auu? or Asu?</t>
  </si>
  <si>
    <t>Highly sheared/mylonitised ultramafic, green in colour, quite soft to scratch.</t>
  </si>
  <si>
    <t>As above. Deformed and highly veined, magnesite veining? and qz-cb.</t>
  </si>
  <si>
    <t>Appears like a highly silicified and perhaps carbonatised (magnesite) ultramafic? Brecciated.</t>
  </si>
  <si>
    <t xml:space="preserve">Highly foliated, very soft green foliated portion - could be sediment (rough surfaces appear more like sed). Quartz veins also foliated. Sulphides present - Po is primarily conencrated along bands and Pyr is concentated like framoids semi-massive. </t>
  </si>
  <si>
    <t>Highly foliated ultramafic - soft.</t>
  </si>
  <si>
    <t>Quartz only - no fizz, creamy colour perhaps contains magnesite too - some minor fuchsite - bright green.</t>
  </si>
  <si>
    <t>Grey - very fine hint of green, fine grained, highly sheared and veined.</t>
  </si>
  <si>
    <t>Last ultramafic downhole - green, relatively soft, highly sheared, qz and mag? veining.</t>
  </si>
  <si>
    <t>Dark grey - very  hard and silicified? Not able to be scratched - could be chert, cryptocrystalline.</t>
  </si>
  <si>
    <t>Fine grained sediment, highly foliated, rough surfaces have feel of sed.</t>
  </si>
  <si>
    <t>Still sediment, not sure if I would call conglomorate - sandstone with rare quartz pebbly - as in pebbly sandstone. Clasts up to 7-8mm,</t>
  </si>
  <si>
    <t>Fault Gouge. Gas feeling and appearance of sediments, no talc feel.</t>
  </si>
  <si>
    <t xml:space="preserve">Fault gouge and chips - highly fractured, very soft and has talc feel - ultramafic, </t>
  </si>
  <si>
    <t>Doesnt appear to be conglomerate, silicified with pervasive fuchsite, indicating um protolith. Some places, patches of very soft material - talc? Pyr usually concentrated on the edges of clasts. Asp really only at end of interval. Hard.</t>
  </si>
  <si>
    <t xml:space="preserve">Strongly silicified, tan brown alt and dark choc brown alt along cracks. Euhedral Asp disseminated. Ore zone. More likely UUU? </t>
  </si>
  <si>
    <t>Strongly silicified and with magnesite (?) veining, cream-yellow colour colour. No way of knowing UUU/MUU.</t>
  </si>
  <si>
    <t>Green patchy - silicified and carbonatised ultramafic - listwaenite. No grade.</t>
  </si>
  <si>
    <t>CONTACT - Mougooderra seds, fine grained shales, sharp contact with um above. Graded bedding fining uphole.</t>
  </si>
  <si>
    <t>Green, silicified, carbonate, sulphides and associated with grade. Could be a small slither of ultramafic?</t>
  </si>
  <si>
    <t>Conglomerate- Qtz clasts. Not too sure about this, could be silicifiation - veining, and maybe boudinage. Perhaps slightly coarser groundmass? Sandstone?</t>
  </si>
  <si>
    <t>Shales interbedded with fine grained sandstone,  bedding visible.</t>
  </si>
  <si>
    <t xml:space="preserve">Graded bedding in shales, fining uphole, 2-3cm units. </t>
  </si>
  <si>
    <t>Folded and crumpled shales, hinge of large fold - change in ori of graded bedding either side</t>
  </si>
  <si>
    <t>Graded bedding in shales, fining downhole consistently, change ori</t>
  </si>
  <si>
    <t>Crumpled and microfolded/deformed bedding in shales</t>
  </si>
  <si>
    <t>Nicely bedded shales with graded bedding, fining uphole consistently. Afew vns have Pyr in them and this decreases with depth. Possibly foliated/deformed from 425.89-426.9. Beds become thicker with depth, to 4-5cm.</t>
  </si>
  <si>
    <t xml:space="preserve">Shales are now massive, bedding hard to define. </t>
  </si>
  <si>
    <t>Still massive black shales - Brittle deformation in Asc and almost all Py. Minor 10cm Asc horizons at 443.52and 444.47m and 445.3m. Pyrite concentrated in Asc.</t>
  </si>
  <si>
    <t>Still massive black shales - Disseminated pyriteconcentrated in weakly BX Asc horzons that areon the cm-scale to 15cm.at 451.1, 451.6 and 453.</t>
  </si>
  <si>
    <t>rdgy</t>
  </si>
  <si>
    <t>Pyr in Asbif. Orange-yellow cherty BIF, with 3mm magnetite horizon.</t>
  </si>
  <si>
    <t>Fine grained massive shales with orange (cherty) horizons up to 10cm thick.</t>
  </si>
  <si>
    <t>Predom fg shales with frequent 10-20cm red-purple BIF intervALS, LAMINATION MM SCALE. Every 40cm or so. Minor sulphides. Toofine to determine. Magnetite concentrated locally in Asbif.Weakly brecciated from 458.1-458.4m w/ minor Pyr D.</t>
  </si>
  <si>
    <t>Three lithologies. Ash, Asbif, and Asc present.Predom cherty BIF orange yellow red, interbedded with fine grained massive shales.</t>
  </si>
  <si>
    <t>As above, brecciated.</t>
  </si>
  <si>
    <t>Black shales, veined and deformed/folded.</t>
  </si>
  <si>
    <t>FU</t>
  </si>
  <si>
    <t>Green to orange red to purple cherty BIF, dominated by chert 1mm to 4mm and minor 1mm magnetite horizons in red-purple chert. Folding and minor faulting present. Structurally complicated.</t>
  </si>
  <si>
    <t xml:space="preserve">Now laminar, as aboive otherwise. Minor mm scale magnetite in red-purple chert. </t>
  </si>
  <si>
    <t>PR</t>
  </si>
  <si>
    <t>Shales, deformed.Py mineralisation, isolated from 483.84-485.22.</t>
  </si>
  <si>
    <t xml:space="preserve">Cherty minor BIFm orange yello and red in centre, with minor mm scale magnetite. </t>
  </si>
  <si>
    <t>Black shales to end of hole, graded bedding once more, fining uphole here, units 0.5cm to 5cm.</t>
  </si>
  <si>
    <t>Black shales, microfolded and crumpled - signifying another hinge - change in ori of graded bedding.</t>
  </si>
  <si>
    <t>Black shales, bedded nicely, graded bedding prevalent, fining downhole consistently to end of hole.</t>
  </si>
  <si>
    <t>or</t>
  </si>
  <si>
    <t xml:space="preserve">Logging starts from here: Orange/white BIF with banding 1-8mm in size. Highly magnetic - magnetie bands only 1-2mm. Occasional chert up to 15mm - white. </t>
  </si>
  <si>
    <t xml:space="preserve">Interbedded finer grained shales.. BIF appearance but no magnetite, chert up to 30mm thickness. Primary sulphides present - Pyrite from 106.4-112.8 incl lenses up to 35mm thick. </t>
  </si>
  <si>
    <t xml:space="preserve">Fine grained black shales,  mod foliated and qz-vein/chert boudinage parallel to bedding (take strain below competent BIF?) Minor primary sulphides - pyrite. </t>
  </si>
  <si>
    <t xml:space="preserve">Grey fine grained sandstones, grains up to 1mm in size with grainy feel to fresh surfaces. Some sign of bedding, weak foliation develops downhole. </t>
  </si>
  <si>
    <t>Minor SU (primary). Pyrite present. Quartz veining from 134-136.8.</t>
  </si>
  <si>
    <t xml:space="preserve">Interbedded black shale and BIF with magnetite/chert reaching 1-2cm. </t>
  </si>
  <si>
    <t xml:space="preserve">Quartz dominated with 20% carbonate (Fe dolomite?). Also lots of magnetite - magnetic. </t>
  </si>
  <si>
    <t>Massive crystalline magnetite with minor stringers of  PO (exhalitive? - something to do with VMS, hence quartz veining too?)</t>
  </si>
  <si>
    <t xml:space="preserve">Repeat of the quartz above, bounding the crystaine mag/po. </t>
  </si>
  <si>
    <t xml:space="preserve">Shales interbedded with chert and minor magnetite. </t>
  </si>
  <si>
    <t xml:space="preserve">Moderately foliated siltstone - micaceous - lineation present on foliation planes. Some microfolding present on cm scale. </t>
  </si>
  <si>
    <t xml:space="preserve">Fine grained mafic - larger crystals present from carbonate alteration? (do not react with acid?). Has the appearance of ultramafic as in SSDD015. </t>
  </si>
  <si>
    <t xml:space="preserve">Fine grained sediment and chert interbeds - stockwork veining and primary pyrite present. </t>
  </si>
  <si>
    <t xml:space="preserve">BIF - magnetite horizons 1-3mm. </t>
  </si>
  <si>
    <t>Quartz-carbonate vein, some BIF/seds caught up/brecciated within vein.</t>
  </si>
  <si>
    <t xml:space="preserve">Variolitic with 5mm-1cm verioles, typically foliated. Thin flows Amb (&lt;1m), apparent x-sections through pillows, 40-70cm wide. Stockwork veining to 156m, then regular veining from 203-237.5. Trace disseminated pyrite from 228-232. Carb spoting in places. </t>
  </si>
  <si>
    <t xml:space="preserve">Fine grained talc altered ultramafic unit - may be product of high magnesium unit or base of a flow. Darker than surrounding rocks. </t>
  </si>
  <si>
    <t xml:space="preserve">As above ultramafic unit above. </t>
  </si>
  <si>
    <t>Mafic sediments, same appearance/alteration as basalt but with aparent layering. At 205.9, quartz-rich bands present - original feature. Some microfolds present from mm to 2-3cm scale.Alternative is a deformed basalt with alignment of minerals??</t>
  </si>
  <si>
    <t xml:space="preserve">Fine grained, chlorite-epiote alteration. Some carbonate spotting. </t>
  </si>
  <si>
    <t>Mafic sediments - microfolding present. Or folded/srtongly foliated basalt, perhaps different composiont/alignment of biotite?</t>
  </si>
  <si>
    <t xml:space="preserve">Basalt with carbonate spotting. Minor decimentre scale interflow seds - show folding but look very similar. </t>
  </si>
  <si>
    <t>Black very fine grained unit, highly magnetic. Has talcose feel. No signs of obvious spinifex texture. Cumulate to basalt/komatiitic basalt flow?</t>
  </si>
  <si>
    <t>Appearance of sediments, with deforme/folded foliation - could these actually be komatiite/komatiitic basalt and the spinifex is the layering?</t>
  </si>
  <si>
    <t>Basalt, green alteration, fine grained. As further up hole.</t>
  </si>
  <si>
    <t>Magnetic, fine grained black unit with cumulate texture. peridotite? Magnetite veinlets at top, talc-carbonate stockwork veining throughout, some brecciation. cumulate minerals evident. Becomes less magnetic downhole to barely at al at 295l (way-up?)</t>
  </si>
  <si>
    <t xml:space="preserve">Magnetite layering in green fine grained sediment. Interbedded sediment. </t>
  </si>
  <si>
    <t xml:space="preserve">Foliated green basalt. </t>
  </si>
  <si>
    <t xml:space="preserve">Repeat of ultramafic uphole, soft talc, brecciation with talc-carbonate veining. </t>
  </si>
  <si>
    <t>Strange interval - green fine grained unit with 5-8mm magnetite veining, consistent orientation (now foliated?) and 10cm portions of brecciated black ultramafic? Lots of sulphides including pyrrhotite veinlets, pyrite and ccp. Magmatic sulphides?</t>
  </si>
  <si>
    <t xml:space="preserve">Portion of basalts with relict randomly orientated crystals (now calcite - likely originaly trem?) concentrated along certain horizons - original spinifex texture. Spinifex textured basalt. </t>
  </si>
  <si>
    <t>Ultramafic with talc alt and talc-carboate veining in brecciation. Lower part of a komatiitic flow? Way up downhole?</t>
  </si>
  <si>
    <t xml:space="preserve">Two  komatiite flows, only 20cm thick, - can see different types of spinifex texture, finer and random downhole and then coarser and more aligned uphole. Way up - right way down hole? Now carbonate altered/foliated. </t>
  </si>
  <si>
    <t xml:space="preserve">Variolitic basalt, chlorite-epidote alteration, 30cm pillows visible with concentration of varioles at margin and less towards Increase in foliation intensity - shown by varioles (stretched about 4:1 to 5:1). </t>
  </si>
  <si>
    <t xml:space="preserve">Darker in colour, stockwork qz-carb veining. Reminicent of silverstone holes on apprach to shear zone. No varioles visible. </t>
  </si>
  <si>
    <t xml:space="preserve">Medium to coarse grained dolerite intrusive. Up to 50:50 feldspar tp pyroxene,. Elongate black minerals (px/amph) in anhedral feldspar. Some parts massive, some appear moderately foliated. </t>
  </si>
  <si>
    <t>Moderately to strongly foliated fine grained dark mafic (basalt?). Pervasive carbonate alteration and veining, also foliated/deformed in foliation direction. Lots of disseminated sulphides deformed/aligned in fol direction.</t>
  </si>
  <si>
    <t>gror</t>
  </si>
  <si>
    <t>Brecciated and foliated talc-carbonate altered ultramafic? Carbonate is likely ferroan dolomite and magnesite? Minor calcite (most doesn't fizz). Parts look very similar to listwaenite at Ardmore, Light green colour. Parts appear to have rounded clasts?</t>
  </si>
  <si>
    <t>Strange textures and patterns here - appear feathery and aligned crystals, now pseudomorphed by magnesite/dolomite. Extreme talc-carb altered. Could this be originally spinifex bearing mafic/ultramafic, hence patterns? Deffo altered um now.</t>
  </si>
  <si>
    <t>Fault zone? Chips are talc-carb altered and v talcose. Ultramafic protolith.</t>
  </si>
  <si>
    <t xml:space="preserve">Again, strange textures of large needles up to 3-4cm long and 5mm wide, relict spinifex? Ultramafic talc-carb altered now. </t>
  </si>
  <si>
    <t>grbr</t>
  </si>
  <si>
    <t>Change in rock type here somewhere - more competent with rounded clasts (?) up to 1-2cm in size. Originaly logged as felsic volcaniclastic. Appearance of conglomorate - could be mafic (foliated/veined basalt in FW of pit??) of mafic volcaniclastic?</t>
  </si>
  <si>
    <t xml:space="preserve">Talc altered ultramafic - carbonate veining. Very soft. Sheared slither of ultramafic. Then mafin downhole. </t>
  </si>
  <si>
    <t>grcr</t>
  </si>
  <si>
    <t xml:space="preserve">Originally logged as volcanoclastic/tuff. Same rock type as above - clasts continue with a green matrix around (chl altered). Mafic volcaniclastic? Highly foliated. </t>
  </si>
  <si>
    <t>Same unit - medium grained. Euhedral to subhedral qhite-grey tabular crystals (plag?)ad potentially ?quartz in a green relatively fine grained groundmass. White crystals are up to 2cm in size. Either porphyritic mafic lava or mafic volcaniclastic.</t>
  </si>
  <si>
    <t>Fine grained equivalent - green groundmass with faint 1mm or less white/grey crystals - subhedral to subrounded. Potential varioles for 50cm at 436m - basalt within volcaniclastics? Or variolitic amongst porphyritic?</t>
  </si>
  <si>
    <t xml:space="preserve">Medium grained - same as above, minor coarse fraction for 20cm at 437.7m, white rounded grains up to 10mm in size. Possible grading in a 50cm 'unit' fining downhole from 10mm to &lt;1mm whits grains at 438m. Only weak foliation, weak-mod magnetic.  </t>
  </si>
  <si>
    <t xml:space="preserve">Coarse grained - larger white-grey crystals typically 2-10mm euedral-subhedral in a fine grained grey groundmass. Calcite-epidote in gmass and in some of the crystals. Possible cleavage in crystals too. Are they replacement features? Moderately magnetic. </t>
  </si>
  <si>
    <t>Medium grained again. Weak to moderately foliated. Some portions up to 10cm wide are light-green, magnetic, and apparently more highly foliated. Look like listwaenite at Ardmore?? Could it be um?</t>
  </si>
  <si>
    <t xml:space="preserve">Fine grained again, weakly foliated. Hard, finest grained parts are higly magnetic. Some small cm scale coarser portions. </t>
  </si>
  <si>
    <t>Medium grained - increase in crystal size to 3-4mm. Moderately magnetic.</t>
  </si>
  <si>
    <t xml:space="preserve">Very fine grained groundmass - dark grey to black.Some small discernable white minerals - only with hand lens. Non-magnetic, softer with some chlorite alt - more lke basalt? Only v weakly foliated. </t>
  </si>
  <si>
    <t xml:space="preserve">Increase grain size once again, and highly foliated. Clasts are foliated/sheared and give good SSI. Mylonitic fabric at end of hole. </t>
  </si>
  <si>
    <t>BUGEYE</t>
  </si>
  <si>
    <t>Ocl</t>
  </si>
  <si>
    <t>orrd</t>
  </si>
  <si>
    <t>Red unconsolidated transported cover</t>
  </si>
  <si>
    <t xml:space="preserve">Deeply weathered/altered, orange in colour, Fe clasts in places from cover. </t>
  </si>
  <si>
    <t xml:space="preserve">Green in colour, part of regolith sequence, saprock. </t>
  </si>
  <si>
    <t>Relict ophitic texture of elongate plag in pyroxene - dolerite.</t>
  </si>
  <si>
    <t>Strongly foliated unit, still in saprock, minor veining.</t>
  </si>
  <si>
    <t>As before, increase in stockwork style veining, foliation present but not as strong.</t>
  </si>
  <si>
    <t>rdor</t>
  </si>
  <si>
    <t>As previous but extremely fractured and broken - fault zone (assoc with some grade?). Minor veining in more competent pieces.</t>
  </si>
  <si>
    <t>Moderately foliated dolerite.</t>
  </si>
  <si>
    <t>bugy</t>
  </si>
  <si>
    <t xml:space="preserve">Foliation lost, now massive mg dolerite with ophitic texture. </t>
  </si>
  <si>
    <t>Foliation returns, becoming more fresh.</t>
  </si>
  <si>
    <t>Massive</t>
  </si>
  <si>
    <t>Foliation returns once more</t>
  </si>
  <si>
    <t xml:space="preserve">Fresh dolerite with ophitic texture, px up to 5mm, plag 1-2mm, 50:50 ratio. No foliation, massive. </t>
  </si>
  <si>
    <t>Decrease in grain size - nearing top of sill?</t>
  </si>
  <si>
    <t>Increase in grain size once again to several mm. Significant veining in places (now rusting - quartz-carb?</t>
  </si>
  <si>
    <t>grp</t>
  </si>
  <si>
    <t xml:space="preserve">Very coarse and felsic rich - granophyric part at top of sill - volatile rich etc? Feathery pyroxene up to 3 cm in size, ratio now 35 px:65 plag. </t>
  </si>
  <si>
    <t>Return to dolerite as before. Successive sills. Do granophyric zones show way up downhole??</t>
  </si>
  <si>
    <t>Weakly foliated dolerite, moderately altered (appearance of saprock) and broken/fragmented.</t>
  </si>
  <si>
    <t xml:space="preserve">Increase in foliation intensity, also broken in places. </t>
  </si>
  <si>
    <t>bu</t>
  </si>
  <si>
    <t>Medium grained dolerite with minor thin coarse (&lt;10cm) granophyric zones</t>
  </si>
  <si>
    <t>Increase in grain size to several mm and feathery plag and pyroxene crystals -granophyric - Diorite?</t>
  </si>
  <si>
    <t>More strongly foliated, minor veining.</t>
  </si>
  <si>
    <t xml:space="preserve">Increasing FL down hole, sporadic quartz veining also increases downhole. </t>
  </si>
  <si>
    <t xml:space="preserve">SK, PY altered - GRADE occurs here. </t>
  </si>
  <si>
    <t>Stronger foliation, becoming almost mylonitic. Becoming more intermediate/felsic down hol, m:f changing from 50:50 to 30:70</t>
  </si>
  <si>
    <t>Fragmented chips and gouge - fault?</t>
  </si>
  <si>
    <t xml:space="preserve">Major contact - wat sould be ore zone but no grade, only brecciated chips, lots of qz-carb veining (rusting = Fe) and sulphides present. </t>
  </si>
  <si>
    <t>orgy</t>
  </si>
  <si>
    <t xml:space="preserve">As above but more competent, stockwork veining. </t>
  </si>
  <si>
    <t>Bedded shales</t>
  </si>
  <si>
    <t>Fine grained sandstone interbedded in shales.</t>
  </si>
  <si>
    <t xml:space="preserve">Bedded shales, minor Fe BIF orizons but &lt;2cm. Some 1-2cm graded bedding, fines uphole (not 100% sure of ori). </t>
  </si>
  <si>
    <t xml:space="preserve">Minor stockwork veining and silicifiaction, boundary between shales and BIF. </t>
  </si>
  <si>
    <t>Very nice black and red banded BIF, black magnetite bands dominate at 60% and range from &lt;1mm to 2.5cm. Interbedded chert between 1mm and 3cm. Becomes white in colour downhole. Many horizons appear jasperlitic. Some folding around 226m.</t>
  </si>
  <si>
    <t xml:space="preserve">BIF still present but deformed/folded, brecciated and sheared/alered. Some sulphides present and signs of some shear sense indicators. Very magnetic. </t>
  </si>
  <si>
    <t>Strongly foliated shales, veining deformed into foliation with some folding evident. Some foliated graded bedding 1cm scale, fining downhole.</t>
  </si>
  <si>
    <t>Foliated shales, some graded bedding present, fining uphole.</t>
  </si>
  <si>
    <t>Bedded shales with 1-2cm bedding, graded - fining downhole.</t>
  </si>
  <si>
    <t xml:space="preserve">Brecciated and stockwork veining of shales. Still foliated. Minor sulphides visible. </t>
  </si>
  <si>
    <t xml:space="preserve">Foliated shales, broken up downhole. </t>
  </si>
  <si>
    <t>Broken, brecciated and sheared, some core loss.</t>
  </si>
  <si>
    <t>Bedded shales with bedding 2-3cm, grading shows fining uphole. Inverse or surrounding sediments.</t>
  </si>
  <si>
    <t>Veined sheared and brecciated - hinge of isoclinal fold?..</t>
  </si>
  <si>
    <t>Bedded shales with graded bedding, identical to that in silverstone core. Fining downhole.</t>
  </si>
  <si>
    <t xml:space="preserve">Broken, sheared and fragmented. Some sulphides present. </t>
  </si>
  <si>
    <t xml:space="preserve">Bedding visible in shales - grading shows fining downhole. </t>
  </si>
  <si>
    <t xml:space="preserve">Broken, brecciated, fragmented shales. </t>
  </si>
  <si>
    <t xml:space="preserve">Weakly foliated bedded shales with grading showing fining uphole. </t>
  </si>
  <si>
    <t xml:space="preserve">Bedded shales, cm scale. Grading shows fining downhole. </t>
  </si>
  <si>
    <t xml:space="preserve">Brecciated, quartz veining, sheared - hinge. </t>
  </si>
  <si>
    <t xml:space="preserve">Bedded shales, fining uphole. </t>
  </si>
  <si>
    <t xml:space="preserve">Brecciated, quartz veining, shearing. </t>
  </si>
  <si>
    <t xml:space="preserve">Bedded shales, no foliation, fining downhole. </t>
  </si>
  <si>
    <t>Sheared,recciated and veined sediments. Small more competent interval shows fining downhole.</t>
  </si>
  <si>
    <t>Bedded sediments, graded bedding shows fining downhole, bedding on 1-3cm scale.</t>
  </si>
  <si>
    <t>Brecciated sediments and veining over small interval, marks change in orientation of bedding.</t>
  </si>
  <si>
    <t>Bedded sediments fining uphole.</t>
  </si>
  <si>
    <t>Bedded shales with grading fining downhole.</t>
  </si>
  <si>
    <t>Brecciated and stockwork veined sediments, bedding distorted - sheared/foliated.</t>
  </si>
  <si>
    <t>gypu</t>
  </si>
  <si>
    <t>Bedded sediments somewhat distorted, but graded bedding is visibe and shows fining downhole.</t>
  </si>
  <si>
    <t>Brecciated and heavily veined sediments over this interval, some bedding is intact between and shows fining downhole. To EOH.</t>
  </si>
  <si>
    <t>WINDDINE WELL</t>
  </si>
  <si>
    <t xml:space="preserve">Start of logging at 120.4m, RC until this point. Undiff medium grained mafic saprock, dolerite? Modeately weathered, green brown colour. Some quartz-carbonate veining. </t>
  </si>
  <si>
    <t xml:space="preserve">Associated with small chips and clay - fault? </t>
  </si>
  <si>
    <t>pu</t>
  </si>
  <si>
    <t xml:space="preserve">Still moderately weathered mafic, purple-red colour, fragmented into chips/gouge. Some thick quartz dom veining 10cm+. </t>
  </si>
  <si>
    <t>Lost core, surrounding is fragmented into chips.</t>
  </si>
  <si>
    <t xml:space="preserve">Still moderately weathered mafic - dolerite? Green brown once again. </t>
  </si>
  <si>
    <t xml:space="preserve">Change to dominantly green colour, still transitional. </t>
  </si>
  <si>
    <t xml:space="preserve">Lost core. </t>
  </si>
  <si>
    <t xml:space="preserve">Medium grained mafic-intermediate, weakly to moderately foliated intrusive. Becoming fresher/less weathered downhole. Minor veining. </t>
  </si>
  <si>
    <t>As above, but foliation is very weak to absent. At 141m, yellow-cream weathered leucoxene becomes apparent. Lesser veining than above.</t>
  </si>
  <si>
    <t>crgr</t>
  </si>
  <si>
    <t>Start of fresh rock and weak foliation.40:60 ratio of black to white minerals, leucoxene abundant and defines foliation. Diorite - as in WWDD040? Moderate veining at varios orientations. Mod calcite alt of gmass.Grains typically 3-4mm in size.</t>
  </si>
  <si>
    <t xml:space="preserve">Foliation lost. Same mineralogy, but reduced grain size, now fine to medium grained max 1-2mm. Less white minerals, only 30-40% - less evolved down hole. </t>
  </si>
  <si>
    <t xml:space="preserve">As above but moderate foliation, sheared and all white minerals stripped out (calcite) leaving a honeycomb texture. Disseminated suphides throughout. </t>
  </si>
  <si>
    <t xml:space="preserve">Finer grained dolerite (not fine as in basalt), grain size 1-2mm. Leucoxene present, with plagioclase and green pyroxene (now amphibole) present. Veining has increased in intensite - very high with range of orientations. </t>
  </si>
  <si>
    <t xml:space="preserve">Medium grained massive dolerite with green epidote alteration. Grain size increase to 3-4mm. </t>
  </si>
  <si>
    <t xml:space="preserve">Coarser grained equivalent, crystals up to7-9mm in size. More leucoxene(?) which is light green in colour here? Tabular plagioclase and elongate pyroxene crystals. Coarser - towards base of intrusion? Still no foliation, massive. </t>
  </si>
  <si>
    <t>Medium grained dolerite, equigranular, 3-4mm grain size and crystalline, no foliation. Perhaps lack of foliation and calcite alteration means these original textures/grain sizes are more evident than in WWDD040?</t>
  </si>
  <si>
    <t xml:space="preserve">Sheared edges? Fine grained with moderate to strong foliation. Elongate black crystals present - acicular with hexagonal basal sections - hornblende, or tourmaline? In fol direction. Sheared edge of dolerite? </t>
  </si>
  <si>
    <t>Calcite, quartz and same black elongate mineral as in surrounding rock - tourmaline? Or biotite?</t>
  </si>
  <si>
    <t xml:space="preserve">Porpheritic textured mafic intrusive - large phenocrysts 5-7mm (cpx?, now horn) in finer grained crystalline groundmass 1-2mm. Striking lizard-skin appearance. Plag and px in finer grained assem, maybe minor leucoxene. Massive. </t>
  </si>
  <si>
    <t>As above, but reduction in grain size - phenocrysts now 3-5mm in size, groundmass also appears finer - 1mm. Approaching the base of sill?</t>
  </si>
  <si>
    <t xml:space="preserve">Finer grained, now grains typically 1mm or less, occasionallt 2mm. Moderately foliated - gets stronger (to strong from 227m) downhole towards contact. Shearing at base of sill/BIF contact. Reduced grain size = chliled margin. </t>
  </si>
  <si>
    <t xml:space="preserve">Dark black/grey BIF, high magnetite content. Chert typically 6-8mm, magnetite 1-5mm. As in WWDD040.Itself foliated.  </t>
  </si>
  <si>
    <t xml:space="preserve">Green laminated unit, strongly foliated. First appearance mafic, but some grains visible and laminated. SSI here - clasts and veins. Fine to medium grained - &lt;1mm to 2mm, replaced by calcite. Alternatively could be co3 spotting of sheared mafic. </t>
  </si>
  <si>
    <t xml:space="preserve">Black-grey magnetite rich BIF, undefomed. </t>
  </si>
  <si>
    <t>FI</t>
  </si>
  <si>
    <t>Black-grey BIF continues, increased veining (calcite dom) and some brecciation with calcite infill. Some isoclinal folding at 242m. DEFORMED ZONE IN BIF</t>
  </si>
  <si>
    <t>Change in colour to red/black for red chert horizons - jasperlitic. Uniform.</t>
  </si>
  <si>
    <t xml:space="preserve">Black/grey BIF, as above jasperlitic BIF. No clear deformation. </t>
  </si>
  <si>
    <t>Deformed BIF with quartz-carb veining and sulphides. DEFORMED ZONE IN BIF</t>
  </si>
  <si>
    <t>Undeformed laminar black/grey BIF.</t>
  </si>
  <si>
    <t>Deformed BIF, assoc with increased veining and sulphides. Thick quartz-milky carbonate-pyrite vein with sheared BIF from 248.90-249.5. DEFORMED ZONE IN BIF</t>
  </si>
  <si>
    <t xml:space="preserve">Small slither of undeformed BIF black/grey laminar between sheared/deformed/folded zones. </t>
  </si>
  <si>
    <t>Heavily deformed, isoclinally folded and veined BIF, assoc with intense veining and suphides.  DEFORMED ZONE IN BIF</t>
  </si>
  <si>
    <t>VQC</t>
  </si>
  <si>
    <t xml:space="preserve">White-grey quartz-dominated carb veining, with abundant sulphides and small bits of BIF. </t>
  </si>
  <si>
    <t>Deformed, folded and veined BIF, associated with high grade ore. VG abundant at 258.90-259.25 and from 259.60-259.75m. DEFORMED ZONE IN BIF</t>
  </si>
  <si>
    <t xml:space="preserve">Uniform banded grey/white BIF, some thicker chert horizons up to 1cm, but also magnetite up to 1cm. </t>
  </si>
  <si>
    <t xml:space="preserve">Strongly foliated fine gained green unit, still traces of magnetite horizons 1-2mm thick (often euhedral mag crystals). Silicified zone with significant qz-cb veining, predom fol parallel, some flat. Lots of Po. </t>
  </si>
  <si>
    <t>Chert with minor magnetite horizons. Strongly veined with boudinage shown. Boudinaged chert shows SSI - shearband boudins?</t>
  </si>
  <si>
    <t>Foliated fine grained green unit, appaears to contain rounded clasts up to 5mm-8mm in size (replaced by qz-cb?). Green equivalent of underlying green, more flesic unitss. Mafic volcaniclastic?</t>
  </si>
  <si>
    <t xml:space="preserve">More strongly foliated, sheared and heavily veined equivalent of above unit. </t>
  </si>
  <si>
    <t xml:space="preserve">Thick quartz-carbonate (calcite/Fe dolomite) veining, foliated. </t>
  </si>
  <si>
    <t xml:space="preserve">Grey-white fine-medium grained (typically &lt;1mm, 2mm max) apparently clastic unit, including quartz feldspar and fine black crystals. Felsic-intermediate volcaniclastic? Or strongly foliated felsic volcanic? Highly foliated. </t>
  </si>
  <si>
    <t xml:space="preserve">Above but with intense quartz-carb veining anf sheared up. strong foliation maintained. </t>
  </si>
  <si>
    <t>Return to fine-med grained grey-white felsic volc/volcaniclastic, signs of original 'bedding' at 277.1m - grading showing fining uphole. Dm scale bedding? Suggests volcaniclastic rather than volc. Foliation decreasing to weak Change to green at EOH</t>
  </si>
  <si>
    <t>crbr</t>
  </si>
  <si>
    <t xml:space="preserve">Start of logging: White/cream/grey and red banded chert.Very minor 1-2mm magnetite horizons. </t>
  </si>
  <si>
    <t xml:space="preserve">Yellow-grey banded chert (similar to Rothsay core). Magnetite becoming more common and thicker downcore (to 2cm thickness). Broken into chips from 129-130.5. Minor folding and faulting. </t>
  </si>
  <si>
    <t>Lost core.</t>
  </si>
  <si>
    <t xml:space="preserve">Red-grey BIF, now more regular magnetic 1-2cm bands and intervening white-grey chert. Minor faulting (-steep approx E-W?). </t>
  </si>
  <si>
    <t xml:space="preserve">As above, broken into 5cm and smaller pieces. </t>
  </si>
  <si>
    <t xml:space="preserve">Orange-red chert, possibly interbedded 3cm felsic volcanic. Non magnetic. </t>
  </si>
  <si>
    <t xml:space="preserve">Interbedded green fg ?mafic and 2-3cm potential felsic volcanics and chert. Some dissem mag. Part of green unit contains feldspar clasts - appears like an intermediate volcaniclastic? </t>
  </si>
  <si>
    <t xml:space="preserve">Orange Fe-bearing chert, minor magnetite horizons. </t>
  </si>
  <si>
    <t xml:space="preserve">Highly magnetic BIF, fractured to small pieces downhole - fulted/sheared contact with underlying mafic. Competent pieces show shearing and microfolding. </t>
  </si>
  <si>
    <t>FSU</t>
  </si>
  <si>
    <t xml:space="preserve">Strongly foliated grey unit with what appears to be lots of sheared clasts. Appearance of volcaniclastic elsewhere (quite similar to E0H). Intermediate/mafic volcaniclastic? Some microfolding. </t>
  </si>
  <si>
    <t>Fine grained green unit, in some instances there are cm zones of larger crystal size - has appearance of a mafic, but signs of bedding? Could be firther volcaniclastic/ash bed?</t>
  </si>
  <si>
    <t xml:space="preserve">Sheared up green MUU above and highly magnetic BIF, sulphides present. </t>
  </si>
  <si>
    <t xml:space="preserve">Brecciated/silicified cherty BIF. </t>
  </si>
  <si>
    <t xml:space="preserve">Fine to medium grained dark green unit, no white minerals evident,dissem magnetite (highly mag) and py. Not soft like um though. Weak fol. </t>
  </si>
  <si>
    <t>Fine grained green mafic (appearance of basalt) with dissem magnetite. For 4cm above BIF contact, minor 3-10mm highly foliated clasts of BIF. Rip up clasts - basalt of chilled dol margin?</t>
  </si>
  <si>
    <t>rdgr</t>
  </si>
  <si>
    <t xml:space="preserve">Red/black/grey cherty BIF, minor brecciation and veining. Occasional green ?mafic interbeds for a few cm. </t>
  </si>
  <si>
    <t xml:space="preserve">Fine grained mafic as above - dissem magnetite and downhole contact with BIF is intrusive into BIF with angular 8-12mm angular clasts of BIF. Either basalt rip up clasts or intruded dolerite ripping host. </t>
  </si>
  <si>
    <t>Interbedded with 5mm-10mm green mafic layers. Basalt?</t>
  </si>
  <si>
    <t xml:space="preserve">Fine grained green mafic, contains small 0.5mm yellow specks - leucoxene like surrounding intrusive. Contains abun BIF rip up clasts, angular and sheared up to 2cm in size, increase uphole. </t>
  </si>
  <si>
    <t xml:space="preserve">Green fine to medihm grained mafic - dolerite. Signs of minor leucoxene yellow. </t>
  </si>
  <si>
    <t xml:space="preserve">Porphyritic intrusive with larger 5-7mm crystals in a finer grained 1-3mm groundmass. Leucoxene and blue quartz present. Quartz dolerite or diorite. Top 3m weakly fol, then massive. </t>
  </si>
  <si>
    <t xml:space="preserve">No longer porphyritic, medium grain size increasing downhole. And quartz? grains visible with blue colour. Weak foliation, defined primarily by leucoxene. V weak magnetic in places. </t>
  </si>
  <si>
    <t xml:space="preserve">Fine to med grained, decrease grain size and increase fol. Could be shearing at contact between sill intrusives? Fractured at contact, then fine grained downhole. Strong epidote alt. </t>
  </si>
  <si>
    <t xml:space="preserve">Increasing grain size downhole from fine to medium in first 2-3m. Contains quartz crystals and is mod magnetic. Quartz dolerite/intermediate (granophyric zone?). Massive. </t>
  </si>
  <si>
    <t xml:space="preserve">Quartz crystals still present and moderately magnetic, mod foliation. </t>
  </si>
  <si>
    <t>As above, mod magnetic, calcite alt. Weak fol only shown by leucoxene crystals?</t>
  </si>
  <si>
    <t xml:space="preserve">Typical doleritic appearance, plag (pseudo by calcite) and pyroxene, moderate to strong foliation. Chlorite and weak epidote alteration, magnetic to 215.9m, then non mag downhole. Base of sill portion? </t>
  </si>
  <si>
    <t>Fractured and veined at top. Slightly increased foliation intensity. Strong to mederate now, decreasing downhole. Doleritic appearance, but decreased grain size. Top of sill portion - more intermediate?</t>
  </si>
  <si>
    <t>Intermediate composition intrusive - just as found for most of hole WWDD040, yellow leucoxene crystals, white cryatals 1-3mm, green chlorite/amphibole between. Ratio =  50:50. Fol typically mod, minor strong in places. Grain size increase downhole.</t>
  </si>
  <si>
    <t xml:space="preserve">Decreased grain size - fine to medium now. Not foliated, veining as stockwork. </t>
  </si>
  <si>
    <t xml:space="preserve">Moderate foliation, increasing downhole. Still same mafic intrusive, increasing grain size downhole. </t>
  </si>
  <si>
    <t>Very strong foliation, appears almost mylonitic. Signs of foliated large green phenocrysts - porphyritic as iN WWDD031. As seen downhole.</t>
  </si>
  <si>
    <t xml:space="preserve">Porphyritic mafic, moderate foliation, phenocrysts are elongate and are stretched  4:1. </t>
  </si>
  <si>
    <t xml:space="preserve">Medium grained mafic intrusive - yellow leucoxene foliated. </t>
  </si>
  <si>
    <t>Fine grained - chilled margin of sill? Green in colour, fine grained, yellow fine leucoxene visible in places. Increased foliation to contact./</t>
  </si>
  <si>
    <t xml:space="preserve">Plan black-grey BIF with 1-6mm bands of chert and magnetite. Some minor interleaving of green unit and BIF for fist 50cm (sheared pieces?). </t>
  </si>
  <si>
    <t>"</t>
  </si>
  <si>
    <t xml:space="preserve">As above, rel undeformed, chert horizons are jasper bearing - red-black. </t>
  </si>
  <si>
    <t xml:space="preserve">Return to black-grey planar banded BIF. </t>
  </si>
  <si>
    <t xml:space="preserve">Deformed, sheared and folded BIF, also with deformed veining. </t>
  </si>
  <si>
    <t xml:space="preserve">As above, also deformed, sheared, folded. </t>
  </si>
  <si>
    <t xml:space="preserve">Planar banded grey-black BIF with minor green fine grained interbeds, boudinage of quartz veining. </t>
  </si>
  <si>
    <t xml:space="preserve">Deformed and folded for 30cm, then very heavily veined with thick qz-ca-py veining to 245.15. Corresponds to 2.1g/t zone. Then sheared and in places brecciated BIF downhole to 295.71. </t>
  </si>
  <si>
    <t xml:space="preserve">Deformed and heavily veined BIF with thick qz-veining containing Po, Py, Ccp and VG. Ore zone, 34g/t.  Either side of 30cm VG interval is brecciation with Po infill and containing rounded clasts. </t>
  </si>
  <si>
    <t xml:space="preserve">Deformed BIF but with minimal veining and sulphides. Immediately below ore zone. </t>
  </si>
  <si>
    <t>Starts with 20cm of brecciation with pyrrhotite infill, then 30cm of veined deformed BIF with some sulphides (not many), then return to brecciation Po infill including lots of VG along one vein near margin. 10.35g/t.</t>
  </si>
  <si>
    <t xml:space="preserve">Minor interval of lesser deformed, more laminar BIF, strong boudinage of veining. </t>
  </si>
  <si>
    <t xml:space="preserve">Deformed BIF with moderate veining and sulphides, minor brecciation with Po infill. Some near isoclinal folds - appear to be parallel to banding. Include 4.74g/t interval uphole associated with most veining and assoc sulphides. </t>
  </si>
  <si>
    <t xml:space="preserve">Laminar BIF, relatively undeformed </t>
  </si>
  <si>
    <t xml:space="preserve">Moderate shearing and deformation of  BIF, contact marked by15cm After 307m, def decreases and little veining/sulphides.  Po infill brecciation followed by small amount of veining - grade assoc with brecciation zone. </t>
  </si>
  <si>
    <t xml:space="preserve">Appears to be orange-cream felsic volcaniclastics and some green fine grained metaseds and chert, interbedded within BIF as seen elsewhere. Grading may be present but appears variable. </t>
  </si>
  <si>
    <t xml:space="preserve">Black-grey chert BIF, highly magnetic, minor cm to dm scale green interbeds - fine grained metaseds containing euhedral crystals of magnetite. </t>
  </si>
  <si>
    <t xml:space="preserve">Chert interbedded with minor clastic units - dominantly further small felsic volcaniclastic units. Scale of 2-3cm beds. Strongly foliated. </t>
  </si>
  <si>
    <t xml:space="preserve">Clastic with fine 1mm groundmass and some larger 5mm-1cm quartz clasts. Volcaniclastic groundmass (intermediate-mafic) - possibly volcaniclastic sandstone due to present of larger clasts. Clasts show SSI. </t>
  </si>
  <si>
    <t xml:space="preserve">Fractured pieces - fault zone? still moderately foliated. As above, green-grey in colour. </t>
  </si>
  <si>
    <t xml:space="preserve">As before fractured zone with moderate fol and large quartz clasts in a finer groundmass of clasts. Green to cream in colour. </t>
  </si>
  <si>
    <t xml:space="preserve">Thick qz-carb vein, some inclusions of surrounding rock caught up in vein. </t>
  </si>
  <si>
    <t xml:space="preserve">Finer grained, still clastic with dominantly green colour and intervals of more felsic (cream) composition. Weak fol. </t>
  </si>
  <si>
    <t xml:space="preserve">Thick quartz-carb vein with small amounts of a black mineral. </t>
  </si>
  <si>
    <t xml:space="preserve">As above, fine grained  with small intervals with coarser quartz clasts present. Predom intermediate-mafic, with minor felsic interbeds. Weak fol. Definite clastic appearance with volcanic groundmass. To EOH. Some grading.  </t>
  </si>
  <si>
    <t xml:space="preserve">Start of logging: Appearance of medium grained dolerite with strong chlorite alteration - base of Saprock. </t>
  </si>
  <si>
    <t>Original pyroxene and tabular plagioclase crystals (pseudomorphed by amphibole and calcite respectively), black crystals up to 3-4mm and white 1-2mm. Moderately magnetic. Rare greasy blue mineral - quartz? Likely more evolved than dolerite- diorite?</t>
  </si>
  <si>
    <t xml:space="preserve">Thick quartz-only vein, minor 3mm calcite at margin and 1.5cm leached/carbonate altered selvedge to vein - intrusive has the light green/black spotted appearance as downhole. Good example. </t>
  </si>
  <si>
    <t xml:space="preserve">As before, medium grained dolerite/diorite with rare quartz. Weakly to moderately foliated. </t>
  </si>
  <si>
    <t xml:space="preserve">Strongly carbonate altered mafic-intrusive, bleached white-light green appearance with black minerals still present. More strongly foliated - now moderate. Also tan-coloured  leucoxene (ilmenite?) foliated and some show SSI. </t>
  </si>
  <si>
    <t xml:space="preserve">As above, but weak carbonate alteration. Crystalline texture evident once again. Large frequent leucoxene up to 3-4mm in size, moderatel fol. </t>
  </si>
  <si>
    <t xml:space="preserve">Moderate carb alteration, locally strong for 10cm in close proximity to thick quartz veins and thinner quartz-carb veining. As above. Fol increased to mod-strong. </t>
  </si>
  <si>
    <t>Strong carb alteration of mafic intrusive - assoc with more intense veining. Strong foliation, shear sense defined by leucoxene. Lith as above.</t>
  </si>
  <si>
    <t xml:space="preserve">Moderate carb alteration of mafic intrusive, gradually weakeneing downhole. Lucoxene still present. </t>
  </si>
  <si>
    <t>Chilled margin to mafic intrusive, strong chl-epi alt. Quartz veining at contact of sills?</t>
  </si>
  <si>
    <t xml:space="preserve">Medium grained now (amph/plag(now calcite/clay), leucoxene) with moderate to weak carbonate alteration and a strong shear/foliation texture. Grain size appears to have increased downhole gradually - potential way up uphole? </t>
  </si>
  <si>
    <t xml:space="preserve">Weakly foliated, appears more felsic overall, groundmass is a lighter grey and finer, with larger phenocrysts of tabular plag/calcite and amphibole. Porphyritic texture of diorite intrusive? Weak carb alt, locally strong for 10-15cm around veining. </t>
  </si>
  <si>
    <t xml:space="preserve">Porphyritic intermediate intrusive - increase in grain size (base of uphole flow?) with white plag up to 4-5mm and black px/amph up to 6-7mm, leucoxene still present. Weak fol. </t>
  </si>
  <si>
    <t xml:space="preserve">As above but reduction in grain size back to medium. Appears porphyritic with fine groundmass. Weak fol defined only really by leucoxene. </t>
  </si>
  <si>
    <t>Same original lithology, but extreme carbonate alteration here to a white-grey sugary appearance, with foliated green ?fuchsite and remnant leucoxene. Assoc with some 20-30m zoned calcite-quartz-soft black mineral. Could be more evolved?</t>
  </si>
  <si>
    <t xml:space="preserve">Medium to coarse grained mafic-intermed, incr in grain size. Weak to no carbonage alt/bleaching. Fol reduced. Increased carb al in close proximity to 5cm qz vein. </t>
  </si>
  <si>
    <t xml:space="preserve">Weakly foliated, as above, weak to no carb alt. </t>
  </si>
  <si>
    <t xml:space="preserve">Increase in foliation intensity to moderate, bottomost 50cm is fine grained in contact with BIF - clearly chiled margin. Contact parallel to banding in BIF. </t>
  </si>
  <si>
    <t xml:space="preserve">Black and grey dark magnetite rich BIF, 2mm-1cm banding. </t>
  </si>
  <si>
    <t>MVS</t>
  </si>
  <si>
    <t>Green fine grained unit - suspect it is sediment, some magnetite euhedral crystals concentrated along 'bedding'. May have mafic component, hence strong green chl alt.</t>
  </si>
  <si>
    <t xml:space="preserve">Black/grey magnetite-rich.Inceasing veining downhole, predom layer parallel and sheared/boudinaged,microfaulted. </t>
  </si>
  <si>
    <t>Heavily quartz veined and deformed BIF, isoclinal fold with hinge surfaces approx parallel to banding/foliation. Sulphides increase down hole</t>
  </si>
  <si>
    <t xml:space="preserve">Return to laminated/banded black-grey BIF, much less deformed. </t>
  </si>
  <si>
    <t xml:space="preserve">High deformation zone, isoclinal folding. </t>
  </si>
  <si>
    <t>cr</t>
  </si>
  <si>
    <t>Intensely veined portion of BIF, quartz-pyrite-carbonate (light green/cream, likely Fe dolomite). Large crystals present of multiple cm. Decrease in sulphide intensity SBI losing coherence downhole.</t>
  </si>
  <si>
    <t xml:space="preserve">BIF less coherent here, less deformation in this zone, brecciation evident with qz-carb infill. Core is fragmented and broken. </t>
  </si>
  <si>
    <t xml:space="preserve">Heavily veined and deformed BIF with large sulphide (py) aggregates up to 5cm in size. More sulphides found in high deformation areas of this zone, isoclinal folding etc. Grade is present in this zone (10g/t) conc where most deformed. </t>
  </si>
  <si>
    <t xml:space="preserve">Black/grey laminated mag-rich BIF, not deformed. </t>
  </si>
  <si>
    <t xml:space="preserve">Mosre strongly deformed and isoclinally folded over small interval. Colour corresponds to oxidtion of sulphide and veining. Qz-dolomite veining present. </t>
  </si>
  <si>
    <t xml:space="preserve">Undeformed black-grey BIF with layer parallel veining. As between other deformed zones of BIF. </t>
  </si>
  <si>
    <t xml:space="preserve">Weak chlorite - interbedded sediments amongst BIF, with mafic component? 10cm interval with spotted green appearance?? Massive pyrite up 10 3-4cm and asp. Isoclinal fold present - fol parallel? Assoc w grade - 11g/t Au. </t>
  </si>
  <si>
    <t xml:space="preserve">Black-grey laminated highly magnetic BIF. Undeformed. Minor 1cm jaspelitic horizons. </t>
  </si>
  <si>
    <t>orgr</t>
  </si>
  <si>
    <t xml:space="preserve">BIF becomes more cherty here and less magnetitE. Also minor interbedded sediment - sho moderate chlorite alteration. derate chlorite. At 283, chalcedonic veining (?) and some minor brecciation. </t>
  </si>
  <si>
    <t xml:space="preserve">Isoclinal folding of Cherty BIF, less magnetite. </t>
  </si>
  <si>
    <t xml:space="preserve">Alternations between cherty BIF and intercalated green fine grained sediment, some with magnetite in. Typically about 80cm of each. Marks end of BIF downhole. </t>
  </si>
  <si>
    <t xml:space="preserve">Quartz-sediment and minor felsic volcanic? Small 1.5cm quartzite layer with graded bedding, show fining uphole (to the E). Matches younging away from granite. </t>
  </si>
  <si>
    <t xml:space="preserve">MSV </t>
  </si>
  <si>
    <t>Fine grained grey-faint green unit, contain rounded features 5mm-1cm now composed of qzx-carbonate (deformed in fol diirection). Original? Very similar to FW at M1. Groujndmass appears to be basaltic? EOH</t>
  </si>
  <si>
    <t>Depth</t>
  </si>
  <si>
    <t>Str_Type</t>
  </si>
  <si>
    <t>Str_Int</t>
  </si>
  <si>
    <t>α</t>
  </si>
  <si>
    <t>β</t>
  </si>
  <si>
    <t>βl</t>
  </si>
  <si>
    <t>βv</t>
  </si>
  <si>
    <t>OriQuality</t>
  </si>
  <si>
    <t>Dip Dir</t>
  </si>
  <si>
    <t>Class</t>
  </si>
  <si>
    <t>Cross cutting?</t>
  </si>
  <si>
    <t>Str_Shape</t>
  </si>
  <si>
    <t>Str_Rough</t>
  </si>
  <si>
    <t>Inf_Text</t>
  </si>
  <si>
    <t>Fill_Thick</t>
  </si>
  <si>
    <t>Fill_Min1</t>
  </si>
  <si>
    <t>Fill_Min2</t>
  </si>
  <si>
    <t>Date_Logged</t>
  </si>
  <si>
    <t>KEY FOR STRUCTURAL LOGGING</t>
  </si>
  <si>
    <t>G</t>
  </si>
  <si>
    <t>CARBM</t>
  </si>
  <si>
    <t>Near flat extensional magnesite vein</t>
  </si>
  <si>
    <t>Carb vein in highly altered ultramafic</t>
  </si>
  <si>
    <t>FOL</t>
  </si>
  <si>
    <t>Strong foliation in variolitic basalt, strong lineation present, Bl = 350, varioles display SSI - Bv = 300, shows WSU.</t>
  </si>
  <si>
    <t>Downhole depth of structural measurement (m)</t>
  </si>
  <si>
    <t>Strong foliation in basalt</t>
  </si>
  <si>
    <t>Structure type: VN vein, FL foliation, FO folding, BD bedding, BN banding, BR breccia, SH shear, AC abrupt contact, DC diffuse contact</t>
  </si>
  <si>
    <t>Structure intensity: Wk weak, Md moderate, St strong</t>
  </si>
  <si>
    <t>Strong foliation/mylonitic fabric in mafic above ore zone</t>
  </si>
  <si>
    <t>alpha measurement</t>
  </si>
  <si>
    <t>Foliation in shales, quartz clasts/vens show WSU but no Bv possible.</t>
  </si>
  <si>
    <t>beta measurement</t>
  </si>
  <si>
    <t>MBED</t>
  </si>
  <si>
    <t xml:space="preserve">Bedding - grading fining uphole, close to UM contact, may be transposed into foliation. </t>
  </si>
  <si>
    <t>beta measurement - lineation</t>
  </si>
  <si>
    <t>Bedding, fining downhole</t>
  </si>
  <si>
    <t>beta measurement - vorticity vector</t>
  </si>
  <si>
    <t>Bedding in sandstone, fining downhole, surrounded by shale.</t>
  </si>
  <si>
    <t>Quality of orientation line: G good, F fair, P poor</t>
  </si>
  <si>
    <t>Calculated dip angle of structure</t>
  </si>
  <si>
    <t>Bedding, fining downhole, appears sheared/foliated</t>
  </si>
  <si>
    <t>Calculated dip direction of structure</t>
  </si>
  <si>
    <t>Bedding, fining uphole</t>
  </si>
  <si>
    <r>
      <t xml:space="preserve">Classification of structure </t>
    </r>
    <r>
      <rPr>
        <b/>
        <sz val="10"/>
        <color theme="1"/>
        <rFont val="Calibri"/>
        <family val="2"/>
        <scheme val="minor"/>
      </rPr>
      <t>(see below)</t>
    </r>
  </si>
  <si>
    <t>Veins - cross cutting?</t>
  </si>
  <si>
    <t>Shape of structure: P planar, I irregular, C curved</t>
  </si>
  <si>
    <t>Roughness of structure: R rough, S smooth</t>
  </si>
  <si>
    <t>Bedding in chert</t>
  </si>
  <si>
    <t>Infill texture: Br brecciated, OP open, SH sheared, FL foliated</t>
  </si>
  <si>
    <t>Vein fill thickness (mm)</t>
  </si>
  <si>
    <t>Vein fill mineralogy 1</t>
  </si>
  <si>
    <t>Vein fill mineralogy 2</t>
  </si>
  <si>
    <t>Structure logged by: JP = Jamie Price</t>
  </si>
  <si>
    <t>AC</t>
  </si>
  <si>
    <t>PCON</t>
  </si>
  <si>
    <t xml:space="preserve">HW contact between shale and CARB ALTERED ULTRAMAFIC UNIT. </t>
  </si>
  <si>
    <t xml:space="preserve">Date structure logged. </t>
  </si>
  <si>
    <t>QCV</t>
  </si>
  <si>
    <t>Qz-calcite vein, shallow</t>
  </si>
  <si>
    <t>qz</t>
  </si>
  <si>
    <t>ca</t>
  </si>
  <si>
    <t>Extensional quartz calcite vein</t>
  </si>
  <si>
    <t>CARBC</t>
  </si>
  <si>
    <t>Chlorite, calcite and white scratched mineral vein</t>
  </si>
  <si>
    <t>P</t>
  </si>
  <si>
    <t>CH</t>
  </si>
  <si>
    <t>CA</t>
  </si>
  <si>
    <t>Classification</t>
  </si>
  <si>
    <t>Bright white, dominantly calcite vein (perhaps v minor quartz?)</t>
  </si>
  <si>
    <t>PBAN</t>
  </si>
  <si>
    <t>Banding</t>
  </si>
  <si>
    <t>Carb only vein, highly effervesent, two parallel</t>
  </si>
  <si>
    <t>PBED</t>
  </si>
  <si>
    <t>Bright white, highly effervescent, carb only vein</t>
  </si>
  <si>
    <t>Lithological contacts</t>
  </si>
  <si>
    <t>Fracture plane,chlorite and carbonate on surface,highly effervesent.</t>
  </si>
  <si>
    <t>Carb-dominant vein, white, high effer</t>
  </si>
  <si>
    <t>Mougooderra Bedding</t>
  </si>
  <si>
    <t>Bright white carb only vein in late porph prot dol</t>
  </si>
  <si>
    <t>EPI</t>
  </si>
  <si>
    <t>Epidote Vein</t>
  </si>
  <si>
    <t>Fracture plane with carb only on surface, bright white</t>
  </si>
  <si>
    <t>CHL</t>
  </si>
  <si>
    <t>Chlorite Veinlets</t>
  </si>
  <si>
    <t>6 small parallel veinlets, white, non fizz,chlorite. Chl-carb?</t>
  </si>
  <si>
    <t>Quartz-Carb Vein</t>
  </si>
  <si>
    <t>Green, chlorite-carb vein? Scratched,white, but no fizz? Cross cut by steep, white vein, scratched, no fizz?</t>
  </si>
  <si>
    <t>CB</t>
  </si>
  <si>
    <t>QV</t>
  </si>
  <si>
    <t>Quartz Vein</t>
  </si>
  <si>
    <t>White vein, scratched,no fizz.Multipleparallel. Cross cutting chl-qz? vein</t>
  </si>
  <si>
    <t>QSV</t>
  </si>
  <si>
    <t>Quartz Sulphide Vein</t>
  </si>
  <si>
    <t>Chlorite veinlet5mm thick</t>
  </si>
  <si>
    <t>QCSV</t>
  </si>
  <si>
    <t>Quartz-Carb Sulphide Vein</t>
  </si>
  <si>
    <t>Epidote veinlet</t>
  </si>
  <si>
    <t>EP</t>
  </si>
  <si>
    <t>SULP</t>
  </si>
  <si>
    <t>Sulphide Veinlet</t>
  </si>
  <si>
    <t>Weak foliation in dolerite</t>
  </si>
  <si>
    <t>Carbonate (Calcite) Vein</t>
  </si>
  <si>
    <t>Foliation in basalt</t>
  </si>
  <si>
    <t>Carbonate (Magnesite) Vein</t>
  </si>
  <si>
    <t>Foliation in dolerite</t>
  </si>
  <si>
    <t>FRAC</t>
  </si>
  <si>
    <t>Fracture Plane</t>
  </si>
  <si>
    <t>Foliation in intermediate</t>
  </si>
  <si>
    <t>KFEL</t>
  </si>
  <si>
    <t>K Feldspar-qz Vein</t>
  </si>
  <si>
    <t>COLL</t>
  </si>
  <si>
    <t>Colloform-banded calcite vein</t>
  </si>
  <si>
    <t>Strong foliation in intermediate</t>
  </si>
  <si>
    <t>PROT</t>
  </si>
  <si>
    <t>Prot Dyke Contact</t>
  </si>
  <si>
    <t>Foliation in inter</t>
  </si>
  <si>
    <t>TALC</t>
  </si>
  <si>
    <t>Talc/asbestiform veinlet</t>
  </si>
  <si>
    <t>Pyrrhotite veinlet</t>
  </si>
  <si>
    <t>Foliation in tuff</t>
  </si>
  <si>
    <t>PY</t>
  </si>
  <si>
    <t>Pyrite veinlet</t>
  </si>
  <si>
    <t>Foliation in tuff? Seems to be changing considerably with depth?</t>
  </si>
  <si>
    <t>EQCV</t>
  </si>
  <si>
    <t>Early boudinaged qz-carb vein</t>
  </si>
  <si>
    <t>Foliation in basalt - ocelli</t>
  </si>
  <si>
    <t>Foliation in brecciated zone of basalts</t>
  </si>
  <si>
    <t>Foliation of ocelli and alteration in basalts</t>
  </si>
  <si>
    <t>Foliation shown by ocelli in basalts</t>
  </si>
  <si>
    <t>Foliation in basalts-ocelli</t>
  </si>
  <si>
    <t>Foliation in ocelli</t>
  </si>
  <si>
    <t>Foliation in tuffs, strong</t>
  </si>
  <si>
    <t>Foliation/bedding in tuffs</t>
  </si>
  <si>
    <t>Foliation in tuffs</t>
  </si>
  <si>
    <t>Strong foliation in tuffs</t>
  </si>
  <si>
    <t>Foliation in interbedded tuff/basalt</t>
  </si>
  <si>
    <t>Strong foliation in interbedded tuff and basalt</t>
  </si>
  <si>
    <t>Strong consistent foliation in tuffs</t>
  </si>
  <si>
    <t>Foliation at base of tuffs</t>
  </si>
  <si>
    <t>Sheared fabric in tuff/basalt</t>
  </si>
  <si>
    <t>Sheared alteration and ocelli in basalt - strong</t>
  </si>
  <si>
    <t>Sheared fabric in tuff/basalt, strong s shapes</t>
  </si>
  <si>
    <t>Sheared fabric in tuff</t>
  </si>
  <si>
    <t>Sheared fabric in veined interbedded tuff/basalt - ori not 100%?</t>
  </si>
  <si>
    <r>
      <t xml:space="preserve">Fracture on foliation plane - lineation present Bl = </t>
    </r>
    <r>
      <rPr>
        <b/>
        <sz val="10"/>
        <color theme="1"/>
        <rFont val="Calibri"/>
        <family val="2"/>
        <scheme val="minor"/>
      </rPr>
      <t>239 - seems reliable</t>
    </r>
  </si>
  <si>
    <t>Fracture in Prot Dol.</t>
  </si>
  <si>
    <t>Fracture plane, 2mm chlorite, multiple nearby</t>
  </si>
  <si>
    <t>Fracture in basalt</t>
  </si>
  <si>
    <t>Fracture plane in dolerite</t>
  </si>
  <si>
    <t>R</t>
  </si>
  <si>
    <t>Consistent fracture in prot-dol, very common</t>
  </si>
  <si>
    <t>Fracture in early mg dolerite, common</t>
  </si>
  <si>
    <t xml:space="preserve">Fracture in late porphyritic prot dol </t>
  </si>
  <si>
    <t>Fracture plane in mg prot dol with carb bright white, minor quartz?</t>
  </si>
  <si>
    <t>Fracture in mg. prot dol</t>
  </si>
  <si>
    <t>Fracture with carbonate on surface and lineation, Bl = 324</t>
  </si>
  <si>
    <t>Igneous layering - 2cm feldspar rich zone, Prot Dol.</t>
  </si>
  <si>
    <t>I</t>
  </si>
  <si>
    <t>PL</t>
  </si>
  <si>
    <t>K-Feld (outer) and chlorite (inner) vein</t>
  </si>
  <si>
    <t>KS</t>
  </si>
  <si>
    <t>K-feldspar (outer) and quartz carb (inner, minor fizzing) vein</t>
  </si>
  <si>
    <t>Minor K-feld (outer margin) and quartz-carb dominant core</t>
  </si>
  <si>
    <t>K-feld (outer), quartz-minor carb vein</t>
  </si>
  <si>
    <t>K-feldspar rim,quartz-carb vein</t>
  </si>
  <si>
    <t>Thick K-Feld dominated, quartz-plag core vein, shape contacts, green non mag dolerite to one side, black mag dol to other</t>
  </si>
  <si>
    <t>Quartz-carb-k-feldspar-epidote vein, 70 epi, 20qz-cb, 10Kfeld.</t>
  </si>
  <si>
    <t>Quartz-k feldspar, epidote, minor carb vein</t>
  </si>
  <si>
    <t>Orange-peach coloured carb only vein, highly effer, colour of k-feld?</t>
  </si>
  <si>
    <t>K-feldspar veinlet, orange peach colour, minor carb</t>
  </si>
  <si>
    <t>KA</t>
  </si>
  <si>
    <t>K-feldspar-carb-dark mineral(chlorite) vein</t>
  </si>
  <si>
    <t>K-feld, chlorite,minor carb veinlet, cross cut by steeper K-feld-carb-chl veinlet</t>
  </si>
  <si>
    <t>K-feldspar-carb-dark mineral(chl) vein, cross cutting other k-feldspar-minorcarb vein</t>
  </si>
  <si>
    <t>K-feld, quartz, carb, chloriteand dark blackgreen, soft crystal - chlorite?</t>
  </si>
  <si>
    <t>K-feld, quartz-carb-chlorite minor epidote</t>
  </si>
  <si>
    <t>K-feld, quartz-carb-chlorite-epidote vein</t>
  </si>
  <si>
    <t>K-feldspar-minor quartz-chlorite veinlet x 2 bounding a 5cm zone of intense chlorite-epidote alteration</t>
  </si>
  <si>
    <t>K-feldspar, quartz-chlorite-black soft mineral vein, minor carb.</t>
  </si>
  <si>
    <t>K-feldspar-quartz-chlorite veinlet</t>
  </si>
  <si>
    <t>K-feld, milky white quartz, minor carb veinlet</t>
  </si>
  <si>
    <t>Bedding in cherty BIF</t>
  </si>
  <si>
    <t>Bedding/foliation in BIF</t>
  </si>
  <si>
    <t>Bedding in interflow sediments</t>
  </si>
  <si>
    <t>Graded bedding in tuff, perhaps foliated? Fining upwards downhole.</t>
  </si>
  <si>
    <t>Contact between magnetic dolerite and magnetic dark basalt</t>
  </si>
  <si>
    <t>Contact between cherty BIF and basalt</t>
  </si>
  <si>
    <t>Contact between fragmental basalt and large quartz veining</t>
  </si>
  <si>
    <t>Contact between sheared host and thick quarts-fuchsite veining unit, carb at margin</t>
  </si>
  <si>
    <t>Contact betweenbrecciated zone and basalt</t>
  </si>
  <si>
    <t>Contact between chlorite-epidote ? alteration in basalt, sharp.</t>
  </si>
  <si>
    <t>Contact between late porphyritic dolerite and early prot dolerite</t>
  </si>
  <si>
    <t>Contact between early prot dol and late prot dol</t>
  </si>
  <si>
    <t>Contact between late and early prot units</t>
  </si>
  <si>
    <t>Thick dominantly Quartz vein, minor carbonate, chlorite at margin, patchy milky white, appearance of albite, grey</t>
  </si>
  <si>
    <t>Quartz-carb-chlorite vein</t>
  </si>
  <si>
    <t>Quartz-carb vein, minor chlorite, two parallel</t>
  </si>
  <si>
    <t>Quartz-carb vein</t>
  </si>
  <si>
    <t>Thick quartz carb vein, lots of fizz</t>
  </si>
  <si>
    <t>Quartz-carb vein, orange discolouration</t>
  </si>
  <si>
    <t>Quartz-carb vein, brown discoloured, white at margins</t>
  </si>
  <si>
    <t>Quartz-carb vein, quartz-dominant</t>
  </si>
  <si>
    <t>Bright white quartz minor carb vein</t>
  </si>
  <si>
    <t>Quartz vein, very minor carb?</t>
  </si>
  <si>
    <t>Quartz-carb vein, yellow discoloured</t>
  </si>
  <si>
    <t>Quartz-carb vein, bright white</t>
  </si>
  <si>
    <t>Quartz-carb vein, carb rich</t>
  </si>
  <si>
    <t>Quartz-carb-chlorite vein in sheared dol</t>
  </si>
  <si>
    <t>Bright white quartz-carb vein with epidote</t>
  </si>
  <si>
    <t>Quartz-dominant carb vein, white-green discolouration</t>
  </si>
  <si>
    <t>Bright white quartz-minor carb vein, two parallel</t>
  </si>
  <si>
    <t>Quartz-carbonate vein, cross cutting foliation</t>
  </si>
  <si>
    <t>Quartz carb vein parallel to foliation</t>
  </si>
  <si>
    <t>Quartz-carb vein, minor K-feldspar?</t>
  </si>
  <si>
    <t>Quartz-chlorite- minor carb vein, bright white</t>
  </si>
  <si>
    <t>Quartz carb vein with large black crystals, dark green and soft when scratched - chlorite?</t>
  </si>
  <si>
    <t>Thick quartz-carb vein, minor black soft chlorite</t>
  </si>
  <si>
    <t>Bright white quartz-carb-chlorite vein</t>
  </si>
  <si>
    <t>Quartz-carb vein, dark green chlorite</t>
  </si>
  <si>
    <t>Quartz-minor carb vein at margins</t>
  </si>
  <si>
    <t>Quartz-minor carb vein</t>
  </si>
  <si>
    <t>Carb rich quartz-chlorite vein</t>
  </si>
  <si>
    <t>Quartz-carb-chlorite vein in foliation</t>
  </si>
  <si>
    <t>Quartz-only vein, chl at margins</t>
  </si>
  <si>
    <t>Quartz-chlorite vein</t>
  </si>
  <si>
    <t>Qz only vein, parallel with a contact - foliation?</t>
  </si>
  <si>
    <t>Bright white, quartz-only vein</t>
  </si>
  <si>
    <t>Bright white quartz only vein, minor dark green - chl/fuchsite</t>
  </si>
  <si>
    <t>Quartz only vein,boudinaged</t>
  </si>
  <si>
    <t>Chlorite-quartz-epidote vein</t>
  </si>
  <si>
    <t>Quartz only, very minor carb and epidote, thick and bright white</t>
  </si>
  <si>
    <t>Quartz only vein, white</t>
  </si>
  <si>
    <t>magnesite vein</t>
  </si>
  <si>
    <t>magnesite-calcite vein, brown coloured</t>
  </si>
  <si>
    <t>magnesite vein with magnetite</t>
  </si>
  <si>
    <t>MG</t>
  </si>
  <si>
    <t>magnesite vein, crystals perp to margin</t>
  </si>
  <si>
    <t>magnesite vein - white</t>
  </si>
  <si>
    <t>rusty magnesite-calcite veinlet</t>
  </si>
  <si>
    <t>White-brown magnesite veinlet</t>
  </si>
  <si>
    <t>U</t>
  </si>
  <si>
    <t>Rusty brown and white vein, magnetite-magnesite</t>
  </si>
  <si>
    <t>Chlorite and mag/talc veinlet</t>
  </si>
  <si>
    <t>Chlorite-magnesite? Vein - cannot vcheck</t>
  </si>
  <si>
    <t>Magnesite vein - orange, maybe minor quartz, cross cut</t>
  </si>
  <si>
    <t>foliation/banding in peridotite</t>
  </si>
  <si>
    <t>foliation in ultramafic cumulate</t>
  </si>
  <si>
    <t>foliation in um</t>
  </si>
  <si>
    <t>Foliation - cannot check due to missing ori line</t>
  </si>
  <si>
    <t xml:space="preserve">Foliation </t>
  </si>
  <si>
    <t>TC</t>
  </si>
  <si>
    <t>Foliation - strong</t>
  </si>
  <si>
    <t>Foliation, minor veins parallel</t>
  </si>
  <si>
    <t>Foliation plane, veins parallel</t>
  </si>
  <si>
    <t>Foliation - strong and pervasive, sulphide blobs not foliated</t>
  </si>
  <si>
    <t>Foliation, quartz veins are are approx parallel</t>
  </si>
  <si>
    <t>Foliation - changing since last measurement</t>
  </si>
  <si>
    <t>Foliation with SSI - maybe anomalous!!</t>
  </si>
  <si>
    <t>Fracture plane - magnesite-quartz veining, rusty brown,, euhedral crystals on fracture plane</t>
  </si>
  <si>
    <t>Fracture in foliation direction (?) lineation present. Bl = 23 - NOT AS RELIABLE</t>
  </si>
  <si>
    <t>Fracture plane on vein margin - brown magnesite? vein</t>
  </si>
  <si>
    <t>Fracture plane, magnetite on plane</t>
  </si>
  <si>
    <t>Fracture plane</t>
  </si>
  <si>
    <t>Fracture plane, talc and sulphides present</t>
  </si>
  <si>
    <t>Fracture surface</t>
  </si>
  <si>
    <t>Fracture with euhedral pyrite on surface quartz and py</t>
  </si>
  <si>
    <t>Graded bedding in shales, fining downhole.</t>
  </si>
  <si>
    <t>Bedding, banding in sediments</t>
  </si>
  <si>
    <t>Contact between silt-sandstone and shale in sediments</t>
  </si>
  <si>
    <t>Fracture plane - in foliation direction, sediments</t>
  </si>
  <si>
    <t>Bedding in sediments</t>
  </si>
  <si>
    <t>Bedding - highly bedded or foliated?</t>
  </si>
  <si>
    <t>Contact between shale and sandstone</t>
  </si>
  <si>
    <t>Graded bedding in shales, fining UPHOLE</t>
  </si>
  <si>
    <t>Graded bedding, fining uphole, units 0.5-3cm thick.</t>
  </si>
  <si>
    <t>Bedding in shales</t>
  </si>
  <si>
    <t>Graded bedding in shales, fining uphole.</t>
  </si>
  <si>
    <t>Graded bedding in shales, fining uphole, reverted to original here.</t>
  </si>
  <si>
    <t>Bedding, alternations between sandstone and shale</t>
  </si>
  <si>
    <t>Bedding in seds</t>
  </si>
  <si>
    <t>Bedding in seds, graded bedding fining downhole</t>
  </si>
  <si>
    <t>Contact between serpentinised and sheared um and homogenous cumulate um.</t>
  </si>
  <si>
    <t>Contact between epidote-green olivine magnetite cumulate, and dark green non magnetic cumulate</t>
  </si>
  <si>
    <t>Contact between listwaenite um and sediments, very abrupt - cannot check, 1/4 core left</t>
  </si>
  <si>
    <t>Magnesite-Quartz-sulphide vein-minor qz vein, orange yellow, sulphides within and at margins, magnetite also present. Marks contact betweeen green alteration and fresh</t>
  </si>
  <si>
    <t>Quartz-py vein (slight fizz-calcite), 4 large parallel, sulphides at margins py-cpy</t>
  </si>
  <si>
    <t>Quartz-sulphide veins (minor fizz-calcite), 3 parallel</t>
  </si>
  <si>
    <t>Quartz-pyrite vein, rusty brown minor carb, sulphides in clusters at margin, two parallel</t>
  </si>
  <si>
    <t>Quartz(?) -carb vein with sulphides (fizz with acid)</t>
  </si>
  <si>
    <t>Quartz?-Carbonate veins, minor sulphides - fizz with acid</t>
  </si>
  <si>
    <t>Quartz-carbonate vein, minor sulphide</t>
  </si>
  <si>
    <t>Quartz-carbonate vein wth sulphides, PERP CRYSTALS</t>
  </si>
  <si>
    <t>Quartz-carbonate vein with sulphide</t>
  </si>
  <si>
    <t>Carb-Quartz? Vein, with sulphides</t>
  </si>
  <si>
    <t>Quartz-carb vein, minor sulphides</t>
  </si>
  <si>
    <t>quartz-magnesite vein, epidote green in colour, hard</t>
  </si>
  <si>
    <t>magnesite vein, minor quartz,white</t>
  </si>
  <si>
    <t>magnesite-quartz-epidote-magnesite veins, all parallel</t>
  </si>
  <si>
    <t>magnesite vein, maybe minor quartz</t>
  </si>
  <si>
    <t>bright white quartz veinlet, minor magnesite</t>
  </si>
  <si>
    <t>Magnesite-quartz vein - orange-brown</t>
  </si>
  <si>
    <t>Magnesite-qz vein, cross cutting other mag-qz vein</t>
  </si>
  <si>
    <t>Magnesite vein, maybe minor qz, orange-yellow, perp crystals</t>
  </si>
  <si>
    <t>Quartz-magnesite vein, orange-yellow three parallel</t>
  </si>
  <si>
    <t>Quartz -magnesite vein, radial crystal growth, orange-yellow</t>
  </si>
  <si>
    <t>Quartz-carb (mag) vein, with magnetite on one edge, could be contact between um units</t>
  </si>
  <si>
    <t>Quartz only vein, sulphides around margins - ORE ZON</t>
  </si>
  <si>
    <t>quartz vein with boxwork cavities</t>
  </si>
  <si>
    <t>Fracture at edge of thick vuggy quartz only vein</t>
  </si>
  <si>
    <t>Quartz-only yellow-orange</t>
  </si>
  <si>
    <t xml:space="preserve">Sulphide veinlet,4 parallel </t>
  </si>
  <si>
    <t>Fracture plane along vein margin- talc, very soft</t>
  </si>
  <si>
    <t>Fibrous asbestiform veinlet</t>
  </si>
  <si>
    <t>asb</t>
  </si>
  <si>
    <t>Vein with brecciation, very soft- talc magnesite</t>
  </si>
  <si>
    <t>Fracture plane with talc</t>
  </si>
  <si>
    <t>Unidentified vein - lost during assay</t>
  </si>
  <si>
    <t>Unidetified vein - lost during assay</t>
  </si>
  <si>
    <t>Carbonate (minor quartz-not very soft) vein</t>
  </si>
  <si>
    <t>White carbonate rich vein, high fizz</t>
  </si>
  <si>
    <t>Carbonate rich vein, black/grey and white banding in colour, non magnetic, sulphides present in vein, minor chlorite</t>
  </si>
  <si>
    <t>Carbonate rich vein, epidote and chlorite, same white/black banded appearance, sulphides in vein</t>
  </si>
  <si>
    <t>Bright white carb-rich vein, sulphides at margin</t>
  </si>
  <si>
    <t>Carbonate-chlorite vein</t>
  </si>
  <si>
    <t>Bright white carb dominated vein, soft, with sulphides</t>
  </si>
  <si>
    <t>Bright white carbonate dominated vein, with sulphides</t>
  </si>
  <si>
    <t>Bright white carb-dominanted vein, maybe minor quartz, sulphides present</t>
  </si>
  <si>
    <t>Bright white carb-rich qz-cb vein</t>
  </si>
  <si>
    <t>Very soft white carb only (+talc) vein in um, parallel with foliation approx, one of many</t>
  </si>
  <si>
    <t>Carb only bein, thickm perhaps Calcite and magnesite?</t>
  </si>
  <si>
    <t>Very bright white sugary vein (as in SSDD014), calcite (high fizz), maybe minor quartz.</t>
  </si>
  <si>
    <t>THREE WAY CROSS CUTTING: Carb-rich vein, bright white (minor qz?) cross cuts thick grey qz-cb vein. Epi-qz-cb&lt;Grey qz-cb&lt;White Cb-qz</t>
  </si>
  <si>
    <t>White carb-rich minor qz vein, cross cutting grey quartz dom vein and epidote-qz-cb vein</t>
  </si>
  <si>
    <t>White carb-rich minor quartz veins, 6 parallel within 30cm</t>
  </si>
  <si>
    <t>White carb only vein with tan colour at margins (seri?),cross cutting epidote-chlorite veinlet</t>
  </si>
  <si>
    <t>SE</t>
  </si>
  <si>
    <t>Bright white carb only vein (minor talc) in foliation in um, one of many</t>
  </si>
  <si>
    <t>Carb only vein, approx in fol</t>
  </si>
  <si>
    <t>Soft, bright white carbonate vein, high fizz, small black dots - late carb.</t>
  </si>
  <si>
    <t>White carb-rich quartz-carb vein,some black dots</t>
  </si>
  <si>
    <t>Soft, wbright white black dots, high fizz, carb only, 5-6 parallel in 30cm.</t>
  </si>
  <si>
    <t>Brighth white,soft black dots, carb only vein, high fizz, multiple parallel in 30cm.</t>
  </si>
  <si>
    <t>Thin bright white carb vein</t>
  </si>
  <si>
    <t>Carb only veins, many, defining foliation (use as fol too)</t>
  </si>
  <si>
    <t>Fe-magnesite vein defining foliation</t>
  </si>
  <si>
    <t>Chlorite veinlet with sulphide stringers, two parallel</t>
  </si>
  <si>
    <t xml:space="preserve">Dark green chlorite-sulphide (minor carb) veinlet along fracture faulting green epi-qz-py vein by 4mm. Multiple present.Perpendicular? </t>
  </si>
  <si>
    <t>Fracture plane, minor sulphides and chlorite on surface</t>
  </si>
  <si>
    <t>Epidote-carb veinlet x 2, cross cut by carb-rich qz-cb vein</t>
  </si>
  <si>
    <t>Epidote-carbonate-sulphide veinlet, minor quartz?</t>
  </si>
  <si>
    <t>Fracture plane with carbonate and epidote on surface - fractured vein</t>
  </si>
  <si>
    <t>Epidote-carb vein 4mm thick cross cut by quartz-rich qz-cb vein</t>
  </si>
  <si>
    <t>Epidote-carb-minor qz vein, cross cut by white carb-rich minor quartz vein</t>
  </si>
  <si>
    <t>CROSS CUTTING: Epidote-carb vein, cross cut by white carb-rich, sulphide rich minor quartz vein</t>
  </si>
  <si>
    <t>Epidote-chlorite veinlet</t>
  </si>
  <si>
    <t>Epidote minor carb vein</t>
  </si>
  <si>
    <t>Foliation ? In sediment? - SSI present, westside up</t>
  </si>
  <si>
    <t>Foliation in green altered sediment</t>
  </si>
  <si>
    <t>Foliation in green seds</t>
  </si>
  <si>
    <t>Apparent foliation</t>
  </si>
  <si>
    <t>Strong Foliation, alignment of wispy white minerals</t>
  </si>
  <si>
    <t>Foliation - alignment and elongation of white wispy mineral in sed</t>
  </si>
  <si>
    <t>Strong foliation in ultramafic, many white carb only veins parallel tofoliation</t>
  </si>
  <si>
    <t>Foliation in um</t>
  </si>
  <si>
    <t>Foliation in um.</t>
  </si>
  <si>
    <t>Foliation in ultramafic</t>
  </si>
  <si>
    <t>Foliation in u.m</t>
  </si>
  <si>
    <t>Foliation in u.m, parallel carb only veins</t>
  </si>
  <si>
    <t>Foliation in minor ultramafic</t>
  </si>
  <si>
    <t>Foliation in sheared basalts</t>
  </si>
  <si>
    <t>Foliation in sheared basalt, carb veins parallel to fol</t>
  </si>
  <si>
    <t>Foliation in sheared basalts.</t>
  </si>
  <si>
    <t>Foliation in basalt, faint ocelli</t>
  </si>
  <si>
    <t>Foliation in basalts</t>
  </si>
  <si>
    <t>Foliation in basalt, foliated ocelli</t>
  </si>
  <si>
    <t>Foliated ocelli in basalts, very good</t>
  </si>
  <si>
    <t xml:space="preserve">Foliation in ultramafic, strong, SC' FABRICS NEARB, boudinaged qz-carb veins(qz core, carb rim) in foliation here). </t>
  </si>
  <si>
    <t>Foliation in ultramafic, with lots of carb only veins in foliation</t>
  </si>
  <si>
    <t>Strong foliation, fe-bearing magnesite eins strongly foliated (use for veins too), rust, minor fizz, acid removes rust and turns white.</t>
  </si>
  <si>
    <t>Strong foliation approaching ore zone, veins of Fe-carbonate, not much fizz - ferroan magnesite/ankerite</t>
  </si>
  <si>
    <t>Foliation at bottom of ore zone</t>
  </si>
  <si>
    <t>Sheared fabric in ultramafic</t>
  </si>
  <si>
    <t>S fabric developed in carb veining in um</t>
  </si>
  <si>
    <t>Sheared Ocelli</t>
  </si>
  <si>
    <t>Sheared Ocelli, sigma clasts</t>
  </si>
  <si>
    <t>Sheared qz-cb veining in ultramafic</t>
  </si>
  <si>
    <t>Foliation plane with strong lineation in sheared ultramafic</t>
  </si>
  <si>
    <t>Sheared fabric in ultramafic, with lineatyion in surface</t>
  </si>
  <si>
    <t>Sheared sediments with quartz sigma clasts</t>
  </si>
  <si>
    <t>Fracture plane.</t>
  </si>
  <si>
    <t>Fracture plane, pyrite and carb on surface, multiple in vicinity</t>
  </si>
  <si>
    <t>Fracture plane - common</t>
  </si>
  <si>
    <t>Pervasive fracture orientation in prot dyke, common</t>
  </si>
  <si>
    <t>Graded bedding directly beneath ore zone, fining downhole</t>
  </si>
  <si>
    <t>Graded bedding below ore zone, fining downhole</t>
  </si>
  <si>
    <t>Graded bedding in Mou seds, fining uphole (swithc)</t>
  </si>
  <si>
    <t>Graded bedding in Mou seds, fining uphole</t>
  </si>
  <si>
    <t>Graded bedding in Mou seds, fining downhole?? May not be reliable - problem with whole tray??</t>
  </si>
  <si>
    <t>Graded bedding in Mou seds, fining downhole for sure - inverted again. Crumpled rocks and intense veinind for 6-7 metres above and 3-4 metres below, possible isoclinal fold hinges?</t>
  </si>
  <si>
    <t xml:space="preserve">Bedding in Mou seds, no grading. </t>
  </si>
  <si>
    <t>Graded beding in mou seds, approaching end of hole, fining uphole</t>
  </si>
  <si>
    <t xml:space="preserve">Bedding in Mou seds, no clear grading, </t>
  </si>
  <si>
    <t>Graded bedding, fining uphole, EOH</t>
  </si>
  <si>
    <t>Banding/bedding in chert.</t>
  </si>
  <si>
    <t>Banding/bedding in chert</t>
  </si>
  <si>
    <t>Banding/bedding in BIF</t>
  </si>
  <si>
    <t>Banding in BIF, beta appears a little variable</t>
  </si>
  <si>
    <t>Banding in BIF, some layer parallel folding</t>
  </si>
  <si>
    <t>Bedding in BIF</t>
  </si>
  <si>
    <t>Apparent bedding in sediment, increase quartz content.</t>
  </si>
  <si>
    <t>Contact between BIFand green sediment? downhole.</t>
  </si>
  <si>
    <t>Contact between BIF and green seds downhole</t>
  </si>
  <si>
    <t>Fracture plane near BIF - seds? contact</t>
  </si>
  <si>
    <t>Contact between seds? and BIF, COULD BE FOLIATED?</t>
  </si>
  <si>
    <t>Contact between BIF and UM, sharp</t>
  </si>
  <si>
    <t>AU</t>
  </si>
  <si>
    <t>Alternative contact between shales and um, from full core (now missing)</t>
  </si>
  <si>
    <t>Possible contact between shales and ultramafic, not very clear</t>
  </si>
  <si>
    <t>Contact between seds and PROT Dol, chilled margin marked by quartz-only and carb-only veins?</t>
  </si>
  <si>
    <t>Contact between PROT dyke and included xenolith, marked by quartz vein?</t>
  </si>
  <si>
    <t>Light green, quartz-epidote-chlorite veinlet (minor fizz-carb) with sulphides, faulted by dark chlorite-sulphide veinlets. Displacement 4mm.</t>
  </si>
  <si>
    <t>Quartz-minor carb, chlorite vein, minor sulphides at margin</t>
  </si>
  <si>
    <t>Quartz-carbonate vein, minor sulphides</t>
  </si>
  <si>
    <t>Carb-rich qz-carb vein, sulphides at margins</t>
  </si>
  <si>
    <t>Carb-rich qz-cb vein. Veryminor sulphides at margins</t>
  </si>
  <si>
    <t>Quartz-carb, qz dom vein, sulphides inside</t>
  </si>
  <si>
    <t>White carb-rich minor quartz vein, with lots of sulphides throughout (pyrite), cross cutting epidote carb vein</t>
  </si>
  <si>
    <t>Margin of thick 40cm quartz-carb vein, minor sulphides</t>
  </si>
  <si>
    <t>Grey-white quartz-carb vein with sulphides, pyrite</t>
  </si>
  <si>
    <t>Black - dark grey quartz-carb vein, quartz-dom, rusting, contains sulphides, could be ore bearing vein. Sasmple for fluid inclusions studies.</t>
  </si>
  <si>
    <t>Dark-grey quartz minor carb vein in ore zone, contains sulphides, ore bearing?</t>
  </si>
  <si>
    <t>Quartz-minor carbonate vein with sulphides, in Mou seds</t>
  </si>
  <si>
    <t>Quartz-carb vein, white</t>
  </si>
  <si>
    <t>Carbonate rich quartz-carb vein, white, black margins, cross cuts epidote carb vein</t>
  </si>
  <si>
    <t>Carb-rich quartz-carb vein</t>
  </si>
  <si>
    <t>White carb-dominated vein, maybe minor quartz</t>
  </si>
  <si>
    <t>Quartz-cb vein at contact between green seds and BIF</t>
  </si>
  <si>
    <t>White qz-cb vein, quartz rich</t>
  </si>
  <si>
    <t>Quartz-rich qz-cb vein cross cutting epidote carb vein, discontinuous.</t>
  </si>
  <si>
    <t>Quartz-carb vein, quartz dom. White.</t>
  </si>
  <si>
    <t>Black-white striped quartz-carb (chl?) veining</t>
  </si>
  <si>
    <t>Epidote qz-cb vein 4mm, cut by grey thick qz-carb vein</t>
  </si>
  <si>
    <t>Thick qz-dom minor carb vein grey 13mm, cross cuts epi-qz-cb vein and cut by white cb-rich minor qz? vein</t>
  </si>
  <si>
    <t>Epidote-quartz-carb vein, minor sulphide</t>
  </si>
  <si>
    <t>THREE WAY CROSS CUTTING Grey quartz-dom minor carb vein, cross cut by white carb rich minor qz vein</t>
  </si>
  <si>
    <t>White-grey quartz-carb vein, multiple parallel</t>
  </si>
  <si>
    <t>Bright white quartz carb vein</t>
  </si>
  <si>
    <t>Contact between dolerite and thick quartz(minor carb) veining</t>
  </si>
  <si>
    <t>Quartz-carb minor epidote vein in foliation in um</t>
  </si>
  <si>
    <t>White quartz-carb vein, THREE PARALLEL</t>
  </si>
  <si>
    <t>Quartz carb vein, quartz core, then carb and epidote? at margins</t>
  </si>
  <si>
    <t>White grey quartz-carb vein</t>
  </si>
  <si>
    <t>Thick quartz-dominant veins, minor carbonate along cracks, multiple parallel</t>
  </si>
  <si>
    <t>Very strong foliation in white/black-green banded rock, sed or even mylonite. Qz-dom minor cxarb veins in foliation, abundant</t>
  </si>
  <si>
    <t>Thick grey quartz-only vein with sulphides, deformed margins - parasitic folding</t>
  </si>
  <si>
    <t>Margin of thick quartz-only vein, white, 80mm, possibly minor sulphides</t>
  </si>
  <si>
    <t>Dark grey quartz vein in high grade ore zone with sulphides</t>
  </si>
  <si>
    <t>Purple amethyst vein,minor carbonate along perpendicular cracks, minor tan brown mineral at margin</t>
  </si>
  <si>
    <t>Dark chocolate brown mineral as veinlety in high grade ore zone</t>
  </si>
  <si>
    <t>alteration contact, markedby minor &lt;1mm carb veinlet</t>
  </si>
  <si>
    <t>bright white,carbonate rich, with sulphides (po-ccp-py) both within vein and at margins, as at 228.56</t>
  </si>
  <si>
    <t>carb vein, highly effervescent,cross cuts folitaion and all other foliated veins</t>
  </si>
  <si>
    <t>Carbonate vein cross cutting epidote vein</t>
  </si>
  <si>
    <t>carbonate veinlet - minor sulphides</t>
  </si>
  <si>
    <t>carbonate-rich vein (white, soft and powdery) with pyrrhotite and pyrite at vein margins</t>
  </si>
  <si>
    <t>fracture plane with 1mm carbonate</t>
  </si>
  <si>
    <t>Steep carb-only vein cross cut by qz-carb vein</t>
  </si>
  <si>
    <t>Carb only vein, 2.5mm thick, cross cutting dissem pyrite and quartz-carb veining.</t>
  </si>
  <si>
    <t>Carb vein, ankerite-dolomite-magnesite, brown green in colour 10mm thick, not epidote.</t>
  </si>
  <si>
    <t>chlorite stringer in mafic intrusion</t>
  </si>
  <si>
    <t>chlorite veinlet</t>
  </si>
  <si>
    <t>chlorite veinlet with 1cm halo</t>
  </si>
  <si>
    <t>epidote-carb veinlet</t>
  </si>
  <si>
    <t>epidote-carbonate vein 1cm thick</t>
  </si>
  <si>
    <t>Thick 1.5cm epidote vein, cross cut by carbonate vein</t>
  </si>
  <si>
    <t>Along foliation/bedding plane. Lineation at Bl 250.</t>
  </si>
  <si>
    <t>Boundary between foliation and non foliated</t>
  </si>
  <si>
    <t>foliated</t>
  </si>
  <si>
    <t>foliated dolerite</t>
  </si>
  <si>
    <t>foliated dolerite surface</t>
  </si>
  <si>
    <t>foliated ocelli/varioles</t>
  </si>
  <si>
    <t>foliated varioles</t>
  </si>
  <si>
    <t>CL</t>
  </si>
  <si>
    <t>foliated vesicles/ocelli/varioles</t>
  </si>
  <si>
    <t>foliation</t>
  </si>
  <si>
    <t>foliation evident - banding in basalts</t>
  </si>
  <si>
    <t>foliation in basalt</t>
  </si>
  <si>
    <t>foliation in shales - HC</t>
  </si>
  <si>
    <t>foliation- measured on fracture plane</t>
  </si>
  <si>
    <t>fracture - on foliation plane, with crenulation lineation Bl = 338</t>
  </si>
  <si>
    <t>SL</t>
  </si>
  <si>
    <t>MI</t>
  </si>
  <si>
    <t>fracture surface where foliation begins</t>
  </si>
  <si>
    <t>intense foliation - mylonitic</t>
  </si>
  <si>
    <t>sheared fabric</t>
  </si>
  <si>
    <t>sheared ocelli in basalt</t>
  </si>
  <si>
    <t>Py porphyroblast - SSI</t>
  </si>
  <si>
    <t>fractureplane with lineation, bl = 338</t>
  </si>
  <si>
    <t>fracture plane</t>
  </si>
  <si>
    <t>fracture plane - lineation on surface but cannot measure due to HC</t>
  </si>
  <si>
    <t>fracture plane - representative</t>
  </si>
  <si>
    <t>fracture plane at breccia contact</t>
  </si>
  <si>
    <t>fracture plane following foliation</t>
  </si>
  <si>
    <t>fracture plane, smooth and foliated, minor pyrite</t>
  </si>
  <si>
    <t>fracture surface</t>
  </si>
  <si>
    <t>bedding plane - slight change in comp</t>
  </si>
  <si>
    <t>contact - graded bedding</t>
  </si>
  <si>
    <t>graded bedding</t>
  </si>
  <si>
    <t>graded bedding - base of unit</t>
  </si>
  <si>
    <t>shale-sandstone contact</t>
  </si>
  <si>
    <t>bedding plane in laminated seds</t>
  </si>
  <si>
    <t>contact between seds and pillow basalt</t>
  </si>
  <si>
    <t>contact between basalts</t>
  </si>
  <si>
    <t>contact between intense chlorite with weak foliation and fresher dolerite, coincident with qz-carb vein</t>
  </si>
  <si>
    <t>contact between intrusion and dolerite</t>
  </si>
  <si>
    <t>contact between intrusion and dolerite - corrected HC</t>
  </si>
  <si>
    <t>contact with zone of brecciation (qz-carb vein hosted)</t>
  </si>
  <si>
    <t>lower contact of intrusive mafic and dolerite/sediments</t>
  </si>
  <si>
    <t>mafic-shale contact</t>
  </si>
  <si>
    <t>upper contact of mafic intrusive and dolerite</t>
  </si>
  <si>
    <t>Contact between ore-zone mafic and seds</t>
  </si>
  <si>
    <t>fracture with carb-quartz veining and pyrite. veining en echelon style</t>
  </si>
  <si>
    <t xml:space="preserve">Margin of thick (4.5cm) qz(-carb) vein, with ccp-py-po sulphides. Quartz in core, carb at margins. </t>
  </si>
  <si>
    <t xml:space="preserve">quartz(-carb) vein with quartz core and hin carb margins, py-po present in vein </t>
  </si>
  <si>
    <t>quartz-carb pyrite(-ccp) vein</t>
  </si>
  <si>
    <t>quartz-carbonate vein - ccp-py-po along vein margins</t>
  </si>
  <si>
    <t>quartz-only vein, parallel with foliation and with fuchsite (?) and sulphides (as-py-ccp-po)</t>
  </si>
  <si>
    <t>qz-carb vein, minor sulphides</t>
  </si>
  <si>
    <t>qz-carb veinlet, over 10 sulphide stringers parallel</t>
  </si>
  <si>
    <t>fracture plane with carb-qz</t>
  </si>
  <si>
    <t>fracture plane with qz carb chl infill</t>
  </si>
  <si>
    <t>(epidote) quartz-carb vein</t>
  </si>
  <si>
    <t>(quartz?)-carb vein</t>
  </si>
  <si>
    <t>brecciated qz-cb vein with large 2cm angular clasts of host</t>
  </si>
  <si>
    <t xml:space="preserve">dark grey quartz-carbonate vein cross cut by milky white qz-carb vein </t>
  </si>
  <si>
    <t>fracture on margin of qz-carb vein, with lots of po-py-ccp, possibly as.</t>
  </si>
  <si>
    <t xml:space="preserve">Milky white quartz carbonate vein, cross cutting shallower dark grey quartz-carb vein </t>
  </si>
  <si>
    <t>milky white vein cross cutting darkser quartzcarb vein</t>
  </si>
  <si>
    <t>quartz-carb vein</t>
  </si>
  <si>
    <t>quartz-carb vein (4 veins at same orientation in surrounding metre).</t>
  </si>
  <si>
    <t>quartz-carb vein (carb-rich), fractured, second parallel 20cm upcore</t>
  </si>
  <si>
    <t>quartz-carb vein (qz core,carb rim).</t>
  </si>
  <si>
    <t>quartz-CARB VEIN PARALLEL TO FOLIATION</t>
  </si>
  <si>
    <t>quartz-carb vein, parallel within 20cm</t>
  </si>
  <si>
    <t>quartz-carbonate vein</t>
  </si>
  <si>
    <t>quartz-carbonate vein at the contact</t>
  </si>
  <si>
    <t>Cross-cutting vein - shallow white qz-Cb cross cutting steep carb only</t>
  </si>
  <si>
    <t>Irregular qz-cb vein with chl margins, sulphides also at margins and dissem in host. 40mm thick vein, white, assoc with discrete high grade interval up core. Cross cut by late carb vein.</t>
  </si>
  <si>
    <t>quartz pyrite veinlet offsetting stringers</t>
  </si>
  <si>
    <t>quartz vein cross cutting foliation and other foliated veining. Minor sulphides py-as at margins. ESTIMATED - NOT EXACT!</t>
  </si>
  <si>
    <t>quartz veinlet with pyrite towards the ellipsoid - from SB</t>
  </si>
  <si>
    <t>quartz-py vein (no carb) with hard brown mineral</t>
  </si>
  <si>
    <t>quartz-py vein crosscutting, py at margins, no carb</t>
  </si>
  <si>
    <t>quartz-sulphide vein, with lots of sulphide py-ccp</t>
  </si>
  <si>
    <t>qz-py vein</t>
  </si>
  <si>
    <t>qz-py vein cross cutting other vein and bedding/fol</t>
  </si>
  <si>
    <t>qz-py vein with parasitic folds</t>
  </si>
  <si>
    <t>qz-py-ccp vein</t>
  </si>
  <si>
    <t>thick quartz (no carb) vein parallel to foliation, 1cm sulphide veinlet on its outer margin.</t>
  </si>
  <si>
    <t>top of contact for brecciated quartz vein + py</t>
  </si>
  <si>
    <t>qz veinlet - orange-brown rusty</t>
  </si>
  <si>
    <t>large quartz (no carb) vein parallel with drill core</t>
  </si>
  <si>
    <t>quartz vein (minor mm carb rim)</t>
  </si>
  <si>
    <t>quartz vein (no carb) 20mm thick</t>
  </si>
  <si>
    <t>quartz vein with micro folds, possibly within 10cm mafic?</t>
  </si>
  <si>
    <t>quartz veinlet</t>
  </si>
  <si>
    <t>qz veinlet</t>
  </si>
  <si>
    <t>two parallel quartz-only veins, cross cutting minor epidote veinlets</t>
  </si>
  <si>
    <t>pyrite-arsenopyrite veinlet</t>
  </si>
  <si>
    <t>pyrite, pyrrohtite epidote veinlet</t>
  </si>
  <si>
    <t>sulphide veinlet</t>
  </si>
  <si>
    <t>sulphide veinlet -pyrite and possibly minor ccp</t>
  </si>
  <si>
    <t>normal fault</t>
  </si>
  <si>
    <t>normal fault with 2mm ofmovement</t>
  </si>
  <si>
    <t>quartz-dolerite texture</t>
  </si>
  <si>
    <t>Very thin bright white carb veins, multiple 3-4 parallel,</t>
  </si>
  <si>
    <t>Fracture plane with 1mm carbonate on surface</t>
  </si>
  <si>
    <t>Bright white, carbonate and minor epidote</t>
  </si>
  <si>
    <t>Thin bright white carbonate and minor sulphide at margin veinlet</t>
  </si>
  <si>
    <t>Thin white carbonate veinlet, multiple parallel in fol direction</t>
  </si>
  <si>
    <t>White carb-rich vein, en echelon veins around it parallel and of same gen. Sulphides (py) at margins</t>
  </si>
  <si>
    <t>White carb vein, very strong fizz, no sulphides</t>
  </si>
  <si>
    <t>Bright white carb veinlet, cross cutting epi-carb-sulphide vein parallel to core axis, 17mm,not measurable.</t>
  </si>
  <si>
    <t>Thin bright white carb vein, cross cutting cream-brown-yellow qz-cb vein.</t>
  </si>
  <si>
    <t>Bright white carb dom vein (minor qz?), v high fizz</t>
  </si>
  <si>
    <t>Carb vein in foliation.</t>
  </si>
  <si>
    <t>Carb-talc veining in ultramafic, parallel to foliation</t>
  </si>
  <si>
    <t>Carb=-rich white vein in foliation</t>
  </si>
  <si>
    <t>Three parallel en echelon veins, bright white, carb only. Cross cut foliation.</t>
  </si>
  <si>
    <t>Magnesite vein - scratched but no fizz - in um</t>
  </si>
  <si>
    <t>Scratched but does not fizz - magnesite? In um so makes sense.</t>
  </si>
  <si>
    <t>As above - magnesite vein</t>
  </si>
  <si>
    <t>Calcite-magnesite vein, some fizz</t>
  </si>
  <si>
    <t>White vein, scratched but no fizz - magnesite perhaps, or other carb? Multiple parallel</t>
  </si>
  <si>
    <t>Chlorite only veinlets, dark green, MULTIPLE PARALLEL 4-5</t>
  </si>
  <si>
    <t>Epi-carb-minor quartz vein</t>
  </si>
  <si>
    <t>Epidote-carb vein, cross cut by thick grey qz-dom vein</t>
  </si>
  <si>
    <t>Epidote-carb-chlorite veinlet</t>
  </si>
  <si>
    <t>Green-yellow-brown epidote vein, thick with lots of carb throughout. Epi-carb. 30mm thick!</t>
  </si>
  <si>
    <t xml:space="preserve">Epidote minor carb veinlet </t>
  </si>
  <si>
    <t>Epidote-carb vein</t>
  </si>
  <si>
    <t xml:space="preserve">Foliation in ultramafic, carb veins in foliation </t>
  </si>
  <si>
    <t>Foliation in ultramafic, foliated carb veining and folcarb grains in groundmass</t>
  </si>
  <si>
    <t>Strong foliation of carb veining in ultramafic</t>
  </si>
  <si>
    <t>Foliation in green sediments, carb dom veining parallel to foiation</t>
  </si>
  <si>
    <t>Foliated ocelli in basalt</t>
  </si>
  <si>
    <t>Strongly foliated ocelli in basalt</t>
  </si>
  <si>
    <t>Foliated ocelli in basalt, v nice sigma clasts defining SSI, westside up, bv=218.</t>
  </si>
  <si>
    <t>Foliated ocelli  in basalt</t>
  </si>
  <si>
    <t>Foliated basalt, carb veining parallel</t>
  </si>
  <si>
    <t>Foliated basalt</t>
  </si>
  <si>
    <t>Foliated ocelli in basalt, sigma clasts, WSU. Bv = 237</t>
  </si>
  <si>
    <t>SC fabric in basalt, lotsof sigma clastsm SSI-WSU. Bv=232.</t>
  </si>
  <si>
    <t>S shapes and sigma clasts in basalt, SSI=WSU. BV = 228.</t>
  </si>
  <si>
    <t>Foliation/bedding in seds?</t>
  </si>
  <si>
    <t>BIF, quartz veining and green sediment material. all foliated? Or alternatively interbedded?</t>
  </si>
  <si>
    <t>Looks more like foliation than bedding?</t>
  </si>
  <si>
    <t xml:space="preserve">Foliation in conglomerate, elongated clasts 5:1 ratio. </t>
  </si>
  <si>
    <t>Bedding? Change in foliation - foliated seds more likely (measured 45 102?). Larger clasts are elongated and stretched in fol direction.</t>
  </si>
  <si>
    <t>Smooth surface, in ore zone - foliation plane?</t>
  </si>
  <si>
    <t>Slightly curved, parallel to foliation.</t>
  </si>
  <si>
    <t>Ore zone foliation marked by variably carb alterd grey horizons.</t>
  </si>
  <si>
    <t>Foliation - contact between alteration types, one has stronger carb alt.</t>
  </si>
  <si>
    <t>Rough, parallel to foliation - hard to measure fol on its own, slightly rough surface, planar.</t>
  </si>
  <si>
    <t>Sheared ocelli - sigma clasts</t>
  </si>
  <si>
    <t>Fracture plane, sulphides on plane - foliation plane smooth.</t>
  </si>
  <si>
    <t>Irregular frac surface,strong lineation (crenulation), Bl=342.</t>
  </si>
  <si>
    <t>Fracture plane, smooth surface. Lineation present, BL=322.</t>
  </si>
  <si>
    <t>Fracture plane, smooth surface, lineation present, bedding? Bl = 258.</t>
  </si>
  <si>
    <t>Smooth surface, planar. in ore zone.</t>
  </si>
  <si>
    <t>Bedding in shales - deformed, graded bedding fining uphole.</t>
  </si>
  <si>
    <t>Graded bedding in Mou shales, fining uphole</t>
  </si>
  <si>
    <t>Graded bedding in Mou seds, fining uphole.</t>
  </si>
  <si>
    <t>Bedding in sandstone</t>
  </si>
  <si>
    <t>AC between shales and sandstone unit - bedding in sandstone conformable.</t>
  </si>
  <si>
    <t>Graded bedding i Mou shales, fining uphole</t>
  </si>
  <si>
    <t>Bedding in Mou seds, fining downhole.</t>
  </si>
  <si>
    <t>Graded bedding in shales, fining downhole - switch.</t>
  </si>
  <si>
    <t>Graded bedding in Mou shales, fining downhole</t>
  </si>
  <si>
    <t>Bedding in shales, graded - fining downhole</t>
  </si>
  <si>
    <t>Graded bedding in shales, fining uphole - change again</t>
  </si>
  <si>
    <t>Bedding in sandstone, no grading.</t>
  </si>
  <si>
    <t>Bedding in shales, no grading.</t>
  </si>
  <si>
    <t>Graded bedding in shales, fining uphole</t>
  </si>
  <si>
    <t>Graded bedding in shales, fining uphole, 8cm units, possible load and flame at sandstone/shale contact in graded layers</t>
  </si>
  <si>
    <t>Sandstone 3cm units, sharp contact with shale, grading uphole.</t>
  </si>
  <si>
    <t>Sandstone graded bedding, sulphides preferentially in sandstone with minor carbonate, fining uphole.</t>
  </si>
  <si>
    <t>Bedding in shales and cherty pink BIF</t>
  </si>
  <si>
    <t>Bif Shale contact</t>
  </si>
  <si>
    <t>Bedding in pink chert within sedimentary package, sulphide 1mm parallel veinlet</t>
  </si>
  <si>
    <t>Bedding in shales and BIF</t>
  </si>
  <si>
    <t>Bedding in interbedded chert/shales</t>
  </si>
  <si>
    <t>Graded bedding, fining upwards</t>
  </si>
  <si>
    <t>Graded bedding fining uphole</t>
  </si>
  <si>
    <t>Graded bedding in shales, fining downhole - change</t>
  </si>
  <si>
    <t>Graded bedding in shales, fining downhole (change)</t>
  </si>
  <si>
    <t>Graded bedding in shales, fining downhole</t>
  </si>
  <si>
    <t>Bedding in shales, potentially fining uphole but not super clear.</t>
  </si>
  <si>
    <t>Banding in cherty BIF</t>
  </si>
  <si>
    <t>Banding in BIF</t>
  </si>
  <si>
    <t>1.5CM bif horizon, with sulphides along bedding planes</t>
  </si>
  <si>
    <t>Banding in BIF, layer parallel folding nearby</t>
  </si>
  <si>
    <t>BIF Banding and also contact between BIF and green seds</t>
  </si>
  <si>
    <t>BIF Banding, back to normal now - last one anomalous/folding?</t>
  </si>
  <si>
    <t>Bedding? in undiff seds</t>
  </si>
  <si>
    <t>BIF/Undiff green seds contact (parallel to BIF banding)</t>
  </si>
  <si>
    <t>Bedding in green undiff seds, alignment of light minerals</t>
  </si>
  <si>
    <t>Bedding in undiff seds - change in grain size</t>
  </si>
  <si>
    <t>Bedding in green seds (starting to look more like fol?).</t>
  </si>
  <si>
    <t>Bedding or weak foliation in seds</t>
  </si>
  <si>
    <t>Bedding or weak foliation - foliated small white crystals of carbonate that fizz. In green seds.</t>
  </si>
  <si>
    <t>Bedding in green seds, changes in grain size with depth. 4cm unit, fininf downhole - tuff?</t>
  </si>
  <si>
    <t>Bedding or strong foliation in sediments??</t>
  </si>
  <si>
    <t>Contact BIF/green seds</t>
  </si>
  <si>
    <t>BIF ultramafic contact, ultramafic intruding into bif - small squirts.</t>
  </si>
  <si>
    <t>Contact between BIF and green seds</t>
  </si>
  <si>
    <t>Contact between ultramafic ? And sediments beneath - Mougooderra.Sharp contact.</t>
  </si>
  <si>
    <t>Quartz-carbonate -pyrite vein, quartz core, carb rim, pyrite at margin</t>
  </si>
  <si>
    <t>Carb-rich minor quartz and sulphide vein, chlorite at margin of host.</t>
  </si>
  <si>
    <t>White carb rich vein,. minor quartz, some rusty sulphides visible</t>
  </si>
  <si>
    <t>White carb rich maybe minor quartz vein, minor sulphides at margin. 2 present parallel.</t>
  </si>
  <si>
    <t>Carb-rich quartz-carb vein, minor pyrite at margin and chlorite at host contact</t>
  </si>
  <si>
    <t>Quartz-carb veining with dark chlorite and lots of sulphides, sheared? Distinctive layered/sheared black/white/green appearance.</t>
  </si>
  <si>
    <t>Carb dominated vein, minor quartz and sulphides on margins, v sharp margins.</t>
  </si>
  <si>
    <t>Quartz-carb veinwith epidote and sulphides, two parallel</t>
  </si>
  <si>
    <t>White carb-dom minor quartz core vein, minor sulphides at margin, 2 parallel</t>
  </si>
  <si>
    <t>Dark grey quartz-carb vein, slight fine fizz, sulphide present.</t>
  </si>
  <si>
    <t>Quartz-minor carbonate vein with sulphides at margin (pyrite)</t>
  </si>
  <si>
    <t>Quartz-carb sulphide vein in seds, two parallel</t>
  </si>
  <si>
    <t>Thick quartz-carb vein</t>
  </si>
  <si>
    <t>Grey quartz-dom vein, minor carbonate, cross cutting epidote-carb vein.</t>
  </si>
  <si>
    <t>Creamy white quartz-carb vein (albite?), cross cut by grey qz-dom minor carb vein, three parallel</t>
  </si>
  <si>
    <t>Grey quartz dominated minor carb vein, three parallel, cross cutting creamy white qz-cb vein</t>
  </si>
  <si>
    <t>Cream-brown-yellow qz-cb vein,carb dom,cross cut by thin 1mm bright white carb veinlet</t>
  </si>
  <si>
    <t>White-grey quartz-carb vein</t>
  </si>
  <si>
    <t>White-grey quartz-carb vein - classic appearance with carb rimand qz core</t>
  </si>
  <si>
    <t>White-brown carb dom qz-cb vein</t>
  </si>
  <si>
    <t>Thick grey qz-dom qz-ca vein,patchy white = carb, grey = qz, chlorite present too.</t>
  </si>
  <si>
    <t>Quartz vein, minor carb at edges, cross cut and faulted (disp 5mm0 by pink carb dom vein.</t>
  </si>
  <si>
    <t>White carb rich vein, maybe v minor qz.</t>
  </si>
  <si>
    <t>Quartz-carb vein, boudinaged, carb at weak points.</t>
  </si>
  <si>
    <t xml:space="preserve">White guartz-carb vein, qz-core, carb rim. </t>
  </si>
  <si>
    <t>White carb-dom qz-minor vein</t>
  </si>
  <si>
    <t>White qz-ca vein in foliation</t>
  </si>
  <si>
    <t>Quartz-dom qz-ca vein, in fol direction, qz core carb margin</t>
  </si>
  <si>
    <t>White carb-rich quartz carb vein cross cutting foliated conglomerate, euhedral crystals</t>
  </si>
  <si>
    <t>Dark grey quartz only vein, no calcite, carb present scratched,and appearance of patchy qz-cb vein, maybe magnesite)</t>
  </si>
  <si>
    <t>Dark grey quartz-carb vein, carb not calcite - no fizz, maybe magnesite/ankerite.</t>
  </si>
  <si>
    <t>Quartz-carbonate vein (minor fizz - not calcite?)</t>
  </si>
  <si>
    <t>Minor Quartz-carbonate veins, multiple, white.</t>
  </si>
  <si>
    <t>Sheared quartz-carb vein in Mou seds - NOT AS RELIABLE AS OTHERS</t>
  </si>
  <si>
    <t>3 minor 1mm quartz only veins cross cutting bedding, some sulphides in vein</t>
  </si>
  <si>
    <t>Quartz-dom vein, white, minor sulphides and consists of multiple veins.</t>
  </si>
  <si>
    <t>Grey quartz vein with lots of as and py - in ore zone</t>
  </si>
  <si>
    <t>py</t>
  </si>
  <si>
    <t>Light grey quartz veining, part of stockwork veining in ore zone with fuchsite (near horizontal?)</t>
  </si>
  <si>
    <t>Light grey quartz vein, minor carb altered</t>
  </si>
  <si>
    <t>Quartz veining</t>
  </si>
  <si>
    <t>ORE Zone, dark-grey black banding, metallic? Appeaance of mica/asp? Similar trend to darkbroenmaterial in other core.</t>
  </si>
  <si>
    <t xml:space="preserve">Foliation, sulphide veinlet in foliation 2mm thick. </t>
  </si>
  <si>
    <t>Thick 2cm vein, pink-purple in colour, clear quartz in core, carbonate throughout, epidote and sulphide at margins.</t>
  </si>
  <si>
    <t>Pink purple mineral, epidote vein with carbonate</t>
  </si>
  <si>
    <t>Epidote-pink mineral, 3 parallel eins, one up to 4cm thick and dominated by pink mineral.Carb dissem throughout and sulphies also present.</t>
  </si>
  <si>
    <t>Pink carb rich vein (unidentified - why pink?), white carb margins but all fizzes, sulphides in pnk vein. Cross cutting and faulting qz-vein.</t>
  </si>
  <si>
    <t>PT</t>
  </si>
  <si>
    <t>Another pink mineral with carb and sulphides and minor qz?, different orientation</t>
  </si>
  <si>
    <t>Dark chocolate brown veinlet and sulphides (ss19m3) - in ore zone</t>
  </si>
  <si>
    <t xml:space="preserve">Calcite vein cross cutting fol - flat? Most surrounding veins fol parallel. </t>
  </si>
  <si>
    <t xml:space="preserve">Calcite veining, strongly foliated, defining foliation. Very representative (at least 1 every cm here). </t>
  </si>
  <si>
    <t xml:space="preserve">Thin calcite-sulphide veinlet, en echelon, x-cutting epidote-carb vein parallel to fol. </t>
  </si>
  <si>
    <t xml:space="preserve">Calcite white veinlet - multiple 5+ in foliation dirwction. </t>
  </si>
  <si>
    <t xml:space="preserve">Calcite-dolomite veining parallel to foliation and defines foliation - use as both. Fizz. </t>
  </si>
  <si>
    <t xml:space="preserve">Calcite vein in foliation, boudinage shown. </t>
  </si>
  <si>
    <t xml:space="preserve">In fol direction, calcite-chlorite - high fizz. </t>
  </si>
  <si>
    <t xml:space="preserve">Calcite-pyrite vein, sugary appearance of euhedral calcite crystals. X cut foliation. </t>
  </si>
  <si>
    <t xml:space="preserve">Calcite-py vein, cross cutting and faulting by 20mm a calcite-quartz vein parallel to foliation. </t>
  </si>
  <si>
    <t xml:space="preserve">Magnesite-talc/chlorite vein. Extensional vein texture - manesite euhedral crystals at margin, talc at centre?? Soft core. </t>
  </si>
  <si>
    <t>Magnesite vein in ultramafic. More flat?</t>
  </si>
  <si>
    <t>Magnesite vein in um, flat?</t>
  </si>
  <si>
    <t xml:space="preserve">Talc-carb-chlorite vein (magnesite/calcite?). One of at least 5 in this ori. </t>
  </si>
  <si>
    <t xml:space="preserve">Fe dolomite/calcite vein, grey, in ore zone. As before. </t>
  </si>
  <si>
    <t xml:space="preserve">Carbonate veining (magnesite, minor calcite), 10 exactly the same in 25cm. Flats - only 2 measured. </t>
  </si>
  <si>
    <t xml:space="preserve">Talc-magnesite-chlorite vein, soft, in um. </t>
  </si>
  <si>
    <t xml:space="preserve">Magnesite minor quartz-calcite vein in ultramafic. </t>
  </si>
  <si>
    <t xml:space="preserve">Fe dolomite vein (does not fizz until scratched into powder, orange weathered surface = Fe. 3 parallel in 10cm. </t>
  </si>
  <si>
    <t xml:space="preserve">Magnesite-minor quartz vein in ultramafic. Close to vein of different ori. </t>
  </si>
  <si>
    <t>Dolomite/magnesite vein (minor quartz?) with a small fizz when scratched (not orange weathered). Approx in fol???</t>
  </si>
  <si>
    <t xml:space="preserve">Talc-chlorite-carbonate (only fizz after scratched) vein, many parallel. </t>
  </si>
  <si>
    <t xml:space="preserve">Fe Dolomite-calcite vein, ori mark missing through much of this zone. </t>
  </si>
  <si>
    <t>Magnesite-talc vein? Two parallel in 120cm - flat?</t>
  </si>
  <si>
    <t>Brown veinlet with minor ?sulphides in high grade 3g/t ore zone. Sample taken - M126M1.</t>
  </si>
  <si>
    <t xml:space="preserve">Calcite-epidote-quartz vein with wallrock inclusions parallel to margins, wallrock has chlorite alt. In doleritic sill. </t>
  </si>
  <si>
    <t>Carbonate-quartz-epidote vein.</t>
  </si>
  <si>
    <t xml:space="preserve">Epidote-carb veining parallel to foliation - one of many (8+). </t>
  </si>
  <si>
    <t xml:space="preserve">Epidote-calcite vein approx parallel to foliation (one of several 4+ here), cross cut by late thin calcite dom (maybe minor qurtz)-sulphide veinlet. </t>
  </si>
  <si>
    <t xml:space="preserve">Boudinaged-epidote-carbonate (minor qz) vein, boudins have been sheared into sigmoidal shapes - show WSU. </t>
  </si>
  <si>
    <t>Calcite-epidote vein, approx in fol direction. Appears laminated/sheared.</t>
  </si>
  <si>
    <t xml:space="preserve">Frac surface - foliation plane. </t>
  </si>
  <si>
    <t>Foliation in basalt.</t>
  </si>
  <si>
    <t>Weak foliation present in ore zone - hard to discern in places.</t>
  </si>
  <si>
    <t>Frac surface - foliation plane. Lineation presen from alignment of fine grained minerals in basalt? Bl = 10.</t>
  </si>
  <si>
    <t xml:space="preserve">Frac plane - foliation. </t>
  </si>
  <si>
    <t xml:space="preserve">Strong foliation in mafic FW, sheared clasts give sigmoidal shapes - SSI = BSU. Bv = 37. Lineation on frac plane, raised (cren?) Bl=293. Same as immed above. </t>
  </si>
  <si>
    <t>Foliation in mafic - strongly foliated/sheared, SSI present as sigmoidal quartz - shows WSU. Bv = 232.</t>
  </si>
  <si>
    <t xml:space="preserve">Foliation approaching ore zone - moderate. </t>
  </si>
  <si>
    <t>Foliation at end of hole.</t>
  </si>
  <si>
    <t>Strongly foliated mafic unt - almost mylonitic. SC fabrics developed - this is measurement of c plane (shear plane). Sigmoidal qz also here. SSI = WSU, Bv = 226.</t>
  </si>
  <si>
    <t xml:space="preserve">Foliated basalt  some rounded shapes - ocelli? Lineation on fol plane - Bl = 340 (appears to be crenulation?). SSI show WSU. bV = 243. </t>
  </si>
  <si>
    <t xml:space="preserve">Foliation - taken from fracture surface parallel to fol. </t>
  </si>
  <si>
    <t>Foliation in siltstone. Lineation from crenulation on foliation surface - BL -= 358</t>
  </si>
  <si>
    <t xml:space="preserve">Frac plane - foliation in basalt. </t>
  </si>
  <si>
    <t>Strongly foliated FW mafuic with calcite veining/clasts.</t>
  </si>
  <si>
    <t xml:space="preserve">Foliated ocelli in basalt. SSI - WSU, Bv taken 236 (not the best one but ok). </t>
  </si>
  <si>
    <t xml:space="preserve">Strong foliation in FW mafic - 5 x SSI present, all give WSU orientation - (sigmoidal carbonate-qz veining). Bv= 070. </t>
  </si>
  <si>
    <t xml:space="preserve">Frac surface foliation plane - shows faint lineation in fine grained micas/chlorite (altered basalt?). Bl = 18. </t>
  </si>
  <si>
    <t>Very strong foliation in heavily veined FW mafics? Mylonitic. Sheared veins are sigmoidal, show 6 SSI all giving WSU. Bv = 269.</t>
  </si>
  <si>
    <t>Foliation in FW basalt. SSI x 3 sigmoidal vein clasts, shows WSU. Bv = 76.</t>
  </si>
  <si>
    <t xml:space="preserve">Strong foliation in FW mafics. </t>
  </si>
  <si>
    <t xml:space="preserve">Foliation near margin of pillow basalt, between centre and variolitic rim. </t>
  </si>
  <si>
    <t xml:space="preserve">Foliation in FW mafics - clasts and part of vein now sigmoidal. All show SSI = WSU. Bv = 50. Lineation also present - align of fine grained micas - chlorite? Bl = 303. </t>
  </si>
  <si>
    <t>Moderate foliation in spotted grainy rock - albite altered rock or even sandstone??</t>
  </si>
  <si>
    <t xml:space="preserve">Foliated variolitic part of basalt. </t>
  </si>
  <si>
    <t>Foliation in mafic, calcite vein follows fol here. Folding of calcite veining at 230.2m: 3mm carbonate veining  Hinge surface 58 292. Bu = 35. Bd= 333. UD = 18MM</t>
  </si>
  <si>
    <t xml:space="preserve">Strong foliation in FW mafics. Carbonate veining parallel. </t>
  </si>
  <si>
    <t>Foliation in basalt - x-cut slighyl by quartz-carb vein.</t>
  </si>
  <si>
    <t xml:space="preserve">Strongly foliated varioles in basalt, SSI = WSU. Bv = 250. </t>
  </si>
  <si>
    <t xml:space="preserve">Moderate foliation in FW mafics. </t>
  </si>
  <si>
    <t xml:space="preserve">Strongly foliated basalt. Foliation seems to have resumed to normal after ultramafic. </t>
  </si>
  <si>
    <t xml:space="preserve">Foliation in basalt - developing SC fabric with sheared sigmoidal portions - show SSI as WSU. Bv not confident. All veins here are irregular and deformed - not planar. </t>
  </si>
  <si>
    <t>Strong foliation in footwall mafic.</t>
  </si>
  <si>
    <t xml:space="preserve">Foliation in basalt, cross-cut by flat qz-ca vein. </t>
  </si>
  <si>
    <t xml:space="preserve">Weak foliation shown by elongate crystal texture in altered um in ore zone. </t>
  </si>
  <si>
    <t xml:space="preserve">Strong foliation in ore zone carbonate veined talc altered ultramafic. Consistent. </t>
  </si>
  <si>
    <t>Weak-moderate foliation in FW mafics.</t>
  </si>
  <si>
    <t>Foliated varioles in basalt - no SSI possible.</t>
  </si>
  <si>
    <t>Foliated original ?bedding in volcanic seds? Now replaced by calcite. Maybe even relic pseudomorphed spinifex??</t>
  </si>
  <si>
    <t>Moderate foliation in ore zone - highest grade 3 g/t.</t>
  </si>
  <si>
    <t xml:space="preserve">Weak foliation in FW mafics. </t>
  </si>
  <si>
    <t>Foliated basalt with large 1cm varioles - moderate foliation. Show SSI - WSU. Bv =288.</t>
  </si>
  <si>
    <t xml:space="preserve">Chlorite along fracture - in highly carbonated/stockwork veined rock approaching ore. </t>
  </si>
  <si>
    <t>Banding in magnetic BIF - measurement is questionable...?</t>
  </si>
  <si>
    <t>Magnetite crystals aligned as banding - assoc with ultramafic? Likely in foliation?</t>
  </si>
  <si>
    <t xml:space="preserve">Banding in BIF - more representative than other measurement nearby.. Veinlet of sulphide parallel to banding. </t>
  </si>
  <si>
    <t xml:space="preserve">Banding in magnetite/chert interbedded in mafic/um flows. </t>
  </si>
  <si>
    <t xml:space="preserve">Banding in BIF, magnetic. </t>
  </si>
  <si>
    <t xml:space="preserve">Bedding in black shales in hangingwall. </t>
  </si>
  <si>
    <t>Bedding in fine grained shales.</t>
  </si>
  <si>
    <t xml:space="preserve">Bedding in black shales. </t>
  </si>
  <si>
    <t xml:space="preserve">Bedding in HW shales. </t>
  </si>
  <si>
    <t xml:space="preserve">Bedding in Sandstone, could be slightly foliated. 118.8. </t>
  </si>
  <si>
    <t>Bedded black shales - not sure if these are foliated or not?</t>
  </si>
  <si>
    <t>Contact between basalt and dolerite.</t>
  </si>
  <si>
    <t xml:space="preserve">Mafic - BIF contact - seems to be highy foliated. </t>
  </si>
  <si>
    <t xml:space="preserve">Contact between basalt and ultramafic - base of flow? Appears sheared at contact. </t>
  </si>
  <si>
    <t xml:space="preserve">Carb-pyrite-quartz vein, open/extensional texture (crystals growth perp to crystal margins. </t>
  </si>
  <si>
    <t xml:space="preserve">Downhole part of open-fill/extensional qz-carb-chl-py vein, deformed in fol direction WSU. </t>
  </si>
  <si>
    <t>Open-fill/extensional textured calcite-magnesite?-minor quartz-pyrite vein, some chloritic groundmass also. Crystals oriented perp to margins. Irregular fractured margins.  Flat</t>
  </si>
  <si>
    <t xml:space="preserve">Quartz-calcite-pyrite-biotite vein. Think its biotite - elongate platy crystals orientated perp to margin..? X cutting magnetite layering in um/BIF. lso cross cutting isoclinal folding. </t>
  </si>
  <si>
    <t xml:space="preserve">Calcite-quartz-sulphide vein, high fizz. Parallel to fol. </t>
  </si>
  <si>
    <t xml:space="preserve">Boudinaged quartz-carb-py vein, approx in fol direction. One of at least 8 here. Carb rim, quartz-sulphide core. </t>
  </si>
  <si>
    <t xml:space="preserve">Quartz carb vein, minor sulphide - appears sheared vein as pieces of wall rock inside parallel to margins. </t>
  </si>
  <si>
    <t>Thick quartz-calcite-sulphie vein, some wallrock inclusions parallel to margins - sheard vein?</t>
  </si>
  <si>
    <t xml:space="preserve">Quartz-carb pyrite vein, appears to be roughly in foliation direction but cross cutting it. Foliation also taken. </t>
  </si>
  <si>
    <t>Extensional fill quartz-carbonate-chlorite-minor pyrite vein. Uphole part of vein, appears to be being deformed into foliation direction, resembles WSU.. See other half.</t>
  </si>
  <si>
    <t xml:space="preserve">Quartz-calcite-pyrite vein, cross cut by a small shear (filled with carb) in which foliation twists towards. Offset by 5mm. Surface dip to E. Sense of movement.E side up to W - conjugate? </t>
  </si>
  <si>
    <t>Calcite-quartz vein - flat vein.</t>
  </si>
  <si>
    <t>Qz-ca vein, stepped (appears fauted?) and cuts across foliation. Extensional crystal growth - euhedrl qz and ca perp to margins. Horizontal?</t>
  </si>
  <si>
    <t xml:space="preserve">Quartz-calcite-epidote extensional fill vein, crystals perp to margins. </t>
  </si>
  <si>
    <t xml:space="preserve">Perfectly zoned quartz (core) calcite (rim) cutting across foliation in sheared FW mafic. Cut by a fault 3 parallel in 15cm. </t>
  </si>
  <si>
    <t>Calcite quartz vein in dolerite (shows it is not prot). Flat vein?</t>
  </si>
  <si>
    <t xml:space="preserve">Complex zoned Magnesite-talc-chlorite-quartz vein in ultramafic. Magnesite and talc at margins, multiple alternations and quartz-only near centre. </t>
  </si>
  <si>
    <t xml:space="preserve">Quartz-calcite vein in basalt. Near flat? Cross cut and displaced 15mm by fault, foliation parallel. </t>
  </si>
  <si>
    <t xml:space="preserve">Quartz-calcite zoned vein, as nearby. Irregular margins, cross cuts foliation and all carbonate veining in fol direction. </t>
  </si>
  <si>
    <t xml:space="preserve">Calcite-quartz vein x-cutting foliation. Only one of few that cross cut fol and much more frequent fol parallel veining.  Near flat. </t>
  </si>
  <si>
    <t xml:space="preserve">Quartz dominant, very minor calcite vein. X-cutting foliation. </t>
  </si>
  <si>
    <t xml:space="preserve">Epidote-quartz vein cross cut by calcite quartz vein of different orientation. </t>
  </si>
  <si>
    <t xml:space="preserve">calcite dominant minor quartz vein, defines foliation. All other veins here are either in foliation diretion, or as irregular stockwork. Heavily veined. </t>
  </si>
  <si>
    <t xml:space="preserve">Quartz-cb vein (cb at margins, qz core). At margins of a 15cm brecciated zone of veining - lots of SST showing WSU, not Bv possible. </t>
  </si>
  <si>
    <t>Grey dolomite/calcite(quartz) vein cutting across the carbonate altered ultramafic. Sheared internal texture.</t>
  </si>
  <si>
    <t xml:space="preserve">Calcite dominant vein, high effervesce, maybe small quartz in there as it is quite hard. </t>
  </si>
  <si>
    <t xml:space="preserve">Boudinaged sheared-textured quartz-carbonate vein, from 20mm down to 10mm, boudins about 3cm wide. </t>
  </si>
  <si>
    <t xml:space="preserve">Lower contact of large 30cm quartz-dominant calcite vein, 1cm thick pieces of wallrock inside vein parallel to margins, especially near contact - shear vein. </t>
  </si>
  <si>
    <t xml:space="preserve">Quartz-epidote-calcite vein, sheared fabric with alignment parallel to margins. Approx in fol. Qz core -epi/calcite margins. </t>
  </si>
  <si>
    <t xml:space="preserve">Brecciated shear vein, thick at about 10cm, composed of large crystals of quartz and carbonate (fizz a lot). </t>
  </si>
  <si>
    <t>Thick quartz-carbonate vein, some layeres/crystals in there parallel yo margins - sheared?</t>
  </si>
  <si>
    <t>Stepped qz-carb vein - strange orientation?</t>
  </si>
  <si>
    <t xml:space="preserve">Calcite vein, maybe minor quartz (high fizz). Boudinaged appearance. </t>
  </si>
  <si>
    <t xml:space="preserve">Steep irregular vein cross cutting foliation and calcite veining parallel to foliation. </t>
  </si>
  <si>
    <t>Boudinaged quartz-carb-chlorite vein from 15mm down to 5mm, approx parallel to fol. Small veinlets coming off at 90deg - flat. Overpressure of vein, shows faultvalve model!!</t>
  </si>
  <si>
    <t xml:space="preserve">Quartz-calcite vein, irregular and stepped - approx in fol. </t>
  </si>
  <si>
    <t>Quartz carb vein in fol direction, boudinaged.</t>
  </si>
  <si>
    <t xml:space="preserve">Epidote-quartz-minor calcite vein, approx in fol direction but steeper.. </t>
  </si>
  <si>
    <t xml:space="preserve">Calcite -quartz vein parallel to foliation, cross cut and faulted (20mm - south side downhole) by carbonate vein. </t>
  </si>
  <si>
    <t xml:space="preserve">Quartz-calcite vein in foliation, best approx of veining for the next 5m downgole - all are too deformed, discontinuous to measure. Not planar. </t>
  </si>
  <si>
    <t xml:space="preserve">Calcite-quartz vein, cross cutting epidote quartz vein. </t>
  </si>
  <si>
    <t>Calcite-quartz vein - flat?</t>
  </si>
  <si>
    <t>Blurred appearance - light grey.</t>
  </si>
  <si>
    <t>FA</t>
  </si>
  <si>
    <t>Isoclinal fold of epidote-calcite alteration 10mm zone of vein. ILA &lt;10deg. Fold hinge surface parallel to foliation- Vein folded ino foliation. Bu=85, Bd=318, UD=21.5.</t>
  </si>
  <si>
    <t xml:space="preserve">Fold in sediments - isoclinal. Hinge surface is parallel to foliation??? Bu = 186. Bd = 109, UD = 4mm. Seems symmetrical. </t>
  </si>
  <si>
    <t>FH</t>
  </si>
  <si>
    <t>Folding of 3mm carbonate veining - tight to isoclinal (ILA = &lt;10deg). Hinge surface paallel to a 1-2mm crenulation of existing fabric. Bu = 236. Bd= 135. UD= 21mm. Appear to be flat/horiz (late collapse?)</t>
  </si>
  <si>
    <t>Isoclinal fold shown by magnetite horizons in ultramafic/BIF. ILA&lt;10deg. Bu=145  Bd= 354  UD= 10mm.</t>
  </si>
  <si>
    <t xml:space="preserve">Isoclinal folding in BIF. ILA = 10deg. Bu=129 Bd=29 UD=46mm. Core is large to this point - HQ - DIAMETER = 60MM. Aftet this point, core is NQ = 50MM DIAMETER. </t>
  </si>
  <si>
    <t>Fault/small shear displacing vein and foliation by about 5mm</t>
  </si>
  <si>
    <t>Fault cross cutting zoned qz-carb vein, partially filled by calcite. Displacement of 10mm, dipping west - west side down. Late relaxation in brittle regime w late carb?</t>
  </si>
  <si>
    <t>Fault cross cutting and displacing flat open fill/extensional qz-ca vein, displacement = 15mm. Approx parallel to foliation. Movement = WSU?</t>
  </si>
  <si>
    <t xml:space="preserve">Fe dolomite vein, perhaps minor quartz. </t>
  </si>
  <si>
    <t>Foliated dolerite - not 100% that this core is in correct orientation...Just one metre or so and foliation reverses..</t>
  </si>
  <si>
    <t>Foliated mou seds, fining downhole.</t>
  </si>
  <si>
    <t>Strong foliation in dolerite. Lineation present on foliation surface from mineral alignment in dolerite - Bl = 330.</t>
  </si>
  <si>
    <t xml:space="preserve">Folation in dolerite - part of quarz vein is sheared to a delta shape - appears to be SSI showing WSU movement. </t>
  </si>
  <si>
    <t xml:space="preserve">Foliation in strongly folated mou sediments. </t>
  </si>
  <si>
    <t xml:space="preserve">Strong foliation in dolerite immediately below grade. </t>
  </si>
  <si>
    <t xml:space="preserve">Strong foliation in BIF seds, SSI = west side up (sheared quartz clasts/veins). </t>
  </si>
  <si>
    <t xml:space="preserve">Sheared chert in interbedded BIF and shales. SSI shows WSU. Bv = 259. </t>
  </si>
  <si>
    <t>Strong foliation in BIF/shale interbedded seds, SC fabrics show SSI - uninaminously WSU in 10+ instances. Bv = 292.</t>
  </si>
  <si>
    <t>Strong foliation in BIF/shale sediments, SSI present as quartz eyes - show West Side Up! Bv = 286.</t>
  </si>
  <si>
    <t xml:space="preserve">Foliated Graded bedding - fining downhole. </t>
  </si>
  <si>
    <t>Banding in BIF - highly magnetic bands.</t>
  </si>
  <si>
    <t xml:space="preserve">Strongly foliated interbedded magnetite and chert. Sheared sigma clasts of chert/quartz showing SSI = WSU. Bv = 277. </t>
  </si>
  <si>
    <t xml:space="preserve">Sheared quartz-carbonate veins in sheared sedimentary rocks. Bv = 252. </t>
  </si>
  <si>
    <t xml:space="preserve">Foliation in dolerite. </t>
  </si>
  <si>
    <t xml:space="preserve">Shearband boudins and sheared quartz/chert to sigma clasts, SSI - WSU. Bv = 271. </t>
  </si>
  <si>
    <t xml:space="preserve">Sheared chert and S shaped foliation - SSI present showing west side up. Bv = 279. </t>
  </si>
  <si>
    <t xml:space="preserve">Foliated BIF magnetite rich sediment with lots of SSI - sheared quartz eyes, all show WSU. Bv = 283. </t>
  </si>
  <si>
    <t xml:space="preserve">Beautiful sheared quartz clasts in a strongly foliated BIF sedimentary unit. All SSI show west-side up - best examples in this hole. Bv = 288. </t>
  </si>
  <si>
    <t xml:space="preserve">Strong foliation in certy BIF sediments. SSI present - west side up, sheared quartz, Bv =288 Also on this sample is v nice large scale 10cm shearband boudins... But do not show correct shear sense? Could be late feature. </t>
  </si>
  <si>
    <t>Foliated sediments - graded bedding visible and fines downhole.!!</t>
  </si>
  <si>
    <t>Mou seds bedding, graded bedding fining uphole. More shallowly dipping than surrounding  - mat be near isoclinal hinge?</t>
  </si>
  <si>
    <t>Graded bedding in seds, fining downhole - has a more sheared appearance than further downhole.</t>
  </si>
  <si>
    <t>Graded beddin in Mou seds - fining uphole.</t>
  </si>
  <si>
    <t xml:space="preserve">Graded bedding, fining downhole. </t>
  </si>
  <si>
    <t>Mou seds bedding.</t>
  </si>
  <si>
    <t>Bedding in mou seds, graded bedding fining downhole.</t>
  </si>
  <si>
    <t>Graded bedding, fining downhole.</t>
  </si>
  <si>
    <t>Graded bedding in Mou seds - fining downhole.</t>
  </si>
  <si>
    <t>Graded bedding, fining downhole</t>
  </si>
  <si>
    <t xml:space="preserve">Mou bedding - may be foliated - nearby grading fining downhole. </t>
  </si>
  <si>
    <t>Mougooderra seds bedding</t>
  </si>
  <si>
    <t>Banding in BIF.</t>
  </si>
  <si>
    <t xml:space="preserve">Banding in BIF - appears similar to foliation. </t>
  </si>
  <si>
    <t>Banding in BIF - crenulation (?) lineation on surface of magnetite unit. Bl = 340</t>
  </si>
  <si>
    <t xml:space="preserve">Banding in BIF - also shearing of intervening chert parallel to magnetite banding - SSI is WSU and Bv = 270 - confirmed this one. </t>
  </si>
  <si>
    <t>Banding in BIF - very consistent.</t>
  </si>
  <si>
    <t>Banding in BIF - very consistent</t>
  </si>
  <si>
    <t>Banding in BIF, layer parallel folding nearby.</t>
  </si>
  <si>
    <t>DC</t>
  </si>
  <si>
    <t>Magmatic contact between fine grained sill top and coarser grained sill bottom - parallel with dolerite sill margins?</t>
  </si>
  <si>
    <t xml:space="preserve">Further quartz-calcite-sulphide vein (sulphides euhedral up to 3mm) cutting across BIF banding. Stepped appearance - likely en echelon. </t>
  </si>
  <si>
    <t xml:space="preserve">horizontal/flat - quartz dom minor calcite minor sulphide at margin - vein cross cutting BIF banding - ori had to be estiated using the consistent banding as ori was missing. Appears to be en echelon. </t>
  </si>
  <si>
    <t xml:space="preserve">Quartz-carbonate (rust-Fe dolomite?) minor sulphide vein in dolerite. </t>
  </si>
  <si>
    <t xml:space="preserve">Quartz carb sulphide veinm 10mm thick, appears to follow foliation approx. </t>
  </si>
  <si>
    <t>Quartz-carb vein - few parallel.</t>
  </si>
  <si>
    <t>Quartz-calcite-dolomite vein in seds, close to brecciated zone.</t>
  </si>
  <si>
    <t xml:space="preserve">Quartz-calcite vein, sheared fabric in centre parallel to margins, sediments surrounding also sheared parallel. </t>
  </si>
  <si>
    <t>Fe dolomite vein, minor quartz, 2 parallel. Possible signs of en echelon.</t>
  </si>
  <si>
    <t>Fe dolomite vein (rusty) with minor quartz. Multiple in this orientation within 1m.</t>
  </si>
  <si>
    <t xml:space="preserve">Quartz-carb vein (qz core, carb at margin) running almost parallel to banding in BIF (cross cutting a few mm horizons). </t>
  </si>
  <si>
    <t>quartz minor carbonate vein.</t>
  </si>
  <si>
    <t xml:space="preserve">Refolded vein into foliation direction, little pre-existing hinges lined up. </t>
  </si>
  <si>
    <t>Quartz vein in dolerite.</t>
  </si>
  <si>
    <t>Refolded vein parallel to foliation</t>
  </si>
  <si>
    <t>refolded vn parallel to FL</t>
  </si>
  <si>
    <t>Sulphide veinlet minor quartz cross cutting BIF banding, sulphide dominant - pyrite...?</t>
  </si>
  <si>
    <t xml:space="preserve">Layer parallel folding in Red/Black BIF. Fold hinge surface near parallel to banding in surrounding BIF. Bu=129, Bd=252, UD=8mm. Surrounding banding = alpha = 48, beta = 002deg. </t>
  </si>
  <si>
    <t xml:space="preserve">Layer parallel folding in Red/Black BIF. Fold hinge surface near parallel to banding in surrounding BIF. Bu=176, Bd=148, UD=4mm. </t>
  </si>
  <si>
    <t xml:space="preserve">Calcite -black mineral vein, sheared fabric. Multiple in this orientation. </t>
  </si>
  <si>
    <t>BI</t>
  </si>
  <si>
    <t xml:space="preserve">White calcite-minor quartz vein. Appears to be oblique fabric in vein - shows ESU movement? Kinematic indicator? 2 parallel in 10cm. </t>
  </si>
  <si>
    <t xml:space="preserve">Calcite bright white vein, elongate crystals have an oblique fabric, showing SSI as ESU movement. </t>
  </si>
  <si>
    <t xml:space="preserve">Calcite-black mineral vein, some chloritic groundmass caught up parallel to margins - sheared fabric. Also possible SSI, show NE side up. </t>
  </si>
  <si>
    <t xml:space="preserve">Calcite vein, shallowly dipping. </t>
  </si>
  <si>
    <t xml:space="preserve">Calcite vein - shallowly dipping, 4-5 parallel within 2m. </t>
  </si>
  <si>
    <t xml:space="preserve">Calcite veining, 4 parallel in 50cm. </t>
  </si>
  <si>
    <t xml:space="preserve">Calcite veining, 2 parallel in 30cm. </t>
  </si>
  <si>
    <t xml:space="preserve">Calcite vein - near flat/shallowly dipping. </t>
  </si>
  <si>
    <t xml:space="preserve">Composite calcite-only and quartz-only veining, side by side. </t>
  </si>
  <si>
    <t>Calcite vein, near flat?</t>
  </si>
  <si>
    <t>Calcite-pyrite vein, near flat, with sheared/oblique fabric to crystals - shows top moving towards the west? Not best example...</t>
  </si>
  <si>
    <t>Grey calcite vein</t>
  </si>
  <si>
    <t>Multiple discrete shallowly E dipping calcite veins in this zone. Same was found in WWDD040 immediately overlying BIF! Originally flat?</t>
  </si>
  <si>
    <t xml:space="preserve">Thin 2mm calcite vein - shallowly dipping. </t>
  </si>
  <si>
    <t xml:space="preserve"> Thin calcite veinlets - 2 in 10cm parallel, calcite alteration in intense in groundmass.</t>
  </si>
  <si>
    <t xml:space="preserve">Calcite vein, near flat, seems to be cut by fol parallel boudinaged vein - anomalous. </t>
  </si>
  <si>
    <t xml:space="preserve">Brecciation in vein with calcite infill, angular clasts of BIF in vein. </t>
  </si>
  <si>
    <t>Shearing of calcite veinlets and sulphides within heavily deformed zone of BIF</t>
  </si>
  <si>
    <t xml:space="preserve">3 parallel near flat 9shallow W) dipping veinlets - show displacement across them of 5mm, show top/west side towards east. </t>
  </si>
  <si>
    <t xml:space="preserve">Thick bright white quartz carbonate vein. </t>
  </si>
  <si>
    <t>Fine grained green infill - chlorite? And pyrite at margins, zoned. Appears near flat - also there is diaplacement of 33mm across vein - infilled fault. Dip mod SW, topside to E/NE (wsu).</t>
  </si>
  <si>
    <t xml:space="preserve">Another chloritic breccia infilled solely by pyrrhotite and minor pyrite. Breccia inside is foliated and shows SSI - ESU. Bv = 242. Culd be interbedded seds/mafic brecciated up during shearing?? One of multiple. </t>
  </si>
  <si>
    <t>Weak foliation in mafic intrusive - HQ core (60mm).</t>
  </si>
  <si>
    <t xml:space="preserve">Foliated mafic with black/biotite/amphibole in foliation. </t>
  </si>
  <si>
    <t>Foliation in fine grained mafic - sheared dolerite. Lineatoin present - elongation of elongate amphibole minerals?</t>
  </si>
  <si>
    <t>Foliation - frac plan measured and lineation present - raised white minerals (now calcite) follow lineation, near vertical - Bl = 349.</t>
  </si>
  <si>
    <t>Foliation in green seds - clasts define sigmoidal shapes SSI - show ESU - Bv = 265.</t>
  </si>
  <si>
    <t>Foliation in mafic overlying BIF</t>
  </si>
  <si>
    <t>Foliation in mafic on approach to BIF.</t>
  </si>
  <si>
    <t xml:space="preserve">Foliation in mafic on approach to BIF. </t>
  </si>
  <si>
    <t xml:space="preserve">Very strong foliation (almost mylonitic) in green seds (?) clasts/sheared veining define sigmoidal shapes - SSI show ESU. Bv = 266. </t>
  </si>
  <si>
    <t>Foliation in fine grained mafic seds?</t>
  </si>
  <si>
    <t>Foliation in grey seds - very similar in appearance to underlying felsic volcaniclastics/seds?</t>
  </si>
  <si>
    <t>Strong foliation in grey seds in interbedded in BIF, clasts are sigmoidal and show SSI as ESU. Bv = 267</t>
  </si>
  <si>
    <t xml:space="preserve">Sheared contact? Bounding quartz-pyrite veining on one side, BIF banding on other. </t>
  </si>
  <si>
    <t xml:space="preserve">Sheared contact with thick quartz-calcite-pyrrhotite-pyrite vein. </t>
  </si>
  <si>
    <t xml:space="preserve">Predominant foliation present in high grade ore zone, contains boudinaged foliation parallel 2.5mm qz-ca veinlet. Visible gold within 10cm. </t>
  </si>
  <si>
    <t xml:space="preserve">Shear contact between uniform undeformed BIF and deformed/veined quartz and pyrite ore zone. </t>
  </si>
  <si>
    <t xml:space="preserve">Foliation in green unit/sediments. </t>
  </si>
  <si>
    <t>Foliation in volcaniclastics, sheared sigmoidal quartz veins show SSI as ESU. No Bv possible.</t>
  </si>
  <si>
    <t>Foliation in FW volcaniclastics, clasts in volcaniclastic are sheared into sigmoidal shapes, uninanimously give SSI of ESU - Bv = 280.</t>
  </si>
  <si>
    <t>Weak foliation in footwall volcaniclastics.</t>
  </si>
  <si>
    <t>Banding in BIF - taken on frac surface - smooth.</t>
  </si>
  <si>
    <t>Banding in BIF - appears to be foliated with foliated veining etc..</t>
  </si>
  <si>
    <t xml:space="preserve">Banding in BIF of magnetite and chert. Exterme boudinage of quartz veining parallel to fol. </t>
  </si>
  <si>
    <t>Banding in BIF, very uniform.</t>
  </si>
  <si>
    <t xml:space="preserve">Banding in BIF, just on margin of thick qz vein/deformed zone. </t>
  </si>
  <si>
    <t>Banding in cherty BIF.</t>
  </si>
  <si>
    <t>Mafic-BIF contact.</t>
  </si>
  <si>
    <t xml:space="preserve">Apparent bedding plane in volcaniclastics? Shows graded bedding - fining uphole. Clasts are moderately foliated. </t>
  </si>
  <si>
    <t>Contact between coarse (pegmatoidal) mafic and medium grained mafic - marked by large 6mm euhedral pyrite crystals?</t>
  </si>
  <si>
    <t>Contact between BIF and foliated green sediment??</t>
  </si>
  <si>
    <t xml:space="preserve">Contact between foliated green unit - seds and BIF. </t>
  </si>
  <si>
    <t>Contact between BIF and green unit - seds?</t>
  </si>
  <si>
    <t xml:space="preserve">Banded calcite vein, flat, parallel to one infilled by pyrite. </t>
  </si>
  <si>
    <t xml:space="preserve">Banded chalcedony/agate and calcite vein with a botryoidal cavity filled with a large 2cm pyrite infill. </t>
  </si>
  <si>
    <t>CD</t>
  </si>
  <si>
    <t xml:space="preserve">Extensional cream-yelow quartz-calcite-pyrite vein, zoned with pyrite at margins - extensional crystals perp to margin. </t>
  </si>
  <si>
    <t>Flat calcite-pyrite vein, cross cutting foliation parallel calcite-pyrite vein.</t>
  </si>
  <si>
    <t xml:space="preserve">Quartz-pyrite minor calcite vein, parallel to banding. </t>
  </si>
  <si>
    <t xml:space="preserve">Sheared margin of deformed qz-po-py-ca assemblage - represents shear plane?? Minor calcite infill. </t>
  </si>
  <si>
    <t xml:space="preserve">Minor veinlets (at least 3 in 20cm) near flat and calcite/fe dolomite and pyrite infill. GOLD is present on margins of this veinlet - 4 grains reaching 1mm in size. </t>
  </si>
  <si>
    <t xml:space="preserve">Quartz-calcite vein neat flat, in middle of v high grade zone, visible GOLD on both sides of vein within 4-5cm. </t>
  </si>
  <si>
    <t xml:space="preserve">Thick calcite-quartz-pyrite vein. </t>
  </si>
  <si>
    <t>Calcite-quartz vein, bright white, multiple, one of several orientations in this zone.</t>
  </si>
  <si>
    <t xml:space="preserve">Calcite-quartz-minor black spots vein. Approx parallel to fol? Weak here. </t>
  </si>
  <si>
    <t xml:space="preserve">Zoned quartz-calcite vein (calcite rim) with euhedral crystals perp to margins, near flat. </t>
  </si>
  <si>
    <t xml:space="preserve">Calcite minor quartz vein, quite shallow? In massive intrusive with no foliation...?  No fol parallel in this zone, due to lack of foliation. </t>
  </si>
  <si>
    <t>Margin of thick quartz carb vein, black mineral also present - tourmaline?</t>
  </si>
  <si>
    <t>Quartz dominant minor calcite vein, only quartz-dominant vein in this  zone for 10-15m.</t>
  </si>
  <si>
    <t xml:space="preserve">Calcite dominant, minor quartz and black dots - one of 3-4 veins of this orientation within 3m, not seen at all up hole. </t>
  </si>
  <si>
    <t xml:space="preserve">Quartz-calcite vein, quartz dominant and is a brown-tan colour. </t>
  </si>
  <si>
    <t>Quartz carbonate vein</t>
  </si>
  <si>
    <t>Quartz-calcite vein - 2 parallel.</t>
  </si>
  <si>
    <t xml:space="preserve">Qz dominant minor calcite vein - near horizontal. First vein in BIF. </t>
  </si>
  <si>
    <t>Extensional quatz-carb vein, elongate crystals perp to margins - near flat/shallow. Cross cutting boudinaged foliation parallel vein here.</t>
  </si>
  <si>
    <t>Quartz calcite vein, sheared texture, pafallel to fol.</t>
  </si>
  <si>
    <t xml:space="preserve">Contact between foliated green sediments and deformed and sheard quartz-carb veining. </t>
  </si>
  <si>
    <t>Quartz-calcite vein in cherty-BIF.</t>
  </si>
  <si>
    <t xml:space="preserve">Quartz-only vein with minor 1mm calcite rim. Cuts foliation/bedding. </t>
  </si>
  <si>
    <t xml:space="preserve">Quartz calcite vein, quartz core calcite rim. Approx parallel to mod fol. </t>
  </si>
  <si>
    <t>Boudinaged quartz-carb vein parallel to fliation, seems to cut flat narrow carb veinlet</t>
  </si>
  <si>
    <t xml:space="preserve">Quartz -calcite boudinaged vein parallel to foliation. </t>
  </si>
  <si>
    <t xml:space="preserve">Quartz-carb-black mineral vein (angular clasts, hardness &gt;6). Large scale boudinage - boudins are ~10cm in size. </t>
  </si>
  <si>
    <t xml:space="preserve">Calcite-quartz vein parallel to foliation, exreme boudinage to separate into pieces separated by 1cm gap! Great example of boudinage. </t>
  </si>
  <si>
    <t>Quartz-pyrite minor pyrrhotite vein, boudinaged in foliation direction. No calcite present.</t>
  </si>
  <si>
    <t xml:space="preserve">Margin of thick pyrite-pyrrhotite vein, and upcore to deformed zone. </t>
  </si>
  <si>
    <t xml:space="preserve">Margin of thick pyrite-pyrrhotite vein, and downcore to deformed zone. </t>
  </si>
  <si>
    <t xml:space="preserve">Thick brecciated zone with pyrrhotite infill. Clasts are typuically rounded (?) and include quartz, pyrite from 1mm to 1.5cm in size. </t>
  </si>
  <si>
    <t xml:space="preserve">Brecciated zone infilled purely by pyrrhotite, one of multiple within 30cm. </t>
  </si>
  <si>
    <t xml:space="preserve">Pyrrhotite veinlets, many present. Some are folded and then faulted - in direction of shearing and show ESU movement. Nice example. </t>
  </si>
  <si>
    <t xml:space="preserve">Pyrrhotite and pyrite veining. </t>
  </si>
  <si>
    <t xml:space="preserve">Fault between coarse mafic and medium grained mafic, infilled by quartz-cb. </t>
  </si>
  <si>
    <t xml:space="preserve">Isoclinal folding in BIF - appears to be layer parallel. Fold hinge surface given. Bu = 203, Bd= 326, UD =74mm. ILA= less than 5 deg, almost 0. </t>
  </si>
  <si>
    <t>Fault in BIF, discrete with minor 2mm calcite infill. Shallow dipping east, movement is top/east side towards west (opposite of previous fault.</t>
  </si>
  <si>
    <t xml:space="preserve">Fault shallowly dipping west, infilled by calcite and pyrrhotite. Displacement shows topside to the west. Contradicts some faults already seen. </t>
  </si>
  <si>
    <t xml:space="preserve">Calcite vein (no frac plane). Relatively shallow dipping. </t>
  </si>
  <si>
    <t xml:space="preserve">Thin 2mm extensional calcite veinlet, near flat. </t>
  </si>
  <si>
    <t>Calcite vein cross cutting qz-calcite vein and displacing it top side towards the east. Shows WSU. This vein is approx same as silverstone fol and fault movement same as SSI??</t>
  </si>
  <si>
    <t xml:space="preserve">Calcite veinlet. </t>
  </si>
  <si>
    <t>Calcite dom veinlet, minor quartz.</t>
  </si>
  <si>
    <t xml:space="preserve">Calcite veinlet, shallow. </t>
  </si>
  <si>
    <t>Cslcite-black mineral as vein</t>
  </si>
  <si>
    <t>TO</t>
  </si>
  <si>
    <t>Calcite vein</t>
  </si>
  <si>
    <t xml:space="preserve">Calcite only vein, near flat, cutting across foliation. </t>
  </si>
  <si>
    <t xml:space="preserve">Bright white boudinaged calcite veinlet, parallel to banding in BIF. </t>
  </si>
  <si>
    <t>White calcite vein, minor 2.5mm displacement of top side to the east</t>
  </si>
  <si>
    <t xml:space="preserve">Foliation in mg mafic - dolerite. Sheared sigmoidal clasts give SSI as ESU. </t>
  </si>
  <si>
    <t xml:space="preserve">Foliation in fine grained dark mafic. </t>
  </si>
  <si>
    <t>Foliation in fine grained dark unit. Dissem pyrite are deformed into small sigmoidal shapes - show SSI as ESU. Dissem mag is not sheared...Bottom of HQ core, now NQ onwards.</t>
  </si>
  <si>
    <t xml:space="preserve">Weak foliation in mafic defined by leucoxene. Taken from frac plane. </t>
  </si>
  <si>
    <t xml:space="preserve">Mod foliation in mod magnetic intrusive. </t>
  </si>
  <si>
    <t>Foliation in mafic, leucoxene crystals show SSI as ESU. bV = 256</t>
  </si>
  <si>
    <t xml:space="preserve">Foliation in mafic intrusive, foliated sigmoidal leucoxene crystals - show SSI as ESU. bV = 263. </t>
  </si>
  <si>
    <t xml:space="preserve">Foliated bedding in felsic volcaniclastics. </t>
  </si>
  <si>
    <t>Foliation in intrusive defined from leucoxene. Taken from fol frac plane.</t>
  </si>
  <si>
    <t>Foliation in intermediate intrusive with yellow leucoxene.</t>
  </si>
  <si>
    <t xml:space="preserve">Strong foliation in porphyritic intrusie. Phenocrysts deformed into sigmoidal shales - unanimously show SSI as ESU. Bv difficult to determine. </t>
  </si>
  <si>
    <t xml:space="preserve">Very strong foliation - almost mylonitic. </t>
  </si>
  <si>
    <t>Shear Contact - contact between undeformed BIF and deformed/veined BIF.</t>
  </si>
  <si>
    <t>Shear Contact - contact between deformed BIF and laminar underformed BIF.</t>
  </si>
  <si>
    <t>Shear contact between deformed BIF with veining and undeformed BIF.</t>
  </si>
  <si>
    <t xml:space="preserve">Sheared contact - unable to verify. </t>
  </si>
  <si>
    <t xml:space="preserve">Shear contact - margin of undeformedBIF with heavily veined zone and po breccia infill. Ore zone - 10.35g/t. </t>
  </si>
  <si>
    <t>Shear contact between undeformed BIF downhole and deformed BIF with Po breccia infill up core. VG present - grade = 10.35g/t.</t>
  </si>
  <si>
    <t xml:space="preserve">Shear contact - margin of brecciation with pyrrhotite infil and deformed BIF. </t>
  </si>
  <si>
    <t xml:space="preserve">Shear contact between highly deformed and PO breccia infilled BIF and undeformed BIF. </t>
  </si>
  <si>
    <t xml:space="preserve">Foliation of felsic/inter volcaniclastics interbedded in BIF. </t>
  </si>
  <si>
    <t xml:space="preserve">Strong foliation in footwall volcaniclastics. Clasts sheared into sigmoidal shapes and show SSI as ESU. bV = 275. </t>
  </si>
  <si>
    <t xml:space="preserve">Banding in chert - 2mm magnetite band. </t>
  </si>
  <si>
    <t xml:space="preserve">Banding in cherty BIF. </t>
  </si>
  <si>
    <t xml:space="preserve">Banding in jasperlitic BIF. </t>
  </si>
  <si>
    <t>Banding in undeformed BIF</t>
  </si>
  <si>
    <t xml:space="preserve">Banding in magnetic BIF. </t>
  </si>
  <si>
    <t xml:space="preserve">Contact between fliated green unit and silicified BIF. </t>
  </si>
  <si>
    <t>Contact between coarse grained and finer grained fraction in intrusive sill - sharp.</t>
  </si>
  <si>
    <t xml:space="preserve">Contact between green mafic and BIF. </t>
  </si>
  <si>
    <t xml:space="preserve">Banded calcite vein (looks epithermal) with vugs.  Two parallel. Minor brecciation of BIF, displacement across vein but cannot determine direction/amount. </t>
  </si>
  <si>
    <t xml:space="preserve">Extensional quartz-calcite-pyrite vein, dogtooth pattern in vein, zoned mineral growth. Mnor vugs with pyrite infill. Displacement of top side towards the east, a few mm. </t>
  </si>
  <si>
    <t xml:space="preserve">Quartz-calcite pyrite vein, near parallel to fol. </t>
  </si>
  <si>
    <t xml:space="preserve">Quartz-calcite vein, near foliation direction. </t>
  </si>
  <si>
    <t xml:space="preserve">Quartz-calcite vein cross cut and displaced 5mm by w dipping calcite vein. WSU movement. Several present in surrounding metres. </t>
  </si>
  <si>
    <t xml:space="preserve">Calcite-quartz veinlet, 3 parallel in 20cm. </t>
  </si>
  <si>
    <t xml:space="preserve">Quartz-calcite vein, different orientation to other veins. </t>
  </si>
  <si>
    <t>Calcite-quartz vein, mid-steep dip west</t>
  </si>
  <si>
    <t xml:space="preserve">Calcite quartz vein, parallel to fol. </t>
  </si>
  <si>
    <t xml:space="preserve">Thick calcite quartz vein, sheared up. </t>
  </si>
  <si>
    <t>Calcite dom quartz vein, thick.</t>
  </si>
  <si>
    <t xml:space="preserve">Quartz-carb vein. </t>
  </si>
  <si>
    <t xml:space="preserve">Typical quartz-calcite vein. Parallel to foliation. </t>
  </si>
  <si>
    <t xml:space="preserve">Flat calcite-quartz vein, some brecciation of BIF, minor 5mm displacement shown of the top side to the East. 3 parallel in 20cm. </t>
  </si>
  <si>
    <t>Thick quartz dom calcite vein.</t>
  </si>
  <si>
    <t>Quartz vein in pyrrhotite infill of brecciated zone, in ore zone and surrounded by VG. 34G/T.</t>
  </si>
  <si>
    <t xml:space="preserve">Thick flat vein, associated with brecciation. Unable to verify but loks good. </t>
  </si>
  <si>
    <t xml:space="preserve">Flat quartz-calcite veinlet, cross cut and displaces thick fol parallel veinby 4mm. Movement is top to the west (oppozsite of most other examples). </t>
  </si>
  <si>
    <t xml:space="preserve">Thoick calcite-qz vein parallel to banding. X-cut by flat veinlet/fault, movement top to west by 4mm. </t>
  </si>
  <si>
    <t xml:space="preserve">Quartz-calcite vein, thick. </t>
  </si>
  <si>
    <t xml:space="preserve">Uphole contact with thick 40cm quartz domainated minor calcite vein. </t>
  </si>
  <si>
    <t xml:space="preserve">Downhole contact with thick 40cm quartz-dom calcite vein. </t>
  </si>
  <si>
    <t xml:space="preserve">Quartz minor calcite vein parallel to banding in BIF - boudinaged. </t>
  </si>
  <si>
    <t xml:space="preserve">Boudinaged quartz-calcite vein, approx parallel to banding (just jutting a few bands). </t>
  </si>
  <si>
    <t xml:space="preserve">Quartz vein parallel to banding in cherty BIF. </t>
  </si>
  <si>
    <t xml:space="preserve">Quartz vein with unusual orientation - not common ori. </t>
  </si>
  <si>
    <t xml:space="preserve">Thin 0.5-1mm pyrite veinlet, appears near flat. No displacement. </t>
  </si>
  <si>
    <t>Margin of brecciation with pyrrhotite infill in high grade ore zone - 34g/t.</t>
  </si>
  <si>
    <t xml:space="preserve">Pyrrhotite veinlet within bapparent breccia infill - contains visible gold grain 1mm in size. </t>
  </si>
  <si>
    <t xml:space="preserve">Pyrrhotite brecciam multiple, all approx parallel to banding. </t>
  </si>
  <si>
    <t xml:space="preserve">Tight fold in BIF (ILA = 30deg). Bu = 268, Bd= 355. UD= 53mm. </t>
  </si>
  <si>
    <t xml:space="preserve">Calcite dominant vein - shallowly dipping. </t>
  </si>
  <si>
    <t xml:space="preserve">White calcite veinlets, about 7 parallel within 6m. Flat. </t>
  </si>
  <si>
    <t xml:space="preserve">Multiple white calcite dominant (maybe minor quartz) veinlets, flat. Some fibrous shape inside vein , movement of top to the west. </t>
  </si>
  <si>
    <t xml:space="preserve">Calcite vein parallel to banding of BIF in ore zone. X-cut by flat vein with brecciation, and parallel microfractures infilled by calcite. </t>
  </si>
  <si>
    <t xml:space="preserve">Calcite vein containing brecciation of BIF/chert angular clasts. Also microfractures in surrounding rock, with calcite infill. X-cutting foliation parallel calcite vein. </t>
  </si>
  <si>
    <t>Foliation in dolerite - HQ core.</t>
  </si>
  <si>
    <t xml:space="preserve">Foliation in dolerite intrusive, SSI shown by leucoxene - show ESU. </t>
  </si>
  <si>
    <t>Foliation in dolerite intrusive - leucoxene crystals act as SSI - unianimously show ESU. Bv measured from 10+ crystals - Bv = 275.</t>
  </si>
  <si>
    <t xml:space="preserve">Strong foliation in coarse grained mafic intrusive - large 3mm leucoxene crystals show SSI movement - all show ESU. Bv measured off over 12 crystals Bv = 274. </t>
  </si>
  <si>
    <t>Foliation in dolerite - leucoxene show SSI as ESU - Bv = 271</t>
  </si>
  <si>
    <t xml:space="preserve">Foliation in dolerite - leucoxene act as SSI - show uninanimously ESU movement. Bv hard to determine. </t>
  </si>
  <si>
    <t xml:space="preserve">Strong foliation in intermediate intrusive - leucoxene crystals show SSI as ESU. Bv determined from about 10 SSI across core, Bv = 112. </t>
  </si>
  <si>
    <t xml:space="preserve">Foliation in inter intrusive, faint lineation shown by chlorite (?) - Bl = 017. Not the best. </t>
  </si>
  <si>
    <t xml:space="preserve">Foliation in intrusive - leucoxene show SSI as ESU. No Bv possible. </t>
  </si>
  <si>
    <t>Foliation in dolerite/diorite.</t>
  </si>
  <si>
    <t>Frac plane - foliation. Strong lineation - raised - alignment of micas/chlorite? Near vertical lineation, thus shear ori. Quartz veining sigmoidal - shows ESU.</t>
  </si>
  <si>
    <t xml:space="preserve">Apparent foliation of seds, BIF and veining. Veining has an s fabric within it, SSI - shows ESU movement, approx Bv = 262 (not precise but approx). </t>
  </si>
  <si>
    <t>Foliated BIF material</t>
  </si>
  <si>
    <t>Foliation parallel quartz vein, s shapes in vein - sheared. SSI show ESU!</t>
  </si>
  <si>
    <t xml:space="preserve">Foliated (?) bedding with magnetite grains showing graded bedding in 1cm unit. Fining uphole (youngs to east). </t>
  </si>
  <si>
    <t>Foliated sediments - pyrite present as s shapes and sigmoidal with tails on both sides of core - approx Bv = 278? SSI = ESU.</t>
  </si>
  <si>
    <t>JT</t>
  </si>
  <si>
    <t>Fracture plane - HQ core.</t>
  </si>
  <si>
    <t>Frac surface - foliation. Lineation present - alignment of leucoxene and chlorite, Bl = 347.</t>
  </si>
  <si>
    <t>Banding in deformed zone of BIF.</t>
  </si>
  <si>
    <t xml:space="preserve">Banding in BIF, some sheared chert horizons - SSI shows ESU. Possible Bv = 249, here the rotation is most. </t>
  </si>
  <si>
    <t>Banding in BIF, jasperlitic/magnetite.</t>
  </si>
  <si>
    <t xml:space="preserve">Banding in BIF, x-cut by flat veins. </t>
  </si>
  <si>
    <t>Banding in BIF by isoclinal folding.</t>
  </si>
  <si>
    <t xml:space="preserve">Banding in BIF. </t>
  </si>
  <si>
    <t xml:space="preserve">Banding in BIF, sheard quartz veining (boudinaged?) into signoidal quiartz clasts - all show SSI = ESU. Bv not possible, near 270. </t>
  </si>
  <si>
    <t xml:space="preserve">Contact between mafic and BIF, approx parallel to banding. Could not verify - ORI lost. </t>
  </si>
  <si>
    <t xml:space="preserve">Contact between BIF and mafic/mafic sediment. </t>
  </si>
  <si>
    <t xml:space="preserve">Contact between mafic/mafic sediment and BIF. </t>
  </si>
  <si>
    <t>Contact between BIF units?</t>
  </si>
  <si>
    <t xml:space="preserve">Quartz-carbonate-pyrite vein, open fill texture with crystalgrowth perp to margins - HQ core. </t>
  </si>
  <si>
    <t xml:space="preserve">Quartz-pyrite minor calcite vein. </t>
  </si>
  <si>
    <t xml:space="preserve">Quartz-pyrite-calcite vein, alrge 3cm pyrite aggregate. </t>
  </si>
  <si>
    <t xml:space="preserve">Thin quartz-calcite-pyrite veinlet, cross cutting foliation. Irregulat - distorted by foliation. </t>
  </si>
  <si>
    <t>Calcite-pyrite-minor qz vein, horizontal, within cm of 10g/t in ore zone. High density of veins like this for 3-4m around, some with brecciation.Directly assoc with grade??</t>
  </si>
  <si>
    <t xml:space="preserve">Quartz-carbonate-arsenopyrite-pyrite vein, slightly stepped into foliation along its length, cross cutting fol parallel boudinaged qz-ca vein. Asp precip on maGnetite intersections. </t>
  </si>
  <si>
    <t>Thick quartz vein with minor 2mm calcite at margin. Causing leaching/carbonate alt of surrounding dolerite. HQ core.</t>
  </si>
  <si>
    <t xml:space="preserve">Thick quartz carbonate vein, zoned and apparent open fill. </t>
  </si>
  <si>
    <t xml:space="preserve">Shear carbonate (fe dolomite?) and quartz vein, quartz in centre parallel to margins. </t>
  </si>
  <si>
    <t>Quartz-carbonate vein</t>
  </si>
  <si>
    <t xml:space="preserve">Sugary quartz-calcite-fuchsite vein, near parallel to principal fol. </t>
  </si>
  <si>
    <t xml:space="preserve">Calcite quartz vein, bright white with some quartz crystals in. Approx parallel to banding. </t>
  </si>
  <si>
    <t xml:space="preserve">Quartz dominant, mior pyrite and Fe dolomite (creamy carboinate, minor rust). Thick flat vein. </t>
  </si>
  <si>
    <t xml:space="preserve">Quartz=calcite vein parallel to banding of BIF, representative - 5 present in just 30cm. </t>
  </si>
  <si>
    <t xml:space="preserve">Minor quartz-carb veinlet, parallel to banding. </t>
  </si>
  <si>
    <t xml:space="preserve">3 parallel veins, one thin 3mm and one thicker 20mm with brecciated fragments of banded BIF. Flat/near horizontal veins. </t>
  </si>
  <si>
    <t>Calcite minor-quartz vein, parallel to banding.</t>
  </si>
  <si>
    <t>BO</t>
  </si>
  <si>
    <t xml:space="preserve">Several boudinaged quartz-calcite veining parallel to banding, Boudins near 2cm in size. </t>
  </si>
  <si>
    <t>Calcite-quartz vein parallel to banding, boudinaged over 1.5cm intervals. Frequent in this zone.</t>
  </si>
  <si>
    <t>Boudinaged quartz-calcite veinlet, parallel to banding - multiple present 3 in 15cm. Surrounding BIF flow between boudins. One of the veins x cut by flat py veinlet.</t>
  </si>
  <si>
    <t xml:space="preserve">Quartz-calcite vein, boudinaged on 1cm scale, zoned with quartz core, calcite/dolomite rim. X cut by quartz-cal-asp stepped vein. </t>
  </si>
  <si>
    <t xml:space="preserve">Carbonate-quartz vein (dolomite/calcite) boudinaged on 8mm scale. </t>
  </si>
  <si>
    <t xml:space="preserve">Pyrrhotite veinlet at margin of thick 20cm quartz vein. </t>
  </si>
  <si>
    <t>Thick pyrite vein (minor quartz), appears flat. X cutting foliation and fol parallel veining.</t>
  </si>
  <si>
    <t xml:space="preserve">Dissem pyrite veinlet, cross cutting fol parallel boudinaged qz-calcite veining. </t>
  </si>
  <si>
    <t xml:space="preserve">Completely isoclinal folding in BIF, ILA = 0. Bu = 252, Bd = 353, UD= 46mm. </t>
  </si>
  <si>
    <t>Folding in BIF, isoclinal ILA &lt; 10. Bu = 286, Bd=9, UD=54mm.</t>
  </si>
  <si>
    <t>STANDARD MRG-1 (gabbro)</t>
  </si>
  <si>
    <t>STANDARD JR-1 (rhyolite)</t>
  </si>
  <si>
    <t>STANDARD JB-1a (basalt)</t>
  </si>
  <si>
    <t>APPENDIX E1 - FIELD OBSERVATIONS IN THE ROTHSAY MINING AREA</t>
  </si>
  <si>
    <t>APPENDIX E2 - FIELD OBSERVATIONS IN THE YALGOO-SINGLETON GREENSTONE BELT (EXCLUDING ROTHSAY MINING AREA)</t>
  </si>
  <si>
    <t>APPENDIX E3 - LITHOLOGICAL LOGS OF DRILLCORE AT THE SILVERSTONE, M1, BUGEYE AND WINDDINE WELL GOLD DEPOSITS</t>
  </si>
  <si>
    <t>APPENDIX E4 - STRUCTURAL LOGS OF DRILLCORE AT THE SILVERSTONE, M1, BUGEYE AND WINDDINE WELL GOLD DEPOSITS</t>
  </si>
  <si>
    <t>APPENDIX E5 - SAMPLE DETAILS AND CHECKLIST FOR PETROGRAPHIC, GEOCHEMICAL AND GEOCHRONOLOGICAL ANALYSIS</t>
  </si>
  <si>
    <t>APPENDIX E7 - HYDROUS WHOLE ROCK MAJOR AND TRACE ELEMENT GEOCHEMICAL DATA</t>
  </si>
  <si>
    <t>APPENDIX E8 - STANDARD DATA FOR WHOLE ROCK GEOCHEMICAL ANALYSIS</t>
  </si>
  <si>
    <t>APPENDIX E9 - SENSITIVE HIGH RESOLUTION ION MICROPROBE (SHRIMP) U-Pb ZIRCON GEOCHRONOLOGICAL DATA</t>
  </si>
  <si>
    <t>APPENDIX E10 - DETAILS OF SAMPLES FROM LODE GOLD DEPOSITS IN THE YSGB AND CHECKLIST FOR ANALYSIS UNDERTAKEN</t>
  </si>
  <si>
    <t>APPENDIX E11 - SULPHUR STABLE ISOTOPE DATA FOR SULPHIDES AT LODE GOLD DEPOSITS IN THE YSGB (AND STANDARD DATA)</t>
  </si>
  <si>
    <t>APPENDIX E12 - OXYGEN STABLE ISOTOPE DATA FOR QUARTZ AT LODE GOLD DEPOSITS IN THE YSGB (AND STANDARD DATA)</t>
  </si>
  <si>
    <t>APPENDIX E13: LA-ICPMS U-Pb MONAZITE GEOCHRONOLOGICAL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</si>
</sst>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0.00_ ;[Red]\-0.00\ "/>
    <numFmt numFmtId="167" formatCode="0.00000"/>
    <numFmt numFmtId="168" formatCode="\+0;\-0;0"/>
    <numFmt numFmtId="169" formatCode="0.0000"/>
  </numFmts>
  <fonts count="70" x14ac:knownFonts="1">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color indexed="8"/>
      <name val="Calibri"/>
      <family val="2"/>
    </font>
    <font>
      <sz val="12"/>
      <color indexed="8"/>
      <name val="Calibri"/>
      <family val="2"/>
    </font>
    <font>
      <i/>
      <sz val="11"/>
      <color theme="1"/>
      <name val="Calibri"/>
      <family val="2"/>
      <scheme val="minor"/>
    </font>
    <font>
      <b/>
      <sz val="11"/>
      <color rgb="FF000000"/>
      <name val="Calibri"/>
      <family val="2"/>
      <scheme val="minor"/>
    </font>
    <font>
      <sz val="11"/>
      <color rgb="FF000000"/>
      <name val="Calibri"/>
      <family val="2"/>
      <scheme val="minor"/>
    </font>
    <font>
      <sz val="11"/>
      <color rgb="FFFFFFFF"/>
      <name val="Calibri"/>
      <family val="2"/>
      <scheme val="minor"/>
    </font>
    <font>
      <sz val="11"/>
      <color rgb="FFBF8F00"/>
      <name val="Calibri"/>
      <family val="2"/>
      <scheme val="minor"/>
    </font>
    <font>
      <sz val="11"/>
      <color rgb="FF833C0C"/>
      <name val="Calibri"/>
      <family val="2"/>
      <scheme val="minor"/>
    </font>
    <font>
      <sz val="11"/>
      <color rgb="FFA9D08E"/>
      <name val="Calibri"/>
      <family val="2"/>
      <scheme val="minor"/>
    </font>
    <font>
      <sz val="11"/>
      <color rgb="FF3A3838"/>
      <name val="Calibri"/>
      <family val="2"/>
      <scheme val="minor"/>
    </font>
    <font>
      <sz val="11"/>
      <color rgb="FFFFE699"/>
      <name val="Calibri"/>
      <family val="2"/>
      <scheme val="minor"/>
    </font>
    <font>
      <sz val="11"/>
      <color rgb="FF595959"/>
      <name val="Calibri"/>
      <family val="2"/>
      <scheme val="minor"/>
    </font>
    <font>
      <sz val="12"/>
      <color rgb="FF000000"/>
      <name val="Calibri"/>
      <family val="2"/>
      <scheme val="minor"/>
    </font>
    <font>
      <sz val="11"/>
      <color indexed="8"/>
      <name val="Calibri"/>
      <family val="2"/>
    </font>
    <font>
      <i/>
      <sz val="11"/>
      <color indexed="8"/>
      <name val="Calibri"/>
      <family val="2"/>
    </font>
    <font>
      <sz val="12"/>
      <color indexed="10"/>
      <name val="Calibri (Body)"/>
    </font>
    <font>
      <b/>
      <sz val="12"/>
      <color indexed="10"/>
      <name val="Calibri (Body)"/>
    </font>
    <font>
      <b/>
      <sz val="10"/>
      <color theme="1"/>
      <name val="Calibri"/>
      <family val="2"/>
      <scheme val="minor"/>
    </font>
    <font>
      <sz val="10"/>
      <color theme="1"/>
      <name val="Calibri"/>
      <family val="2"/>
      <scheme val="minor"/>
    </font>
    <font>
      <sz val="10"/>
      <name val="Calibri"/>
      <family val="2"/>
      <scheme val="minor"/>
    </font>
    <font>
      <i/>
      <sz val="10"/>
      <color theme="1"/>
      <name val="Calibri"/>
      <family val="2"/>
      <scheme val="minor"/>
    </font>
    <font>
      <sz val="10"/>
      <color indexed="8"/>
      <name val="Calibri"/>
      <family val="2"/>
      <scheme val="minor"/>
    </font>
    <font>
      <sz val="10"/>
      <color rgb="FF000000"/>
      <name val="Calibri"/>
      <family val="2"/>
      <scheme val="minor"/>
    </font>
    <font>
      <sz val="11"/>
      <name val="Calibri"/>
      <family val="2"/>
      <scheme val="minor"/>
    </font>
    <font>
      <b/>
      <sz val="11"/>
      <name val="Calibri"/>
      <family val="2"/>
      <scheme val="minor"/>
    </font>
    <font>
      <b/>
      <sz val="11"/>
      <color rgb="FFC00000"/>
      <name val="Calibri"/>
      <family val="2"/>
      <scheme val="minor"/>
    </font>
    <font>
      <b/>
      <sz val="11"/>
      <color theme="9"/>
      <name val="Calibri"/>
      <family val="2"/>
      <scheme val="minor"/>
    </font>
    <font>
      <sz val="11"/>
      <color indexed="8"/>
      <name val="Calibri"/>
      <family val="2"/>
      <scheme val="minor"/>
    </font>
    <font>
      <sz val="11"/>
      <color rgb="FFC00000"/>
      <name val="Calibri"/>
      <family val="2"/>
      <scheme val="minor"/>
    </font>
    <font>
      <sz val="11"/>
      <color theme="9"/>
      <name val="Calibri"/>
      <family val="2"/>
      <scheme val="minor"/>
    </font>
    <font>
      <b/>
      <sz val="11"/>
      <color indexed="8"/>
      <name val="Calibri"/>
      <family val="2"/>
      <scheme val="minor"/>
    </font>
    <font>
      <b/>
      <sz val="11"/>
      <color rgb="FF00B050"/>
      <name val="Calibri"/>
      <family val="2"/>
      <scheme val="minor"/>
    </font>
    <font>
      <sz val="11"/>
      <color rgb="FF00B050"/>
      <name val="Calibri"/>
      <family val="2"/>
      <scheme val="minor"/>
    </font>
    <font>
      <sz val="11"/>
      <color rgb="FF7030A0"/>
      <name val="Calibri"/>
      <family val="2"/>
      <scheme val="minor"/>
    </font>
    <font>
      <vertAlign val="superscript"/>
      <sz val="10"/>
      <color indexed="8"/>
      <name val="Calibri"/>
      <family val="2"/>
      <scheme val="minor"/>
    </font>
    <font>
      <b/>
      <i/>
      <sz val="10"/>
      <color indexed="8"/>
      <name val="Calibri"/>
      <family val="2"/>
      <scheme val="minor"/>
    </font>
    <font>
      <sz val="10"/>
      <color rgb="FFFF0000"/>
      <name val="Calibri"/>
      <family val="2"/>
      <scheme val="minor"/>
    </font>
    <font>
      <b/>
      <vertAlign val="superscript"/>
      <sz val="11"/>
      <name val="Calibri"/>
      <family val="2"/>
      <scheme val="minor"/>
    </font>
    <font>
      <sz val="11"/>
      <name val="Calibri"/>
      <family val="2"/>
    </font>
    <font>
      <b/>
      <vertAlign val="superscript"/>
      <sz val="11"/>
      <color theme="1"/>
      <name val="Calibri"/>
      <family val="2"/>
      <scheme val="minor"/>
    </font>
    <font>
      <sz val="11"/>
      <color rgb="FF00B0F0"/>
      <name val="Calibri"/>
      <family val="2"/>
      <scheme val="minor"/>
    </font>
    <font>
      <b/>
      <sz val="11"/>
      <color rgb="FF7030A0"/>
      <name val="Calibri"/>
      <family val="2"/>
      <scheme val="minor"/>
    </font>
    <font>
      <b/>
      <sz val="10"/>
      <color indexed="8"/>
      <name val="Calibri"/>
      <family val="2"/>
    </font>
    <font>
      <b/>
      <i/>
      <vertAlign val="superscript"/>
      <sz val="10"/>
      <color rgb="FF000000"/>
      <name val="Calibri"/>
      <family val="2"/>
      <scheme val="minor"/>
    </font>
    <font>
      <b/>
      <i/>
      <vertAlign val="superscript"/>
      <sz val="10"/>
      <color indexed="8"/>
      <name val="Calibri"/>
      <family val="2"/>
      <scheme val="minor"/>
    </font>
    <font>
      <sz val="10"/>
      <color theme="1"/>
      <name val="Calibri"/>
      <family val="2"/>
    </font>
    <font>
      <i/>
      <sz val="10"/>
      <color indexed="8"/>
      <name val="Calibri"/>
      <family val="2"/>
      <scheme val="minor"/>
    </font>
    <font>
      <b/>
      <i/>
      <sz val="10"/>
      <color theme="1"/>
      <name val="Calibri"/>
      <family val="2"/>
      <scheme val="minor"/>
    </font>
    <font>
      <sz val="11"/>
      <color rgb="FF9C5700"/>
      <name val="Calibri"/>
      <family val="2"/>
      <scheme val="minor"/>
    </font>
    <font>
      <sz val="11"/>
      <color rgb="FF3F3F76"/>
      <name val="Calibri"/>
      <family val="2"/>
      <scheme val="minor"/>
    </font>
    <font>
      <b/>
      <sz val="11"/>
      <color rgb="FFFA7D00"/>
      <name val="Calibri"/>
      <family val="2"/>
      <scheme val="minor"/>
    </font>
    <font>
      <b/>
      <sz val="10"/>
      <name val="Calibri"/>
      <family val="2"/>
      <scheme val="minor"/>
    </font>
    <font>
      <sz val="12"/>
      <color rgb="FF3F3F76"/>
      <name val="Calibri"/>
      <family val="2"/>
      <scheme val="minor"/>
    </font>
    <font>
      <b/>
      <sz val="10"/>
      <color rgb="FF3F3F3F"/>
      <name val="Calibri"/>
      <family val="2"/>
      <scheme val="minor"/>
    </font>
    <font>
      <sz val="12"/>
      <color rgb="FF9C5700"/>
      <name val="Calibri"/>
      <family val="2"/>
      <scheme val="minor"/>
    </font>
    <font>
      <sz val="11"/>
      <color rgb="FF9C6500"/>
      <name val="Calibri"/>
      <family val="2"/>
      <scheme val="minor"/>
    </font>
    <font>
      <b/>
      <sz val="10"/>
      <color rgb="FF000000"/>
      <name val="Calibri"/>
      <family val="2"/>
      <scheme val="minor"/>
    </font>
    <font>
      <sz val="10"/>
      <color theme="0"/>
      <name val="Calibri"/>
      <family val="2"/>
      <scheme val="minor"/>
    </font>
    <font>
      <b/>
      <sz val="10"/>
      <color theme="0"/>
      <name val="Calibri"/>
      <family val="2"/>
      <scheme val="minor"/>
    </font>
    <font>
      <b/>
      <sz val="10"/>
      <color rgb="FF002060"/>
      <name val="Calibri"/>
      <family val="2"/>
      <scheme val="minor"/>
    </font>
    <font>
      <b/>
      <sz val="10"/>
      <color theme="9" tint="-0.249977111117893"/>
      <name val="Calibri"/>
      <family val="2"/>
      <scheme val="minor"/>
    </font>
    <font>
      <b/>
      <sz val="12"/>
      <color rgb="FFFA7D00"/>
      <name val="Calibri"/>
      <family val="2"/>
      <scheme val="minor"/>
    </font>
  </fonts>
  <fills count="92">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rgb="FFC6EFCE"/>
        <bgColor indexed="64"/>
      </patternFill>
    </fill>
    <fill>
      <patternFill patternType="solid">
        <fgColor rgb="FF4472C4"/>
        <bgColor indexed="64"/>
      </patternFill>
    </fill>
    <fill>
      <patternFill patternType="solid">
        <fgColor rgb="FFFFF2CC"/>
        <bgColor indexed="64"/>
      </patternFill>
    </fill>
    <fill>
      <patternFill patternType="solid">
        <fgColor rgb="FF00B050"/>
        <bgColor indexed="64"/>
      </patternFill>
    </fill>
    <fill>
      <patternFill patternType="solid">
        <fgColor theme="9" tint="0.39997558519241921"/>
        <bgColor indexed="64"/>
      </patternFill>
    </fill>
    <fill>
      <patternFill patternType="solid">
        <fgColor rgb="FF684313"/>
        <bgColor indexed="64"/>
      </patternFill>
    </fill>
    <fill>
      <patternFill patternType="solid">
        <fgColor rgb="FFFFB17D"/>
        <bgColor indexed="64"/>
      </patternFill>
    </fill>
    <fill>
      <patternFill patternType="solid">
        <fgColor rgb="FF548235"/>
        <bgColor indexed="64"/>
      </patternFill>
    </fill>
    <fill>
      <patternFill patternType="solid">
        <fgColor rgb="FFBA2BFF"/>
        <bgColor indexed="64"/>
      </patternFill>
    </fill>
    <fill>
      <patternFill patternType="solid">
        <fgColor rgb="FFFFFF00"/>
        <bgColor indexed="64"/>
      </patternFill>
    </fill>
    <fill>
      <patternFill patternType="solid">
        <fgColor rgb="FFFF8FF6"/>
        <bgColor indexed="64"/>
      </patternFill>
    </fill>
    <fill>
      <patternFill patternType="solid">
        <fgColor rgb="FF7030A0"/>
        <bgColor indexed="64"/>
      </patternFill>
    </fill>
    <fill>
      <patternFill patternType="solid">
        <fgColor rgb="FFFFFFFF"/>
        <bgColor indexed="64"/>
      </patternFill>
    </fill>
    <fill>
      <patternFill patternType="solid">
        <fgColor rgb="FFBF8F00"/>
        <bgColor indexed="64"/>
      </patternFill>
    </fill>
    <fill>
      <patternFill patternType="solid">
        <fgColor rgb="FFBFBFBF"/>
        <bgColor indexed="64"/>
      </patternFill>
    </fill>
    <fill>
      <patternFill patternType="solid">
        <fgColor rgb="FFFFCCFF"/>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7"/>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rgb="FFC6E0B4"/>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rgb="FF92D050"/>
        <bgColor indexed="64"/>
      </patternFill>
    </fill>
    <fill>
      <patternFill patternType="solid">
        <fgColor rgb="FFCCCCFF"/>
        <bgColor indexed="64"/>
      </patternFill>
    </fill>
    <fill>
      <patternFill patternType="solid">
        <fgColor theme="8"/>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249977111117893"/>
        <bgColor indexed="64"/>
      </patternFill>
    </fill>
    <fill>
      <patternFill patternType="solid">
        <fgColor rgb="FF00B0F0"/>
        <bgColor indexed="64"/>
      </patternFill>
    </fill>
    <fill>
      <patternFill patternType="solid">
        <fgColor rgb="FFD090EA"/>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rgb="FFFBD1FA"/>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rgb="FFFFB7E9"/>
        <bgColor indexed="64"/>
      </patternFill>
    </fill>
    <fill>
      <patternFill patternType="solid">
        <fgColor theme="6" tint="0.59999389629810485"/>
        <bgColor indexed="64"/>
      </patternFill>
    </fill>
    <fill>
      <patternFill patternType="solid">
        <fgColor rgb="FFE665E8"/>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3D2F5"/>
        <bgColor indexed="64"/>
      </patternFill>
    </fill>
    <fill>
      <patternFill patternType="solid">
        <fgColor theme="9" tint="-0.249977111117893"/>
        <bgColor indexed="64"/>
      </patternFill>
    </fill>
    <fill>
      <patternFill patternType="solid">
        <fgColor rgb="FF9999FF"/>
        <bgColor indexed="64"/>
      </patternFill>
    </fill>
    <fill>
      <patternFill patternType="solid">
        <fgColor rgb="FF87F3FB"/>
        <bgColor indexed="64"/>
      </patternFill>
    </fill>
    <fill>
      <patternFill patternType="solid">
        <fgColor rgb="FFA0EFFC"/>
        <bgColor indexed="64"/>
      </patternFill>
    </fill>
    <fill>
      <patternFill patternType="solid">
        <fgColor rgb="FFFFFFCC"/>
        <bgColor indexed="64"/>
      </patternFill>
    </fill>
    <fill>
      <patternFill patternType="solid">
        <fgColor theme="5" tint="0.59999389629810485"/>
        <bgColor indexed="64"/>
      </patternFill>
    </fill>
    <fill>
      <patternFill patternType="solid">
        <fgColor rgb="FFFABF8F"/>
        <bgColor rgb="FF000000"/>
      </patternFill>
    </fill>
    <fill>
      <patternFill patternType="solid">
        <fgColor rgb="FFF79646"/>
        <bgColor rgb="FF000000"/>
      </patternFill>
    </fill>
    <fill>
      <patternFill patternType="solid">
        <fgColor rgb="FF974706"/>
        <bgColor rgb="FF000000"/>
      </patternFill>
    </fill>
    <fill>
      <patternFill patternType="solid">
        <fgColor rgb="FFFF9999"/>
        <bgColor rgb="FF000000"/>
      </patternFill>
    </fill>
    <fill>
      <patternFill patternType="solid">
        <fgColor rgb="FFC4BD97"/>
        <bgColor rgb="FF000000"/>
      </patternFill>
    </fill>
    <fill>
      <patternFill patternType="solid">
        <fgColor rgb="FF92D050"/>
        <bgColor rgb="FF000000"/>
      </patternFill>
    </fill>
    <fill>
      <patternFill patternType="solid">
        <fgColor rgb="FF00B050"/>
        <bgColor rgb="FF000000"/>
      </patternFill>
    </fill>
    <fill>
      <patternFill patternType="solid">
        <fgColor rgb="FF31869B"/>
        <bgColor rgb="FF000000"/>
      </patternFill>
    </fill>
    <fill>
      <patternFill patternType="solid">
        <fgColor rgb="FFD899EB"/>
        <bgColor rgb="FF000000"/>
      </patternFill>
    </fill>
    <fill>
      <patternFill patternType="solid">
        <fgColor rgb="FFE665E8"/>
        <bgColor rgb="FF000000"/>
      </patternFill>
    </fill>
    <fill>
      <patternFill patternType="solid">
        <fgColor rgb="FF00B0F0"/>
        <bgColor rgb="FF000000"/>
      </patternFill>
    </fill>
    <fill>
      <patternFill patternType="solid">
        <fgColor rgb="FFFFFF00"/>
        <bgColor rgb="FF000000"/>
      </patternFill>
    </fill>
    <fill>
      <patternFill patternType="solid">
        <fgColor rgb="FFBFBFBF"/>
        <bgColor rgb="FF000000"/>
      </patternFill>
    </fill>
    <fill>
      <patternFill patternType="solid">
        <fgColor rgb="FFFF0000"/>
        <bgColor rgb="FF000000"/>
      </patternFill>
    </fill>
    <fill>
      <patternFill patternType="solid">
        <fgColor theme="1"/>
        <bgColor indexed="64"/>
      </patternFill>
    </fill>
    <fill>
      <patternFill patternType="solid">
        <fgColor theme="9"/>
        <bgColor indexed="64"/>
      </patternFill>
    </fill>
    <fill>
      <patternFill patternType="solid">
        <fgColor theme="9" tint="-0.499984740745262"/>
        <bgColor indexed="64"/>
      </patternFill>
    </fill>
    <fill>
      <patternFill patternType="solid">
        <fgColor theme="8" tint="-0.249977111117893"/>
        <bgColor indexed="64"/>
      </patternFill>
    </fill>
    <fill>
      <patternFill patternType="solid">
        <fgColor rgb="FFEBA7EC"/>
        <bgColor indexed="64"/>
      </patternFill>
    </fill>
    <fill>
      <patternFill patternType="solid">
        <fgColor rgb="FFFF66FF"/>
        <bgColor indexed="64"/>
      </patternFill>
    </fill>
    <fill>
      <patternFill patternType="solid">
        <fgColor rgb="FFFF99FF"/>
        <bgColor indexed="64"/>
      </patternFill>
    </fill>
    <fill>
      <patternFill patternType="solid">
        <fgColor rgb="FFE98CEA"/>
        <bgColor indexed="64"/>
      </patternFill>
    </fill>
    <fill>
      <patternFill patternType="solid">
        <fgColor rgb="FFF3CCF0"/>
        <bgColor indexed="64"/>
      </patternFill>
    </fill>
    <fill>
      <patternFill patternType="solid">
        <fgColor rgb="FFD899EB"/>
        <bgColor indexed="64"/>
      </patternFill>
    </fill>
    <fill>
      <patternFill patternType="solid">
        <fgColor rgb="FFFF9999"/>
        <bgColor indexed="64"/>
      </patternFill>
    </fill>
    <fill>
      <patternFill patternType="solid">
        <fgColor theme="5" tint="0.39997558519241921"/>
        <bgColor indexed="64"/>
      </patternFill>
    </fill>
    <fill>
      <patternFill patternType="solid">
        <fgColor rgb="FF974706"/>
        <bgColor indexed="64"/>
      </patternFill>
    </fill>
    <fill>
      <patternFill patternType="solid">
        <fgColor rgb="FF31869B"/>
        <bgColor indexed="64"/>
      </patternFill>
    </fill>
    <fill>
      <patternFill patternType="solid">
        <fgColor rgb="FFC4BD97"/>
        <bgColor indexed="64"/>
      </patternFill>
    </fill>
    <fill>
      <patternFill patternType="solid">
        <fgColor rgb="FFF79646"/>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0" fontId="5" fillId="0" borderId="0"/>
    <xf numFmtId="0" fontId="56" fillId="31" borderId="0" applyNumberFormat="0" applyBorder="0" applyAlignment="0" applyProtection="0"/>
    <xf numFmtId="0" fontId="57" fillId="32" borderId="31" applyNumberFormat="0" applyAlignment="0" applyProtection="0"/>
    <xf numFmtId="0" fontId="58" fillId="33" borderId="31" applyNumberFormat="0" applyAlignment="0" applyProtection="0"/>
    <xf numFmtId="0" fontId="1" fillId="34" borderId="32" applyNumberFormat="0" applyFont="0" applyAlignment="0" applyProtection="0"/>
    <xf numFmtId="0" fontId="60" fillId="32" borderId="31" applyNumberFormat="0" applyAlignment="0" applyProtection="0"/>
    <xf numFmtId="0" fontId="5" fillId="34" borderId="32" applyNumberFormat="0" applyFont="0" applyAlignment="0" applyProtection="0"/>
    <xf numFmtId="0" fontId="62" fillId="31" borderId="0" applyNumberFormat="0" applyBorder="0" applyAlignment="0" applyProtection="0"/>
    <xf numFmtId="0" fontId="63" fillId="31" borderId="0" applyNumberFormat="0" applyBorder="0" applyAlignment="0" applyProtection="0"/>
    <xf numFmtId="0" fontId="69" fillId="33" borderId="31" applyNumberFormat="0" applyAlignment="0" applyProtection="0"/>
  </cellStyleXfs>
  <cellXfs count="611">
    <xf numFmtId="0" fontId="0" fillId="0" borderId="0" xfId="0"/>
    <xf numFmtId="0" fontId="6" fillId="0" borderId="1" xfId="1" applyFont="1" applyBorder="1" applyAlignment="1">
      <alignment horizontal="center" vertical="center"/>
    </xf>
    <xf numFmtId="0" fontId="6" fillId="0" borderId="1" xfId="1" applyFont="1" applyBorder="1" applyAlignment="1">
      <alignment horizontal="center" vertical="center" wrapText="1"/>
    </xf>
    <xf numFmtId="1" fontId="6" fillId="0" borderId="1" xfId="1" applyNumberFormat="1" applyFont="1" applyBorder="1" applyAlignment="1">
      <alignment horizontal="center" vertical="center"/>
    </xf>
    <xf numFmtId="0" fontId="5" fillId="0" borderId="0" xfId="1" applyAlignment="1">
      <alignment horizontal="center" vertical="center"/>
    </xf>
    <xf numFmtId="0" fontId="6" fillId="2" borderId="2" xfId="1" applyFont="1" applyFill="1" applyBorder="1" applyAlignment="1">
      <alignment horizontal="center" vertical="center"/>
    </xf>
    <xf numFmtId="0" fontId="5" fillId="2" borderId="3" xfId="1" applyFill="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5" fillId="0" borderId="1" xfId="1" applyBorder="1" applyAlignment="1">
      <alignment horizontal="center" vertical="center" wrapText="1"/>
    </xf>
    <xf numFmtId="0" fontId="7" fillId="3" borderId="1" xfId="1" applyFont="1" applyFill="1" applyBorder="1" applyAlignment="1">
      <alignment horizontal="center" vertical="center"/>
    </xf>
    <xf numFmtId="0" fontId="5" fillId="0" borderId="1" xfId="1" applyBorder="1" applyAlignment="1">
      <alignment horizontal="center" vertical="center"/>
    </xf>
    <xf numFmtId="0" fontId="4" fillId="2" borderId="6" xfId="1" applyFont="1" applyFill="1" applyBorder="1" applyAlignment="1">
      <alignment wrapText="1"/>
    </xf>
    <xf numFmtId="0" fontId="1" fillId="2" borderId="7" xfId="1" applyFont="1" applyFill="1" applyBorder="1" applyAlignment="1">
      <alignment vertical="center" wrapText="1"/>
    </xf>
    <xf numFmtId="0" fontId="5" fillId="0" borderId="8" xfId="1" applyBorder="1" applyAlignment="1">
      <alignment horizontal="center" vertical="center"/>
    </xf>
    <xf numFmtId="0" fontId="5" fillId="0" borderId="9" xfId="1" applyBorder="1" applyAlignment="1">
      <alignment horizontal="center" vertical="center"/>
    </xf>
    <xf numFmtId="0" fontId="7" fillId="3" borderId="1" xfId="1" applyFont="1" applyFill="1" applyBorder="1" applyAlignment="1">
      <alignment horizontal="center" vertical="center" wrapText="1"/>
    </xf>
    <xf numFmtId="0" fontId="4" fillId="2" borderId="6" xfId="1" applyFont="1" applyFill="1" applyBorder="1" applyAlignment="1">
      <alignment vertical="center" wrapText="1"/>
    </xf>
    <xf numFmtId="0" fontId="5" fillId="0" borderId="10" xfId="1" applyBorder="1" applyAlignment="1">
      <alignment horizontal="center" vertical="center"/>
    </xf>
    <xf numFmtId="0" fontId="5" fillId="0" borderId="11" xfId="1" applyBorder="1" applyAlignment="1">
      <alignment horizontal="center" vertical="center"/>
    </xf>
    <xf numFmtId="0" fontId="5" fillId="0" borderId="12" xfId="1" applyBorder="1" applyAlignment="1">
      <alignment horizontal="center" vertical="center"/>
    </xf>
    <xf numFmtId="0" fontId="4" fillId="2" borderId="13" xfId="1" applyFont="1" applyFill="1" applyBorder="1" applyAlignment="1">
      <alignment vertical="center" wrapText="1"/>
    </xf>
    <xf numFmtId="0" fontId="1" fillId="2" borderId="14" xfId="1" applyFont="1" applyFill="1" applyBorder="1" applyAlignment="1">
      <alignment vertical="center" wrapText="1"/>
    </xf>
    <xf numFmtId="0" fontId="5" fillId="0" borderId="0" xfId="1" applyAlignment="1">
      <alignment wrapText="1"/>
    </xf>
    <xf numFmtId="0" fontId="4" fillId="0" borderId="2" xfId="1" applyFont="1" applyBorder="1" applyAlignment="1">
      <alignment horizontal="center" vertical="center"/>
    </xf>
    <xf numFmtId="0" fontId="11" fillId="0" borderId="3" xfId="1" applyFont="1" applyBorder="1" applyAlignment="1">
      <alignment horizontal="center" vertical="center"/>
    </xf>
    <xf numFmtId="0" fontId="2" fillId="4" borderId="6" xfId="1" applyFont="1" applyFill="1" applyBorder="1" applyAlignment="1">
      <alignment horizontal="center" vertical="center"/>
    </xf>
    <xf numFmtId="0" fontId="12" fillId="0" borderId="7" xfId="1" applyFont="1" applyBorder="1" applyAlignment="1">
      <alignment horizontal="center" vertical="center"/>
    </xf>
    <xf numFmtId="0" fontId="13" fillId="5" borderId="6" xfId="1" applyFont="1" applyFill="1" applyBorder="1" applyAlignment="1">
      <alignment horizontal="center" vertical="center"/>
    </xf>
    <xf numFmtId="0" fontId="14" fillId="6" borderId="6" xfId="1" applyFont="1" applyFill="1" applyBorder="1" applyAlignment="1">
      <alignment horizontal="center" vertical="center"/>
    </xf>
    <xf numFmtId="0" fontId="12" fillId="0" borderId="6" xfId="1" applyFont="1" applyBorder="1" applyAlignment="1">
      <alignment horizontal="center" vertical="center"/>
    </xf>
    <xf numFmtId="0" fontId="5" fillId="0" borderId="6" xfId="1" applyBorder="1" applyAlignment="1">
      <alignment horizontal="center" vertical="center"/>
    </xf>
    <xf numFmtId="0" fontId="13" fillId="7" borderId="6" xfId="1" applyFont="1" applyFill="1" applyBorder="1" applyAlignment="1">
      <alignment horizontal="center" vertical="center"/>
    </xf>
    <xf numFmtId="0" fontId="5" fillId="8" borderId="1" xfId="1" applyFill="1" applyBorder="1" applyAlignment="1">
      <alignment horizontal="center" vertical="center" wrapText="1"/>
    </xf>
    <xf numFmtId="0" fontId="13" fillId="9" borderId="6" xfId="1" applyFont="1" applyFill="1" applyBorder="1" applyAlignment="1">
      <alignment horizontal="center" vertical="center"/>
    </xf>
    <xf numFmtId="0" fontId="15" fillId="10" borderId="6" xfId="1" applyFont="1" applyFill="1" applyBorder="1" applyAlignment="1">
      <alignment horizontal="center" vertical="center"/>
    </xf>
    <xf numFmtId="0" fontId="12" fillId="6" borderId="6" xfId="1" applyFont="1" applyFill="1" applyBorder="1" applyAlignment="1">
      <alignment horizontal="center" vertical="center"/>
    </xf>
    <xf numFmtId="0" fontId="16" fillId="11" borderId="6" xfId="1" applyFont="1" applyFill="1" applyBorder="1" applyAlignment="1">
      <alignment horizontal="center" vertical="center"/>
    </xf>
    <xf numFmtId="0" fontId="13" fillId="12" borderId="6" xfId="1" applyFont="1" applyFill="1" applyBorder="1" applyAlignment="1">
      <alignment horizontal="center" vertical="center"/>
    </xf>
    <xf numFmtId="0" fontId="12" fillId="13" borderId="6" xfId="1" applyFont="1" applyFill="1" applyBorder="1" applyAlignment="1">
      <alignment horizontal="center" vertical="center"/>
    </xf>
    <xf numFmtId="0" fontId="13" fillId="14" borderId="6" xfId="1" applyFont="1" applyFill="1" applyBorder="1" applyAlignment="1">
      <alignment horizontal="center" vertical="center"/>
    </xf>
    <xf numFmtId="0" fontId="13" fillId="15" borderId="6" xfId="1" applyFont="1" applyFill="1" applyBorder="1" applyAlignment="1">
      <alignment horizontal="center" vertical="center"/>
    </xf>
    <xf numFmtId="0" fontId="17" fillId="16" borderId="6" xfId="1" applyFont="1" applyFill="1" applyBorder="1" applyAlignment="1">
      <alignment horizontal="center" vertical="center"/>
    </xf>
    <xf numFmtId="0" fontId="18" fillId="17" borderId="6" xfId="1" applyFont="1" applyFill="1" applyBorder="1" applyAlignment="1">
      <alignment horizontal="center" vertical="center"/>
    </xf>
    <xf numFmtId="0" fontId="5" fillId="3" borderId="1" xfId="1" applyFill="1" applyBorder="1" applyAlignment="1">
      <alignment horizontal="center" vertical="center" wrapText="1"/>
    </xf>
    <xf numFmtId="0" fontId="9" fillId="0" borderId="1" xfId="1" applyFont="1" applyBorder="1" applyAlignment="1">
      <alignment horizontal="center" vertical="center" wrapText="1"/>
    </xf>
    <xf numFmtId="0" fontId="19" fillId="18" borderId="6" xfId="1" applyFont="1" applyFill="1" applyBorder="1" applyAlignment="1">
      <alignment horizontal="center" vertical="center"/>
    </xf>
    <xf numFmtId="0" fontId="5" fillId="0" borderId="7" xfId="1" applyBorder="1" applyAlignment="1">
      <alignment horizontal="center" wrapText="1"/>
    </xf>
    <xf numFmtId="0" fontId="5" fillId="0" borderId="13" xfId="1" applyBorder="1" applyAlignment="1">
      <alignment horizontal="center" vertical="center"/>
    </xf>
    <xf numFmtId="0" fontId="5" fillId="0" borderId="14" xfId="1" applyBorder="1" applyAlignment="1">
      <alignment horizontal="center" wrapText="1"/>
    </xf>
    <xf numFmtId="0" fontId="5" fillId="19" borderId="1" xfId="1" applyFill="1" applyBorder="1" applyAlignment="1">
      <alignment horizontal="center" vertical="center" wrapText="1"/>
    </xf>
    <xf numFmtId="0" fontId="5" fillId="20" borderId="1" xfId="1" applyFill="1" applyBorder="1" applyAlignment="1">
      <alignment horizontal="center" vertical="center" wrapText="1"/>
    </xf>
    <xf numFmtId="0" fontId="5" fillId="21" borderId="1" xfId="1" applyFill="1" applyBorder="1" applyAlignment="1">
      <alignment horizontal="center" vertical="center"/>
    </xf>
    <xf numFmtId="0" fontId="5" fillId="3" borderId="1" xfId="1" applyFill="1" applyBorder="1" applyAlignment="1">
      <alignment horizontal="center" vertical="center"/>
    </xf>
    <xf numFmtId="0" fontId="5" fillId="20" borderId="1" xfId="1" applyFill="1" applyBorder="1" applyAlignment="1">
      <alignment horizontal="center" vertical="center"/>
    </xf>
    <xf numFmtId="0" fontId="20" fillId="20" borderId="1" xfId="1" applyFont="1" applyFill="1" applyBorder="1" applyAlignment="1">
      <alignment horizontal="center" vertical="center"/>
    </xf>
    <xf numFmtId="0" fontId="5" fillId="13" borderId="1" xfId="1" applyFill="1" applyBorder="1" applyAlignment="1">
      <alignment horizontal="center" vertical="center"/>
    </xf>
    <xf numFmtId="0" fontId="5" fillId="0" borderId="0" xfId="1" applyAlignment="1">
      <alignment horizontal="center" vertical="center" wrapText="1"/>
    </xf>
    <xf numFmtId="164" fontId="6" fillId="0" borderId="1" xfId="1" applyNumberFormat="1" applyFont="1" applyBorder="1" applyAlignment="1">
      <alignment horizontal="center"/>
    </xf>
    <xf numFmtId="0" fontId="6" fillId="0" borderId="1" xfId="1" applyFont="1" applyBorder="1" applyAlignment="1">
      <alignment horizontal="center"/>
    </xf>
    <xf numFmtId="1" fontId="6" fillId="0" borderId="1" xfId="1" applyNumberFormat="1" applyFont="1" applyBorder="1" applyAlignment="1">
      <alignment horizontal="center"/>
    </xf>
    <xf numFmtId="0" fontId="5" fillId="0" borderId="0" xfId="1"/>
    <xf numFmtId="0" fontId="6" fillId="0" borderId="4" xfId="1" applyFont="1" applyBorder="1"/>
    <xf numFmtId="49" fontId="5" fillId="0" borderId="1" xfId="1" applyNumberFormat="1" applyBorder="1"/>
    <xf numFmtId="0" fontId="5" fillId="0" borderId="1" xfId="1" applyBorder="1" applyAlignment="1">
      <alignment horizontal="center"/>
    </xf>
    <xf numFmtId="0" fontId="5" fillId="0" borderId="1" xfId="1" applyBorder="1"/>
    <xf numFmtId="0" fontId="4" fillId="2" borderId="2" xfId="1" applyFont="1" applyFill="1" applyBorder="1" applyAlignment="1">
      <alignment wrapText="1"/>
    </xf>
    <xf numFmtId="0" fontId="1" fillId="2" borderId="3" xfId="1" applyFont="1" applyFill="1" applyBorder="1" applyAlignment="1">
      <alignment vertical="center" wrapText="1"/>
    </xf>
    <xf numFmtId="0" fontId="5" fillId="0" borderId="16" xfId="1" applyBorder="1"/>
    <xf numFmtId="0" fontId="5" fillId="0" borderId="11" xfId="1" applyBorder="1"/>
    <xf numFmtId="0" fontId="5" fillId="0" borderId="12" xfId="1" applyBorder="1"/>
    <xf numFmtId="0" fontId="20" fillId="0" borderId="1" xfId="1" applyFont="1" applyBorder="1" applyAlignment="1">
      <alignment horizontal="center"/>
    </xf>
    <xf numFmtId="1" fontId="5" fillId="0" borderId="1" xfId="1" applyNumberFormat="1" applyBorder="1" applyAlignment="1">
      <alignment horizontal="center"/>
    </xf>
    <xf numFmtId="0" fontId="6" fillId="2" borderId="13" xfId="1" applyFont="1" applyFill="1" applyBorder="1" applyAlignment="1">
      <alignment wrapText="1"/>
    </xf>
    <xf numFmtId="0" fontId="5" fillId="2" borderId="14" xfId="1" applyFill="1" applyBorder="1" applyAlignment="1">
      <alignment wrapText="1"/>
    </xf>
    <xf numFmtId="0" fontId="4"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9" fillId="18" borderId="13" xfId="1" applyFont="1" applyFill="1" applyBorder="1" applyAlignment="1">
      <alignment horizontal="center" vertical="center"/>
    </xf>
    <xf numFmtId="0" fontId="12" fillId="0" borderId="14" xfId="1" applyFont="1" applyBorder="1" applyAlignment="1">
      <alignment horizontal="center" vertical="center"/>
    </xf>
    <xf numFmtId="0" fontId="5" fillId="0" borderId="0" xfId="1" applyAlignment="1">
      <alignment horizontal="center"/>
    </xf>
    <xf numFmtId="0" fontId="7" fillId="0" borderId="1" xfId="1" applyFont="1" applyBorder="1" applyAlignment="1">
      <alignment horizontal="center"/>
    </xf>
    <xf numFmtId="1" fontId="5" fillId="0" borderId="0" xfId="1" applyNumberFormat="1" applyAlignment="1">
      <alignment horizontal="center"/>
    </xf>
    <xf numFmtId="0" fontId="6" fillId="0" borderId="0" xfId="1" applyFont="1" applyAlignment="1">
      <alignment horizontal="center"/>
    </xf>
    <xf numFmtId="0" fontId="5" fillId="22" borderId="1" xfId="1" applyFill="1" applyBorder="1"/>
    <xf numFmtId="0" fontId="5" fillId="23" borderId="1" xfId="1" applyFill="1" applyBorder="1" applyAlignment="1">
      <alignment horizontal="center"/>
    </xf>
    <xf numFmtId="164" fontId="5" fillId="0" borderId="1" xfId="1" applyNumberFormat="1" applyBorder="1" applyAlignment="1">
      <alignment horizontal="center"/>
    </xf>
    <xf numFmtId="164" fontId="5" fillId="24" borderId="1" xfId="1" applyNumberFormat="1" applyFill="1" applyBorder="1" applyAlignment="1">
      <alignment horizontal="center"/>
    </xf>
    <xf numFmtId="0" fontId="6" fillId="0" borderId="1" xfId="1" applyFont="1" applyBorder="1"/>
    <xf numFmtId="49" fontId="5" fillId="0" borderId="17" xfId="1" applyNumberFormat="1" applyBorder="1"/>
    <xf numFmtId="0" fontId="5" fillId="0" borderId="17" xfId="1" applyBorder="1" applyAlignment="1">
      <alignment horizontal="center"/>
    </xf>
    <xf numFmtId="0" fontId="5" fillId="0" borderId="17" xfId="1" applyBorder="1"/>
    <xf numFmtId="0" fontId="6" fillId="0" borderId="17" xfId="1" applyFont="1" applyBorder="1" applyAlignment="1">
      <alignment horizontal="center"/>
    </xf>
    <xf numFmtId="0" fontId="5" fillId="25" borderId="1" xfId="1" applyFill="1" applyBorder="1" applyAlignment="1">
      <alignment horizontal="center"/>
    </xf>
    <xf numFmtId="164" fontId="5" fillId="0" borderId="0" xfId="1" applyNumberFormat="1" applyAlignment="1">
      <alignment horizontal="center"/>
    </xf>
    <xf numFmtId="0" fontId="25" fillId="0" borderId="1" xfId="0" applyFont="1" applyBorder="1" applyAlignment="1">
      <alignment horizontal="center" vertical="center" wrapText="1"/>
    </xf>
    <xf numFmtId="164" fontId="25" fillId="0" borderId="1" xfId="0" applyNumberFormat="1" applyFont="1" applyBorder="1" applyAlignment="1">
      <alignment horizontal="center" vertical="center" wrapText="1"/>
    </xf>
    <xf numFmtId="0" fontId="26" fillId="0" borderId="0" xfId="0" applyFont="1" applyAlignment="1">
      <alignment horizontal="center" vertical="center"/>
    </xf>
    <xf numFmtId="0" fontId="27" fillId="0" borderId="1" xfId="0" applyFont="1" applyBorder="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164" fontId="26" fillId="0" borderId="1" xfId="0" applyNumberFormat="1" applyFont="1" applyBorder="1" applyAlignment="1">
      <alignment horizontal="center" vertical="center"/>
    </xf>
    <xf numFmtId="0" fontId="28" fillId="0" borderId="1" xfId="0" applyFont="1" applyBorder="1" applyAlignment="1">
      <alignment horizontal="center" vertical="center"/>
    </xf>
    <xf numFmtId="2" fontId="29" fillId="0" borderId="1" xfId="0" applyNumberFormat="1" applyFont="1" applyBorder="1" applyAlignment="1">
      <alignment horizontal="center" vertical="center"/>
    </xf>
    <xf numFmtId="0" fontId="30" fillId="0" borderId="1" xfId="0" applyFont="1" applyBorder="1" applyAlignment="1">
      <alignment horizontal="center" vertical="center"/>
    </xf>
    <xf numFmtId="2" fontId="26" fillId="0" borderId="1" xfId="0" applyNumberFormat="1" applyFont="1" applyBorder="1" applyAlignment="1">
      <alignment horizontal="center" vertical="center"/>
    </xf>
    <xf numFmtId="164" fontId="26" fillId="0" borderId="0" xfId="0" applyNumberFormat="1" applyFont="1" applyAlignment="1">
      <alignment horizontal="center" vertical="center"/>
    </xf>
    <xf numFmtId="0" fontId="4" fillId="0" borderId="0" xfId="0" applyFont="1"/>
    <xf numFmtId="0" fontId="4" fillId="20" borderId="0" xfId="0" applyFont="1" applyFill="1"/>
    <xf numFmtId="0" fontId="4" fillId="26" borderId="0" xfId="0" applyFont="1" applyFill="1"/>
    <xf numFmtId="0" fontId="4" fillId="26" borderId="0" xfId="0" applyFont="1" applyFill="1" applyAlignment="1">
      <alignment horizontal="left"/>
    </xf>
    <xf numFmtId="0" fontId="31" fillId="26" borderId="0" xfId="0" applyFont="1" applyFill="1" applyAlignment="1">
      <alignment horizontal="center"/>
    </xf>
    <xf numFmtId="0" fontId="4" fillId="27" borderId="0" xfId="0" applyFont="1" applyFill="1"/>
    <xf numFmtId="1" fontId="32" fillId="0" borderId="0" xfId="0" applyNumberFormat="1" applyFont="1"/>
    <xf numFmtId="1" fontId="32" fillId="0" borderId="0" xfId="0" applyNumberFormat="1" applyFont="1" applyAlignment="1">
      <alignment horizontal="left"/>
    </xf>
    <xf numFmtId="1" fontId="32" fillId="0" borderId="0" xfId="0" applyNumberFormat="1" applyFont="1" applyAlignment="1">
      <alignment horizontal="center"/>
    </xf>
    <xf numFmtId="2" fontId="32" fillId="0" borderId="0" xfId="0" applyNumberFormat="1" applyFont="1" applyAlignment="1">
      <alignment horizontal="left"/>
    </xf>
    <xf numFmtId="2" fontId="4" fillId="0" borderId="0" xfId="0" applyNumberFormat="1" applyFont="1" applyAlignment="1">
      <alignment horizontal="left"/>
    </xf>
    <xf numFmtId="165" fontId="32" fillId="0" borderId="0" xfId="0" applyNumberFormat="1" applyFont="1" applyAlignment="1">
      <alignment horizontal="left"/>
    </xf>
    <xf numFmtId="165" fontId="4" fillId="0" borderId="0" xfId="0" applyNumberFormat="1" applyFont="1" applyAlignment="1">
      <alignment horizontal="left"/>
    </xf>
    <xf numFmtId="165" fontId="33" fillId="0" borderId="0" xfId="0" applyNumberFormat="1" applyFont="1" applyAlignment="1">
      <alignment horizontal="left"/>
    </xf>
    <xf numFmtId="2" fontId="34" fillId="0" borderId="0" xfId="0" applyNumberFormat="1" applyFont="1" applyAlignment="1">
      <alignment horizontal="left"/>
    </xf>
    <xf numFmtId="1" fontId="31" fillId="0" borderId="0" xfId="0" applyNumberFormat="1" applyFont="1" applyAlignment="1">
      <alignment horizontal="center"/>
    </xf>
    <xf numFmtId="2" fontId="35" fillId="0" borderId="0" xfId="0" applyNumberFormat="1" applyFont="1"/>
    <xf numFmtId="0" fontId="0" fillId="0" borderId="0" xfId="0" applyAlignment="1">
      <alignment horizontal="center"/>
    </xf>
    <xf numFmtId="0" fontId="0" fillId="0" borderId="0" xfId="0" applyAlignment="1">
      <alignment horizontal="left"/>
    </xf>
    <xf numFmtId="0" fontId="31" fillId="0" borderId="0" xfId="0" applyFont="1" applyAlignment="1">
      <alignment horizontal="center" vertical="center"/>
    </xf>
    <xf numFmtId="17" fontId="31" fillId="28" borderId="0" xfId="0" applyNumberFormat="1" applyFont="1" applyFill="1"/>
    <xf numFmtId="2" fontId="31" fillId="0" borderId="0" xfId="0" applyNumberFormat="1" applyFont="1"/>
    <xf numFmtId="2" fontId="0" fillId="0" borderId="0" xfId="0" applyNumberFormat="1"/>
    <xf numFmtId="165" fontId="31" fillId="0" borderId="0" xfId="0" applyNumberFormat="1" applyFont="1"/>
    <xf numFmtId="165" fontId="0" fillId="0" borderId="0" xfId="0" applyNumberFormat="1"/>
    <xf numFmtId="0" fontId="31" fillId="0" borderId="0" xfId="0" applyFont="1" applyAlignment="1">
      <alignment horizontal="center"/>
    </xf>
    <xf numFmtId="17" fontId="31" fillId="29" borderId="0" xfId="0" applyNumberFormat="1" applyFont="1" applyFill="1"/>
    <xf numFmtId="0" fontId="31" fillId="0" borderId="0" xfId="0" applyFont="1"/>
    <xf numFmtId="17" fontId="31" fillId="2" borderId="0" xfId="0" applyNumberFormat="1" applyFont="1" applyFill="1"/>
    <xf numFmtId="165" fontId="36" fillId="0" borderId="0" xfId="0" applyNumberFormat="1" applyFont="1"/>
    <xf numFmtId="2" fontId="37" fillId="0" borderId="0" xfId="0" applyNumberFormat="1" applyFont="1"/>
    <xf numFmtId="0" fontId="12" fillId="0" borderId="0" xfId="0" applyFont="1"/>
    <xf numFmtId="0" fontId="31" fillId="0" borderId="0" xfId="0" applyFont="1" applyAlignment="1">
      <alignment horizontal="left" vertical="center"/>
    </xf>
    <xf numFmtId="17" fontId="31" fillId="30" borderId="0" xfId="0" applyNumberFormat="1" applyFont="1" applyFill="1"/>
    <xf numFmtId="0" fontId="31" fillId="0" borderId="0" xfId="0" applyFont="1" applyAlignment="1">
      <alignment horizontal="left"/>
    </xf>
    <xf numFmtId="17" fontId="31" fillId="0" borderId="0" xfId="0" applyNumberFormat="1" applyFont="1"/>
    <xf numFmtId="2" fontId="38" fillId="0" borderId="0" xfId="0" applyNumberFormat="1" applyFont="1"/>
    <xf numFmtId="0" fontId="32" fillId="0" borderId="0" xfId="0" applyFont="1"/>
    <xf numFmtId="166" fontId="31" fillId="0" borderId="0" xfId="0" applyNumberFormat="1" applyFont="1" applyAlignment="1">
      <alignment horizontal="center" vertical="center"/>
    </xf>
    <xf numFmtId="0" fontId="31" fillId="0" borderId="0" xfId="0" quotePrefix="1" applyFont="1" applyAlignment="1">
      <alignment horizontal="left" vertical="center"/>
    </xf>
    <xf numFmtId="0" fontId="40" fillId="0" borderId="0" xfId="0" applyFont="1"/>
    <xf numFmtId="0" fontId="41" fillId="0" borderId="0" xfId="0" applyFont="1"/>
    <xf numFmtId="0" fontId="29" fillId="0" borderId="19" xfId="0" applyFont="1" applyBorder="1" applyAlignment="1">
      <alignment horizontal="left" vertical="center" wrapText="1"/>
    </xf>
    <xf numFmtId="1" fontId="42" fillId="0" borderId="19" xfId="0" applyNumberFormat="1" applyFont="1" applyBorder="1" applyAlignment="1">
      <alignment horizontal="center" vertical="center" wrapText="1"/>
    </xf>
    <xf numFmtId="2" fontId="42" fillId="0" borderId="19" xfId="0" applyNumberFormat="1" applyFont="1" applyBorder="1" applyAlignment="1">
      <alignment horizontal="center" vertical="center" wrapText="1"/>
    </xf>
    <xf numFmtId="164" fontId="29" fillId="0" borderId="19" xfId="0" applyNumberFormat="1" applyFont="1" applyBorder="1" applyAlignment="1">
      <alignment horizontal="center" vertical="center" wrapText="1"/>
    </xf>
    <xf numFmtId="164" fontId="42" fillId="0" borderId="0" xfId="0" applyNumberFormat="1" applyFont="1" applyAlignment="1">
      <alignment horizontal="center" vertical="center" wrapText="1"/>
    </xf>
    <xf numFmtId="167" fontId="42" fillId="0" borderId="0" xfId="0" applyNumberFormat="1" applyFont="1" applyAlignment="1">
      <alignment horizontal="center" vertical="center" wrapText="1"/>
    </xf>
    <xf numFmtId="164" fontId="29" fillId="0" borderId="0" xfId="0" applyNumberFormat="1" applyFont="1" applyAlignment="1">
      <alignment horizontal="center" vertical="center" wrapText="1"/>
    </xf>
    <xf numFmtId="167" fontId="29" fillId="0" borderId="0" xfId="0" applyNumberFormat="1" applyFont="1" applyAlignment="1">
      <alignment horizontal="center" vertical="center" wrapText="1"/>
    </xf>
    <xf numFmtId="1" fontId="42" fillId="0" borderId="0" xfId="0" applyNumberFormat="1" applyFont="1" applyAlignment="1">
      <alignment horizontal="center" vertical="center" wrapText="1"/>
    </xf>
    <xf numFmtId="165" fontId="29" fillId="0" borderId="0" xfId="0" applyNumberFormat="1" applyFont="1" applyAlignment="1">
      <alignment horizontal="center" vertical="center" wrapText="1"/>
    </xf>
    <xf numFmtId="0" fontId="0" fillId="0" borderId="0" xfId="0" applyAlignment="1">
      <alignment horizontal="center" vertical="center"/>
    </xf>
    <xf numFmtId="0" fontId="26" fillId="0" borderId="20" xfId="0" applyFont="1" applyBorder="1" applyAlignment="1">
      <alignment horizontal="left" vertical="center" wrapText="1"/>
    </xf>
    <xf numFmtId="0" fontId="26" fillId="0" borderId="20" xfId="0" applyFont="1" applyBorder="1" applyAlignment="1">
      <alignment horizontal="center" vertical="center" wrapText="1"/>
    </xf>
    <xf numFmtId="2" fontId="26" fillId="0" borderId="20" xfId="0" applyNumberFormat="1" applyFont="1" applyBorder="1" applyAlignment="1">
      <alignment horizontal="center" vertical="center" wrapText="1"/>
    </xf>
    <xf numFmtId="0" fontId="0" fillId="0" borderId="0" xfId="0" applyAlignment="1">
      <alignment horizontal="center" vertical="center" wrapText="1"/>
    </xf>
    <xf numFmtId="0" fontId="43" fillId="0" borderId="0" xfId="0" applyFont="1" applyAlignment="1">
      <alignment horizontal="left"/>
    </xf>
    <xf numFmtId="0" fontId="28" fillId="0" borderId="0" xfId="0" applyFont="1" applyAlignment="1">
      <alignment horizontal="left"/>
    </xf>
    <xf numFmtId="0" fontId="26" fillId="0" borderId="0" xfId="0" applyFont="1"/>
    <xf numFmtId="0" fontId="26" fillId="0" borderId="0" xfId="0" applyFont="1" applyAlignment="1">
      <alignment horizontal="center"/>
    </xf>
    <xf numFmtId="168" fontId="26" fillId="0" borderId="0" xfId="0" applyNumberFormat="1" applyFont="1" applyAlignment="1">
      <alignment horizontal="center"/>
    </xf>
    <xf numFmtId="0" fontId="26" fillId="0" borderId="0" xfId="0" applyFont="1" applyAlignment="1">
      <alignment horizontal="left"/>
    </xf>
    <xf numFmtId="1" fontId="26" fillId="0" borderId="0" xfId="0" applyNumberFormat="1" applyFont="1" applyAlignment="1">
      <alignment horizontal="center"/>
    </xf>
    <xf numFmtId="2" fontId="26" fillId="0" borderId="0" xfId="0" applyNumberFormat="1" applyFont="1" applyAlignment="1">
      <alignment horizontal="center"/>
    </xf>
    <xf numFmtId="164" fontId="26" fillId="0" borderId="0" xfId="0" applyNumberFormat="1" applyFont="1" applyAlignment="1">
      <alignment horizontal="center"/>
    </xf>
    <xf numFmtId="164" fontId="29" fillId="0" borderId="0" xfId="0" applyNumberFormat="1" applyFont="1" applyAlignment="1">
      <alignment horizontal="center"/>
    </xf>
    <xf numFmtId="167" fontId="26" fillId="0" borderId="0" xfId="0" applyNumberFormat="1" applyFont="1" applyAlignment="1">
      <alignment horizontal="center"/>
    </xf>
    <xf numFmtId="167" fontId="29" fillId="0" borderId="0" xfId="0" applyNumberFormat="1" applyFont="1" applyAlignment="1">
      <alignment horizontal="center"/>
    </xf>
    <xf numFmtId="1" fontId="29" fillId="0" borderId="0" xfId="0" applyNumberFormat="1" applyFont="1" applyAlignment="1">
      <alignment horizontal="center"/>
    </xf>
    <xf numFmtId="168" fontId="44" fillId="0" borderId="0" xfId="0" applyNumberFormat="1" applyFont="1" applyAlignment="1">
      <alignment horizontal="center"/>
    </xf>
    <xf numFmtId="168" fontId="27" fillId="0" borderId="0" xfId="0" applyNumberFormat="1" applyFont="1" applyAlignment="1">
      <alignment horizontal="center"/>
    </xf>
    <xf numFmtId="168" fontId="29" fillId="0" borderId="0" xfId="0" applyNumberFormat="1" applyFont="1" applyAlignment="1">
      <alignment horizontal="center"/>
    </xf>
    <xf numFmtId="165" fontId="29" fillId="0" borderId="0" xfId="0" applyNumberFormat="1" applyFont="1" applyAlignment="1">
      <alignment horizontal="center"/>
    </xf>
    <xf numFmtId="0" fontId="26" fillId="0" borderId="20" xfId="0" applyFont="1" applyBorder="1" applyAlignment="1">
      <alignment horizontal="left"/>
    </xf>
    <xf numFmtId="1" fontId="26" fillId="0" borderId="20" xfId="0" applyNumberFormat="1" applyFont="1" applyBorder="1" applyAlignment="1">
      <alignment horizontal="center"/>
    </xf>
    <xf numFmtId="2" fontId="26" fillId="0" borderId="20" xfId="0" applyNumberFormat="1" applyFont="1" applyBorder="1" applyAlignment="1">
      <alignment horizontal="center"/>
    </xf>
    <xf numFmtId="164" fontId="26" fillId="0" borderId="20" xfId="0" applyNumberFormat="1" applyFont="1" applyBorder="1" applyAlignment="1">
      <alignment horizontal="center"/>
    </xf>
    <xf numFmtId="164" fontId="29" fillId="0" borderId="20" xfId="0" applyNumberFormat="1" applyFont="1" applyBorder="1" applyAlignment="1">
      <alignment horizontal="center"/>
    </xf>
    <xf numFmtId="167" fontId="26" fillId="0" borderId="20" xfId="0" applyNumberFormat="1" applyFont="1" applyBorder="1" applyAlignment="1">
      <alignment horizontal="center"/>
    </xf>
    <xf numFmtId="167" fontId="29" fillId="0" borderId="20" xfId="0" applyNumberFormat="1" applyFont="1" applyBorder="1" applyAlignment="1">
      <alignment horizontal="center"/>
    </xf>
    <xf numFmtId="1" fontId="29" fillId="0" borderId="20" xfId="0" applyNumberFormat="1" applyFont="1" applyBorder="1" applyAlignment="1">
      <alignment horizontal="center"/>
    </xf>
    <xf numFmtId="168" fontId="27" fillId="0" borderId="20" xfId="0" applyNumberFormat="1" applyFont="1" applyBorder="1" applyAlignment="1">
      <alignment horizontal="center"/>
    </xf>
    <xf numFmtId="0" fontId="32" fillId="0" borderId="0" xfId="0" applyFont="1" applyAlignment="1">
      <alignment horizontal="center" vertical="center" wrapText="1"/>
    </xf>
    <xf numFmtId="0" fontId="32"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2" fontId="31" fillId="0" borderId="1" xfId="0" applyNumberFormat="1" applyFont="1" applyBorder="1" applyAlignment="1">
      <alignment horizontal="center" vertical="center" wrapText="1"/>
    </xf>
    <xf numFmtId="2" fontId="31" fillId="0" borderId="1" xfId="0" applyNumberFormat="1" applyFont="1" applyBorder="1" applyAlignment="1">
      <alignment horizontal="center" vertical="center"/>
    </xf>
    <xf numFmtId="2" fontId="31" fillId="0" borderId="0" xfId="0" applyNumberFormat="1" applyFont="1" applyAlignment="1">
      <alignment horizontal="center" vertical="center"/>
    </xf>
    <xf numFmtId="0" fontId="31" fillId="0" borderId="0" xfId="0" applyFont="1" applyAlignment="1">
      <alignment horizontal="center" vertical="center" wrapText="1"/>
    </xf>
    <xf numFmtId="0" fontId="4" fillId="0" borderId="1" xfId="0" applyFont="1" applyBorder="1" applyAlignment="1">
      <alignment horizontal="left"/>
    </xf>
    <xf numFmtId="0" fontId="0" fillId="0" borderId="1" xfId="0" applyBorder="1" applyAlignment="1">
      <alignment horizontal="left"/>
    </xf>
    <xf numFmtId="0" fontId="4" fillId="0" borderId="0" xfId="0" applyFont="1" applyAlignment="1">
      <alignment horizontal="left"/>
    </xf>
    <xf numFmtId="0" fontId="48" fillId="0" borderId="1" xfId="0" applyFont="1" applyBorder="1" applyAlignment="1">
      <alignment horizontal="left"/>
    </xf>
    <xf numFmtId="0" fontId="4" fillId="0" borderId="1" xfId="0" applyFont="1" applyBorder="1"/>
    <xf numFmtId="165" fontId="0" fillId="0" borderId="1" xfId="0" applyNumberFormat="1" applyBorder="1" applyAlignment="1">
      <alignment horizontal="left"/>
    </xf>
    <xf numFmtId="0" fontId="48" fillId="0" borderId="1" xfId="0" applyFont="1" applyBorder="1"/>
    <xf numFmtId="0" fontId="49" fillId="0" borderId="1" xfId="0" applyFont="1" applyBorder="1" applyAlignment="1">
      <alignment horizontal="right"/>
    </xf>
    <xf numFmtId="165" fontId="41" fillId="0" borderId="1" xfId="0" applyNumberFormat="1" applyFont="1" applyBorder="1"/>
    <xf numFmtId="165" fontId="0" fillId="0" borderId="1" xfId="0" applyNumberFormat="1" applyBorder="1"/>
    <xf numFmtId="0" fontId="0" fillId="0" borderId="1" xfId="0" applyBorder="1"/>
    <xf numFmtId="16" fontId="0" fillId="0" borderId="0" xfId="0" applyNumberFormat="1"/>
    <xf numFmtId="0" fontId="48" fillId="0" borderId="0" xfId="0" applyFont="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4" fillId="0" borderId="23" xfId="0" applyFont="1" applyBorder="1" applyAlignment="1">
      <alignment horizontal="left"/>
    </xf>
    <xf numFmtId="0" fontId="0" fillId="0" borderId="21" xfId="0" applyBorder="1" applyAlignment="1">
      <alignment horizontal="left"/>
    </xf>
    <xf numFmtId="0" fontId="0" fillId="0" borderId="22" xfId="0" applyBorder="1" applyAlignment="1">
      <alignment horizontal="left"/>
    </xf>
    <xf numFmtId="165" fontId="0" fillId="0" borderId="22" xfId="0" applyNumberFormat="1" applyBorder="1" applyAlignment="1">
      <alignment horizontal="left"/>
    </xf>
    <xf numFmtId="165" fontId="0" fillId="0" borderId="23" xfId="0" applyNumberFormat="1" applyBorder="1" applyAlignment="1">
      <alignment horizontal="left"/>
    </xf>
    <xf numFmtId="0" fontId="0" fillId="0" borderId="24" xfId="0" applyBorder="1" applyAlignment="1">
      <alignment horizontal="left"/>
    </xf>
    <xf numFmtId="0" fontId="0" fillId="0" borderId="25" xfId="0" applyBorder="1" applyAlignment="1">
      <alignment horizontal="left"/>
    </xf>
    <xf numFmtId="165" fontId="0" fillId="0" borderId="25" xfId="0" applyNumberFormat="1" applyBorder="1" applyAlignment="1">
      <alignment horizontal="left"/>
    </xf>
    <xf numFmtId="165" fontId="0" fillId="0" borderId="26" xfId="0" applyNumberFormat="1" applyBorder="1" applyAlignment="1">
      <alignment horizontal="left"/>
    </xf>
    <xf numFmtId="0" fontId="48" fillId="0" borderId="24" xfId="0" applyFont="1" applyBorder="1" applyAlignment="1">
      <alignment horizontal="left"/>
    </xf>
    <xf numFmtId="0" fontId="48" fillId="0" borderId="25" xfId="0" applyFont="1" applyBorder="1" applyAlignment="1">
      <alignment horizontal="left"/>
    </xf>
    <xf numFmtId="165" fontId="48" fillId="0" borderId="25" xfId="0" applyNumberFormat="1" applyFont="1" applyBorder="1" applyAlignment="1">
      <alignment horizontal="left"/>
    </xf>
    <xf numFmtId="0" fontId="48" fillId="0" borderId="27" xfId="0" applyFont="1" applyBorder="1" applyAlignment="1">
      <alignment horizontal="left"/>
    </xf>
    <xf numFmtId="0" fontId="48" fillId="0" borderId="20" xfId="0" applyFont="1" applyBorder="1" applyAlignment="1">
      <alignment horizontal="left"/>
    </xf>
    <xf numFmtId="165" fontId="48" fillId="0" borderId="20" xfId="0" applyNumberFormat="1" applyFont="1" applyBorder="1" applyAlignment="1">
      <alignment horizontal="left"/>
    </xf>
    <xf numFmtId="165" fontId="0" fillId="0" borderId="28" xfId="0" applyNumberFormat="1" applyBorder="1" applyAlignment="1">
      <alignment horizontal="left"/>
    </xf>
    <xf numFmtId="0" fontId="0" fillId="0" borderId="27" xfId="0" applyBorder="1" applyAlignment="1">
      <alignment horizontal="left"/>
    </xf>
    <xf numFmtId="0" fontId="0" fillId="0" borderId="20" xfId="0" applyBorder="1" applyAlignment="1">
      <alignment horizontal="left"/>
    </xf>
    <xf numFmtId="165" fontId="0" fillId="0" borderId="20" xfId="0" applyNumberForma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165" fontId="3" fillId="0" borderId="25" xfId="0" applyNumberFormat="1" applyFont="1" applyBorder="1" applyAlignment="1">
      <alignment horizontal="left"/>
    </xf>
    <xf numFmtId="0" fontId="48" fillId="0" borderId="15" xfId="0" applyFont="1" applyBorder="1" applyAlignment="1">
      <alignment horizontal="left"/>
    </xf>
    <xf numFmtId="165" fontId="48" fillId="0" borderId="0" xfId="0" applyNumberFormat="1" applyFont="1" applyAlignment="1">
      <alignment horizontal="left"/>
    </xf>
    <xf numFmtId="165" fontId="0" fillId="0" borderId="29" xfId="0" applyNumberFormat="1" applyBorder="1" applyAlignment="1">
      <alignment horizontal="left"/>
    </xf>
    <xf numFmtId="0" fontId="0" fillId="0" borderId="15" xfId="0" applyBorder="1" applyAlignment="1">
      <alignment horizontal="left"/>
    </xf>
    <xf numFmtId="165" fontId="0" fillId="0" borderId="0" xfId="0" applyNumberFormat="1" applyAlignment="1">
      <alignment horizontal="left"/>
    </xf>
    <xf numFmtId="2" fontId="41" fillId="0" borderId="1" xfId="0" applyNumberFormat="1" applyFont="1" applyBorder="1"/>
    <xf numFmtId="0" fontId="3" fillId="0" borderId="15" xfId="0"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27" xfId="0" applyFont="1" applyBorder="1" applyAlignment="1">
      <alignment horizontal="left"/>
    </xf>
    <xf numFmtId="0" fontId="3" fillId="0" borderId="20" xfId="0" applyFont="1" applyBorder="1" applyAlignment="1">
      <alignment horizontal="left"/>
    </xf>
    <xf numFmtId="165" fontId="3" fillId="0" borderId="20" xfId="0" applyNumberFormat="1" applyFont="1" applyBorder="1" applyAlignment="1">
      <alignment horizontal="left"/>
    </xf>
    <xf numFmtId="0" fontId="0" fillId="0" borderId="0" xfId="0" applyAlignment="1">
      <alignment horizontal="right"/>
    </xf>
    <xf numFmtId="165" fontId="0" fillId="0" borderId="0" xfId="0" applyNumberFormat="1" applyAlignment="1">
      <alignment horizontal="right"/>
    </xf>
    <xf numFmtId="0" fontId="4" fillId="0" borderId="0" xfId="0" applyFont="1" applyAlignment="1">
      <alignment horizontal="center" vertical="center"/>
    </xf>
    <xf numFmtId="0" fontId="4" fillId="0" borderId="0" xfId="0" applyFont="1" applyAlignment="1">
      <alignment horizontal="center" vertical="center" wrapText="1"/>
    </xf>
    <xf numFmtId="0" fontId="26" fillId="0" borderId="25" xfId="0" applyFont="1" applyBorder="1" applyAlignment="1">
      <alignment horizontal="center" vertical="center"/>
    </xf>
    <xf numFmtId="1" fontId="26" fillId="0" borderId="0" xfId="0" applyNumberFormat="1" applyFont="1" applyAlignment="1">
      <alignment horizontal="center" vertical="center"/>
    </xf>
    <xf numFmtId="164" fontId="29" fillId="0" borderId="0" xfId="0" applyNumberFormat="1" applyFont="1" applyAlignment="1">
      <alignment horizontal="center" vertical="center"/>
    </xf>
    <xf numFmtId="169" fontId="26" fillId="0" borderId="0" xfId="0" applyNumberFormat="1" applyFont="1" applyAlignment="1">
      <alignment horizontal="center" vertical="center"/>
    </xf>
    <xf numFmtId="169" fontId="29" fillId="0" borderId="0" xfId="0" applyNumberFormat="1" applyFont="1" applyAlignment="1">
      <alignment horizontal="center" vertical="center"/>
    </xf>
    <xf numFmtId="2" fontId="26" fillId="0" borderId="0" xfId="0" applyNumberFormat="1" applyFont="1" applyAlignment="1">
      <alignment horizontal="center" vertical="center"/>
    </xf>
    <xf numFmtId="2" fontId="29" fillId="0" borderId="0" xfId="0" applyNumberFormat="1" applyFont="1" applyAlignment="1">
      <alignment horizontal="center" vertical="center"/>
    </xf>
    <xf numFmtId="1" fontId="29" fillId="0" borderId="0" xfId="0" applyNumberFormat="1" applyFont="1" applyAlignment="1">
      <alignment horizontal="center" vertical="center"/>
    </xf>
    <xf numFmtId="0" fontId="26" fillId="0" borderId="20" xfId="0" applyFont="1" applyBorder="1" applyAlignment="1">
      <alignment horizontal="center" vertical="center"/>
    </xf>
    <xf numFmtId="1" fontId="26" fillId="0" borderId="20" xfId="0" applyNumberFormat="1" applyFont="1" applyBorder="1" applyAlignment="1">
      <alignment horizontal="center" vertical="center"/>
    </xf>
    <xf numFmtId="164" fontId="26" fillId="0" borderId="20" xfId="0" applyNumberFormat="1" applyFont="1" applyBorder="1" applyAlignment="1">
      <alignment horizontal="center" vertical="center"/>
    </xf>
    <xf numFmtId="164" fontId="29" fillId="0" borderId="20" xfId="0" applyNumberFormat="1" applyFont="1" applyBorder="1" applyAlignment="1">
      <alignment horizontal="center" vertical="center"/>
    </xf>
    <xf numFmtId="169" fontId="26" fillId="0" borderId="20" xfId="0" applyNumberFormat="1" applyFont="1" applyBorder="1" applyAlignment="1">
      <alignment horizontal="center" vertical="center"/>
    </xf>
    <xf numFmtId="169" fontId="29" fillId="0" borderId="20" xfId="0" applyNumberFormat="1" applyFont="1" applyBorder="1" applyAlignment="1">
      <alignment horizontal="center" vertical="center"/>
    </xf>
    <xf numFmtId="2" fontId="26" fillId="0" borderId="20" xfId="0" applyNumberFormat="1" applyFont="1" applyBorder="1" applyAlignment="1">
      <alignment horizontal="center" vertical="center"/>
    </xf>
    <xf numFmtId="2" fontId="29" fillId="0" borderId="20" xfId="0" applyNumberFormat="1" applyFont="1" applyBorder="1" applyAlignment="1">
      <alignment horizontal="center" vertical="center"/>
    </xf>
    <xf numFmtId="1" fontId="29" fillId="0" borderId="20" xfId="0" applyNumberFormat="1" applyFont="1" applyBorder="1" applyAlignment="1">
      <alignment horizontal="center" vertical="center"/>
    </xf>
    <xf numFmtId="169" fontId="28" fillId="0" borderId="0" xfId="0" applyNumberFormat="1" applyFont="1" applyAlignment="1">
      <alignment horizontal="center" vertical="center"/>
    </xf>
    <xf numFmtId="169" fontId="54" fillId="0" borderId="0" xfId="0" applyNumberFormat="1" applyFont="1" applyAlignment="1">
      <alignment horizontal="center" vertical="center"/>
    </xf>
    <xf numFmtId="164" fontId="54" fillId="0" borderId="0" xfId="0" applyNumberFormat="1" applyFont="1" applyAlignment="1">
      <alignment horizontal="center" vertical="center"/>
    </xf>
    <xf numFmtId="2" fontId="54" fillId="0" borderId="0" xfId="0" applyNumberFormat="1" applyFont="1" applyAlignment="1">
      <alignment horizontal="center" vertical="center"/>
    </xf>
    <xf numFmtId="1" fontId="43" fillId="0" borderId="30" xfId="0" applyNumberFormat="1" applyFont="1" applyBorder="1" applyAlignment="1">
      <alignment horizontal="center" vertical="center"/>
    </xf>
    <xf numFmtId="1" fontId="28" fillId="0" borderId="0" xfId="0" applyNumberFormat="1" applyFont="1" applyAlignment="1">
      <alignment horizontal="center" vertical="center"/>
    </xf>
    <xf numFmtId="1" fontId="54" fillId="0" borderId="0" xfId="0" applyNumberFormat="1" applyFont="1" applyAlignment="1">
      <alignment horizontal="center" vertical="center"/>
    </xf>
    <xf numFmtId="1" fontId="55" fillId="0" borderId="0" xfId="0" applyNumberFormat="1" applyFont="1" applyAlignment="1">
      <alignment horizontal="center" vertical="center"/>
    </xf>
    <xf numFmtId="1" fontId="28" fillId="0" borderId="0" xfId="0" applyNumberFormat="1" applyFont="1" applyAlignment="1">
      <alignment horizontal="center" vertical="center" wrapText="1"/>
    </xf>
    <xf numFmtId="0" fontId="10" fillId="0" borderId="0" xfId="0" applyFont="1" applyAlignment="1">
      <alignment horizontal="center" vertical="center" wrapText="1"/>
    </xf>
    <xf numFmtId="2" fontId="28" fillId="0" borderId="0" xfId="0" applyNumberFormat="1" applyFont="1" applyAlignment="1">
      <alignment horizontal="center" vertical="center" wrapText="1"/>
    </xf>
    <xf numFmtId="1" fontId="43" fillId="0" borderId="0" xfId="0" applyNumberFormat="1" applyFont="1" applyAlignment="1">
      <alignment horizontal="center" vertical="center"/>
    </xf>
    <xf numFmtId="1" fontId="28" fillId="0" borderId="20" xfId="0" applyNumberFormat="1" applyFont="1" applyBorder="1" applyAlignment="1">
      <alignment horizontal="center" vertical="center" wrapText="1"/>
    </xf>
    <xf numFmtId="0" fontId="10" fillId="0" borderId="20" xfId="0" applyFont="1" applyBorder="1" applyAlignment="1">
      <alignment horizontal="center" vertical="center" wrapText="1"/>
    </xf>
    <xf numFmtId="2" fontId="28" fillId="0" borderId="20" xfId="0" applyNumberFormat="1" applyFont="1" applyBorder="1" applyAlignment="1">
      <alignment horizontal="center" vertical="center" wrapText="1"/>
    </xf>
    <xf numFmtId="0" fontId="25" fillId="0" borderId="1" xfId="1" applyFont="1" applyBorder="1"/>
    <xf numFmtId="0" fontId="25" fillId="0" borderId="1" xfId="0" applyFont="1" applyBorder="1"/>
    <xf numFmtId="0" fontId="25" fillId="35" borderId="1" xfId="0" applyFont="1" applyFill="1" applyBorder="1"/>
    <xf numFmtId="0" fontId="59" fillId="0" borderId="1" xfId="0" applyFont="1" applyBorder="1"/>
    <xf numFmtId="0" fontId="26" fillId="0" borderId="1" xfId="1" applyFont="1" applyBorder="1"/>
    <xf numFmtId="0" fontId="26" fillId="24" borderId="1" xfId="0" quotePrefix="1" applyFont="1" applyFill="1" applyBorder="1"/>
    <xf numFmtId="0" fontId="26" fillId="0" borderId="1" xfId="0" applyFont="1" applyBorder="1"/>
    <xf numFmtId="0" fontId="26" fillId="36" borderId="1" xfId="0" quotePrefix="1" applyFont="1" applyFill="1" applyBorder="1"/>
    <xf numFmtId="0" fontId="26" fillId="0" borderId="1" xfId="0" quotePrefix="1" applyFont="1" applyBorder="1"/>
    <xf numFmtId="14" fontId="26" fillId="0" borderId="1" xfId="0" applyNumberFormat="1" applyFont="1" applyBorder="1"/>
    <xf numFmtId="0" fontId="26" fillId="0" borderId="7" xfId="0" applyFont="1" applyBorder="1"/>
    <xf numFmtId="0" fontId="25" fillId="0" borderId="6" xfId="0" applyFont="1" applyBorder="1"/>
    <xf numFmtId="0" fontId="26" fillId="37" borderId="1" xfId="0" quotePrefix="1" applyFont="1" applyFill="1" applyBorder="1"/>
    <xf numFmtId="0" fontId="26" fillId="38" borderId="1" xfId="0" quotePrefix="1" applyFont="1" applyFill="1" applyBorder="1"/>
    <xf numFmtId="0" fontId="26" fillId="39" borderId="1" xfId="0" quotePrefix="1" applyFont="1" applyFill="1" applyBorder="1"/>
    <xf numFmtId="0" fontId="26" fillId="19" borderId="1" xfId="0" quotePrefix="1" applyFont="1" applyFill="1" applyBorder="1"/>
    <xf numFmtId="0" fontId="26" fillId="40" borderId="1" xfId="0" quotePrefix="1" applyFont="1" applyFill="1" applyBorder="1"/>
    <xf numFmtId="0" fontId="26" fillId="0" borderId="35" xfId="0" applyFont="1" applyBorder="1"/>
    <xf numFmtId="0" fontId="26" fillId="0" borderId="36" xfId="0" applyFont="1" applyBorder="1"/>
    <xf numFmtId="0" fontId="26" fillId="0" borderId="6" xfId="0" quotePrefix="1" applyFont="1" applyBorder="1"/>
    <xf numFmtId="0" fontId="26" fillId="0" borderId="7" xfId="0" applyFont="1" applyBorder="1" applyAlignment="1">
      <alignment wrapText="1"/>
    </xf>
    <xf numFmtId="0" fontId="26" fillId="2" borderId="6" xfId="0" quotePrefix="1" applyFont="1" applyFill="1" applyBorder="1"/>
    <xf numFmtId="0" fontId="26" fillId="41" borderId="1" xfId="0" quotePrefix="1" applyFont="1" applyFill="1" applyBorder="1"/>
    <xf numFmtId="0" fontId="26" fillId="36" borderId="6" xfId="0" quotePrefix="1" applyFont="1" applyFill="1" applyBorder="1"/>
    <xf numFmtId="0" fontId="26" fillId="15" borderId="6" xfId="0" applyFont="1" applyFill="1" applyBorder="1"/>
    <xf numFmtId="0" fontId="26" fillId="37" borderId="6" xfId="0" quotePrefix="1" applyFont="1" applyFill="1" applyBorder="1"/>
    <xf numFmtId="0" fontId="26" fillId="39" borderId="6" xfId="0" quotePrefix="1" applyFont="1" applyFill="1" applyBorder="1"/>
    <xf numFmtId="0" fontId="26" fillId="42" borderId="6" xfId="0" applyFont="1" applyFill="1" applyBorder="1"/>
    <xf numFmtId="0" fontId="26" fillId="40" borderId="6" xfId="0" quotePrefix="1" applyFont="1" applyFill="1" applyBorder="1"/>
    <xf numFmtId="0" fontId="26" fillId="38" borderId="6" xfId="0" quotePrefix="1" applyFont="1" applyFill="1" applyBorder="1"/>
    <xf numFmtId="0" fontId="26" fillId="43" borderId="6" xfId="0" quotePrefix="1" applyFont="1" applyFill="1" applyBorder="1"/>
    <xf numFmtId="0" fontId="26" fillId="20" borderId="6" xfId="0" quotePrefix="1" applyFont="1" applyFill="1" applyBorder="1"/>
    <xf numFmtId="0" fontId="26" fillId="41" borderId="6" xfId="0" quotePrefix="1" applyFont="1" applyFill="1" applyBorder="1"/>
    <xf numFmtId="0" fontId="26" fillId="43" borderId="1" xfId="0" quotePrefix="1" applyFont="1" applyFill="1" applyBorder="1"/>
    <xf numFmtId="0" fontId="26" fillId="20" borderId="6" xfId="0" applyFont="1" applyFill="1" applyBorder="1"/>
    <xf numFmtId="0" fontId="26" fillId="8" borderId="6" xfId="0" applyFont="1" applyFill="1" applyBorder="1"/>
    <xf numFmtId="0" fontId="26" fillId="42" borderId="1" xfId="0" applyFont="1" applyFill="1" applyBorder="1"/>
    <xf numFmtId="0" fontId="27" fillId="0" borderId="1" xfId="0" applyFont="1" applyBorder="1"/>
    <xf numFmtId="0" fontId="26" fillId="44" borderId="6" xfId="0" applyFont="1" applyFill="1" applyBorder="1"/>
    <xf numFmtId="0" fontId="26" fillId="40" borderId="1" xfId="0" applyFont="1" applyFill="1" applyBorder="1"/>
    <xf numFmtId="0" fontId="26" fillId="19" borderId="13" xfId="0" quotePrefix="1" applyFont="1" applyFill="1" applyBorder="1"/>
    <xf numFmtId="0" fontId="26" fillId="0" borderId="14" xfId="0" applyFont="1" applyBorder="1" applyAlignment="1">
      <alignment wrapText="1"/>
    </xf>
    <xf numFmtId="0" fontId="26" fillId="36" borderId="1" xfId="0" applyFont="1" applyFill="1" applyBorder="1"/>
    <xf numFmtId="0" fontId="26" fillId="45" borderId="1" xfId="0" applyFont="1" applyFill="1" applyBorder="1"/>
    <xf numFmtId="0" fontId="26" fillId="46" borderId="1" xfId="0" applyFont="1" applyFill="1" applyBorder="1"/>
    <xf numFmtId="0" fontId="26" fillId="23" borderId="1" xfId="0" applyFont="1" applyFill="1" applyBorder="1"/>
    <xf numFmtId="0" fontId="26" fillId="15" borderId="1" xfId="0" applyFont="1" applyFill="1" applyBorder="1"/>
    <xf numFmtId="0" fontId="26" fillId="35" borderId="1" xfId="0" applyFont="1" applyFill="1" applyBorder="1"/>
    <xf numFmtId="0" fontId="26" fillId="8" borderId="1" xfId="0" applyFont="1" applyFill="1" applyBorder="1"/>
    <xf numFmtId="0" fontId="26" fillId="44" borderId="1" xfId="0" applyFont="1" applyFill="1" applyBorder="1"/>
    <xf numFmtId="0" fontId="26" fillId="47" borderId="1" xfId="0" applyFont="1" applyFill="1" applyBorder="1"/>
    <xf numFmtId="0" fontId="26" fillId="24" borderId="1" xfId="0" applyFont="1" applyFill="1" applyBorder="1"/>
    <xf numFmtId="0" fontId="26" fillId="39" borderId="1" xfId="0" applyFont="1" applyFill="1" applyBorder="1"/>
    <xf numFmtId="0" fontId="27" fillId="3" borderId="1" xfId="0" applyFont="1" applyFill="1" applyBorder="1"/>
    <xf numFmtId="0" fontId="26" fillId="19" borderId="1" xfId="0" applyFont="1" applyFill="1" applyBorder="1"/>
    <xf numFmtId="0" fontId="26" fillId="48" borderId="1" xfId="0" applyFont="1" applyFill="1" applyBorder="1"/>
    <xf numFmtId="0" fontId="26" fillId="49" borderId="1" xfId="0" applyFont="1" applyFill="1" applyBorder="1"/>
    <xf numFmtId="0" fontId="26" fillId="43" borderId="1" xfId="0" applyFont="1" applyFill="1" applyBorder="1"/>
    <xf numFmtId="0" fontId="26" fillId="50" borderId="1" xfId="0" applyFont="1" applyFill="1" applyBorder="1"/>
    <xf numFmtId="0" fontId="26" fillId="3" borderId="1" xfId="0" applyFont="1" applyFill="1" applyBorder="1"/>
    <xf numFmtId="0" fontId="27" fillId="40" borderId="1" xfId="0" applyFont="1" applyFill="1" applyBorder="1"/>
    <xf numFmtId="0" fontId="26" fillId="20" borderId="1" xfId="0" applyFont="1" applyFill="1" applyBorder="1"/>
    <xf numFmtId="0" fontId="27" fillId="3" borderId="1" xfId="0" quotePrefix="1" applyFont="1" applyFill="1" applyBorder="1"/>
    <xf numFmtId="0" fontId="26" fillId="3" borderId="1" xfId="0" quotePrefix="1" applyFont="1" applyFill="1" applyBorder="1"/>
    <xf numFmtId="0" fontId="27" fillId="0" borderId="1" xfId="0" quotePrefix="1" applyFont="1" applyBorder="1"/>
    <xf numFmtId="0" fontId="26" fillId="49" borderId="1" xfId="0" quotePrefix="1" applyFont="1" applyFill="1" applyBorder="1"/>
    <xf numFmtId="0" fontId="26" fillId="51" borderId="1" xfId="0" quotePrefix="1" applyFont="1" applyFill="1" applyBorder="1"/>
    <xf numFmtId="0" fontId="26" fillId="46" borderId="1" xfId="0" quotePrefix="1" applyFont="1" applyFill="1" applyBorder="1"/>
    <xf numFmtId="0" fontId="26" fillId="48" borderId="1" xfId="0" quotePrefix="1" applyFont="1" applyFill="1" applyBorder="1"/>
    <xf numFmtId="0" fontId="26" fillId="52" borderId="1" xfId="0" quotePrefix="1" applyFont="1" applyFill="1" applyBorder="1"/>
    <xf numFmtId="0" fontId="26" fillId="7" borderId="1" xfId="0" quotePrefix="1" applyFont="1" applyFill="1" applyBorder="1"/>
    <xf numFmtId="0" fontId="26" fillId="21" borderId="1" xfId="0" quotePrefix="1" applyFont="1" applyFill="1" applyBorder="1"/>
    <xf numFmtId="0" fontId="26" fillId="8" borderId="1" xfId="0" quotePrefix="1" applyFont="1" applyFill="1" applyBorder="1"/>
    <xf numFmtId="0" fontId="26" fillId="23" borderId="1" xfId="0" quotePrefix="1" applyFont="1" applyFill="1" applyBorder="1"/>
    <xf numFmtId="0" fontId="26" fillId="20" borderId="1" xfId="0" quotePrefix="1" applyFont="1" applyFill="1" applyBorder="1"/>
    <xf numFmtId="0" fontId="26" fillId="53" borderId="1" xfId="0" quotePrefix="1" applyFont="1" applyFill="1" applyBorder="1"/>
    <xf numFmtId="0" fontId="26" fillId="54" borderId="1" xfId="0" quotePrefix="1" applyFont="1" applyFill="1" applyBorder="1"/>
    <xf numFmtId="0" fontId="26" fillId="2" borderId="1" xfId="0" quotePrefix="1" applyFont="1" applyFill="1" applyBorder="1"/>
    <xf numFmtId="0" fontId="26" fillId="55" borderId="1" xfId="0" quotePrefix="1" applyFont="1" applyFill="1" applyBorder="1"/>
    <xf numFmtId="0" fontId="26" fillId="56" borderId="1" xfId="0" quotePrefix="1" applyFont="1" applyFill="1" applyBorder="1"/>
    <xf numFmtId="0" fontId="27" fillId="38" borderId="1" xfId="0" quotePrefix="1" applyFont="1" applyFill="1" applyBorder="1"/>
    <xf numFmtId="0" fontId="26" fillId="42" borderId="1" xfId="0" quotePrefix="1" applyFont="1" applyFill="1" applyBorder="1"/>
    <xf numFmtId="0" fontId="26" fillId="15" borderId="1" xfId="0" quotePrefix="1" applyFont="1" applyFill="1" applyBorder="1"/>
    <xf numFmtId="0" fontId="26" fillId="29" borderId="1" xfId="0" quotePrefix="1" applyFont="1" applyFill="1" applyBorder="1"/>
    <xf numFmtId="0" fontId="27" fillId="0" borderId="1" xfId="1" applyFont="1" applyBorder="1"/>
    <xf numFmtId="0" fontId="26" fillId="57" borderId="1" xfId="0" quotePrefix="1" applyFont="1" applyFill="1" applyBorder="1"/>
    <xf numFmtId="0" fontId="25" fillId="38" borderId="1" xfId="0" quotePrefix="1" applyFont="1" applyFill="1" applyBorder="1"/>
    <xf numFmtId="0" fontId="59" fillId="38" borderId="1" xfId="0" quotePrefix="1" applyFont="1" applyFill="1" applyBorder="1"/>
    <xf numFmtId="0" fontId="26" fillId="58" borderId="1" xfId="0" quotePrefix="1" applyFont="1" applyFill="1" applyBorder="1"/>
    <xf numFmtId="0" fontId="27" fillId="59" borderId="1" xfId="0" quotePrefix="1" applyFont="1" applyFill="1" applyBorder="1"/>
    <xf numFmtId="0" fontId="27" fillId="35" borderId="1" xfId="0" quotePrefix="1" applyFont="1" applyFill="1" applyBorder="1"/>
    <xf numFmtId="0" fontId="26" fillId="35" borderId="1" xfId="0" quotePrefix="1" applyFont="1" applyFill="1" applyBorder="1"/>
    <xf numFmtId="0" fontId="26" fillId="59" borderId="1" xfId="0" quotePrefix="1" applyFont="1" applyFill="1" applyBorder="1"/>
    <xf numFmtId="0" fontId="27" fillId="2" borderId="1" xfId="0" quotePrefix="1" applyFont="1" applyFill="1" applyBorder="1"/>
    <xf numFmtId="0" fontId="26" fillId="0" borderId="0" xfId="1" applyFont="1"/>
    <xf numFmtId="2" fontId="25" fillId="0" borderId="1" xfId="1" applyNumberFormat="1" applyFont="1" applyBorder="1"/>
    <xf numFmtId="0" fontId="59" fillId="0" borderId="1" xfId="6" applyFont="1" applyFill="1" applyBorder="1"/>
    <xf numFmtId="0" fontId="25" fillId="0" borderId="21" xfId="1" applyFont="1" applyBorder="1"/>
    <xf numFmtId="1" fontId="61" fillId="34" borderId="1" xfId="7" applyNumberFormat="1" applyFont="1" applyBorder="1"/>
    <xf numFmtId="0" fontId="25" fillId="0" borderId="1" xfId="8" applyFont="1" applyFill="1" applyBorder="1"/>
    <xf numFmtId="0" fontId="25" fillId="0" borderId="23" xfId="1" applyFont="1" applyBorder="1"/>
    <xf numFmtId="14" fontId="25" fillId="0" borderId="1" xfId="1" applyNumberFormat="1" applyFont="1" applyBorder="1"/>
    <xf numFmtId="0" fontId="26" fillId="24" borderId="1" xfId="1" applyFont="1" applyFill="1" applyBorder="1"/>
    <xf numFmtId="0" fontId="26" fillId="0" borderId="21" xfId="1" applyFont="1" applyBorder="1"/>
    <xf numFmtId="1" fontId="25" fillId="60" borderId="1" xfId="1" applyNumberFormat="1" applyFont="1" applyFill="1" applyBorder="1"/>
    <xf numFmtId="0" fontId="25" fillId="24" borderId="1" xfId="1" applyFont="1" applyFill="1" applyBorder="1"/>
    <xf numFmtId="0" fontId="26" fillId="0" borderId="23" xfId="1" applyFont="1" applyBorder="1"/>
    <xf numFmtId="14" fontId="26" fillId="0" borderId="1" xfId="1" applyNumberFormat="1" applyFont="1" applyBorder="1"/>
    <xf numFmtId="0" fontId="25" fillId="61" borderId="1" xfId="1" applyFont="1" applyFill="1" applyBorder="1"/>
    <xf numFmtId="0" fontId="25" fillId="48" borderId="1" xfId="1" applyFont="1" applyFill="1" applyBorder="1"/>
    <xf numFmtId="0" fontId="25" fillId="56" borderId="1" xfId="1" applyFont="1" applyFill="1" applyBorder="1"/>
    <xf numFmtId="0" fontId="25" fillId="43" borderId="1" xfId="1" applyFont="1" applyFill="1" applyBorder="1"/>
    <xf numFmtId="0" fontId="26" fillId="0" borderId="6" xfId="0" applyFont="1" applyBorder="1"/>
    <xf numFmtId="2" fontId="26" fillId="0" borderId="1" xfId="0" applyNumberFormat="1" applyFont="1" applyBorder="1"/>
    <xf numFmtId="0" fontId="26" fillId="0" borderId="21" xfId="0" applyFont="1" applyBorder="1"/>
    <xf numFmtId="0" fontId="61" fillId="34" borderId="1" xfId="5" applyFont="1" applyBorder="1"/>
    <xf numFmtId="0" fontId="25" fillId="24" borderId="1" xfId="9" applyFont="1" applyFill="1" applyBorder="1"/>
    <xf numFmtId="0" fontId="26" fillId="0" borderId="23" xfId="0" applyFont="1" applyBorder="1"/>
    <xf numFmtId="0" fontId="64" fillId="0" borderId="6" xfId="0" applyFont="1" applyBorder="1"/>
    <xf numFmtId="0" fontId="64" fillId="0" borderId="7" xfId="0" applyFont="1" applyBorder="1" applyAlignment="1">
      <alignment wrapText="1"/>
    </xf>
    <xf numFmtId="0" fontId="30" fillId="62" borderId="6" xfId="0" applyFont="1" applyFill="1" applyBorder="1"/>
    <xf numFmtId="0" fontId="30" fillId="0" borderId="7" xfId="0" applyFont="1" applyBorder="1" applyAlignment="1">
      <alignment wrapText="1"/>
    </xf>
    <xf numFmtId="0" fontId="30" fillId="63" borderId="6" xfId="0" applyFont="1" applyFill="1" applyBorder="1"/>
    <xf numFmtId="0" fontId="30" fillId="64" borderId="6" xfId="0" applyFont="1" applyFill="1" applyBorder="1"/>
    <xf numFmtId="0" fontId="30" fillId="65" borderId="6" xfId="0" applyFont="1" applyFill="1" applyBorder="1"/>
    <xf numFmtId="0" fontId="30" fillId="66" borderId="6" xfId="0" applyFont="1" applyFill="1" applyBorder="1"/>
    <xf numFmtId="0" fontId="30" fillId="67" borderId="6" xfId="0" applyFont="1" applyFill="1" applyBorder="1"/>
    <xf numFmtId="0" fontId="30" fillId="68" borderId="6" xfId="0" applyFont="1" applyFill="1" applyBorder="1"/>
    <xf numFmtId="0" fontId="30" fillId="69" borderId="6" xfId="0" applyFont="1" applyFill="1" applyBorder="1"/>
    <xf numFmtId="0" fontId="30" fillId="70" borderId="6" xfId="0" applyFont="1" applyFill="1" applyBorder="1"/>
    <xf numFmtId="0" fontId="30" fillId="71" borderId="6" xfId="0" applyFont="1" applyFill="1" applyBorder="1"/>
    <xf numFmtId="0" fontId="25" fillId="7" borderId="1" xfId="9" applyFont="1" applyFill="1" applyBorder="1"/>
    <xf numFmtId="0" fontId="30" fillId="72" borderId="6" xfId="0" applyFont="1" applyFill="1" applyBorder="1"/>
    <xf numFmtId="0" fontId="25" fillId="36" borderId="1" xfId="9" applyFont="1" applyFill="1" applyBorder="1"/>
    <xf numFmtId="0" fontId="30" fillId="73" borderId="6" xfId="0" applyFont="1" applyFill="1" applyBorder="1"/>
    <xf numFmtId="0" fontId="25" fillId="61" borderId="1" xfId="9" applyFont="1" applyFill="1" applyBorder="1"/>
    <xf numFmtId="0" fontId="30" fillId="74" borderId="6" xfId="0" applyFont="1" applyFill="1" applyBorder="1"/>
    <xf numFmtId="0" fontId="30" fillId="75" borderId="6" xfId="0" applyFont="1" applyFill="1" applyBorder="1"/>
    <xf numFmtId="0" fontId="65" fillId="76" borderId="6" xfId="0" applyFont="1" applyFill="1" applyBorder="1"/>
    <xf numFmtId="0" fontId="26" fillId="0" borderId="13" xfId="0" applyFont="1" applyBorder="1"/>
    <xf numFmtId="1" fontId="61" fillId="34" borderId="1" xfId="5" applyNumberFormat="1" applyFont="1" applyBorder="1"/>
    <xf numFmtId="0" fontId="25" fillId="40" borderId="1" xfId="9" applyFont="1" applyFill="1" applyBorder="1"/>
    <xf numFmtId="0" fontId="25" fillId="15" borderId="1" xfId="9" applyFont="1" applyFill="1" applyBorder="1"/>
    <xf numFmtId="0" fontId="25" fillId="8" borderId="1" xfId="9" applyFont="1" applyFill="1" applyBorder="1"/>
    <xf numFmtId="0" fontId="25" fillId="77" borderId="1" xfId="9" applyFont="1" applyFill="1" applyBorder="1"/>
    <xf numFmtId="0" fontId="25" fillId="78" borderId="1" xfId="9" applyFont="1" applyFill="1" applyBorder="1"/>
    <xf numFmtId="0" fontId="66" fillId="76" borderId="1" xfId="9" applyFont="1" applyFill="1" applyBorder="1"/>
    <xf numFmtId="0" fontId="25" fillId="79" borderId="1" xfId="9" applyFont="1" applyFill="1" applyBorder="1"/>
    <xf numFmtId="0" fontId="25" fillId="44" borderId="1" xfId="9" applyFont="1" applyFill="1" applyBorder="1"/>
    <xf numFmtId="0" fontId="67" fillId="60" borderId="1" xfId="5" applyFont="1" applyFill="1" applyBorder="1"/>
    <xf numFmtId="0" fontId="25" fillId="24" borderId="1" xfId="0" applyFont="1" applyFill="1" applyBorder="1"/>
    <xf numFmtId="0" fontId="25" fillId="61" borderId="1" xfId="0" applyFont="1" applyFill="1" applyBorder="1"/>
    <xf numFmtId="0" fontId="68" fillId="0" borderId="1" xfId="0" applyFont="1" applyBorder="1"/>
    <xf numFmtId="0" fontId="25" fillId="40" borderId="1" xfId="0" applyFont="1" applyFill="1" applyBorder="1"/>
    <xf numFmtId="1" fontId="67" fillId="60" borderId="1" xfId="5" applyNumberFormat="1" applyFont="1" applyFill="1" applyBorder="1"/>
    <xf numFmtId="0" fontId="25" fillId="49" borderId="1" xfId="0" applyFont="1" applyFill="1" applyBorder="1"/>
    <xf numFmtId="0" fontId="25" fillId="78" borderId="1" xfId="0" applyFont="1" applyFill="1" applyBorder="1"/>
    <xf numFmtId="0" fontId="25" fillId="43" borderId="1" xfId="0" applyFont="1" applyFill="1" applyBorder="1"/>
    <xf numFmtId="0" fontId="25" fillId="79" borderId="1" xfId="0" applyFont="1" applyFill="1" applyBorder="1"/>
    <xf numFmtId="0" fontId="25" fillId="80" borderId="1" xfId="0" applyFont="1" applyFill="1" applyBorder="1"/>
    <xf numFmtId="0" fontId="25" fillId="19" borderId="1" xfId="0" applyFont="1" applyFill="1" applyBorder="1"/>
    <xf numFmtId="0" fontId="25" fillId="13" borderId="1" xfId="0" applyFont="1" applyFill="1" applyBorder="1"/>
    <xf numFmtId="0" fontId="67" fillId="34" borderId="1" xfId="5" applyFont="1" applyBorder="1"/>
    <xf numFmtId="0" fontId="25" fillId="24" borderId="1" xfId="4" applyFont="1" applyFill="1" applyBorder="1"/>
    <xf numFmtId="0" fontId="25" fillId="7" borderId="1" xfId="4" applyFont="1" applyFill="1" applyBorder="1"/>
    <xf numFmtId="0" fontId="25" fillId="36" borderId="1" xfId="4" applyFont="1" applyFill="1" applyBorder="1"/>
    <xf numFmtId="0" fontId="25" fillId="61" borderId="1" xfId="4" applyFont="1" applyFill="1" applyBorder="1"/>
    <xf numFmtId="1" fontId="26" fillId="0" borderId="1" xfId="0" applyNumberFormat="1" applyFont="1" applyBorder="1"/>
    <xf numFmtId="1" fontId="67" fillId="34" borderId="1" xfId="5" applyNumberFormat="1" applyFont="1" applyBorder="1"/>
    <xf numFmtId="0" fontId="25" fillId="40" borderId="1" xfId="4" applyFont="1" applyFill="1" applyBorder="1"/>
    <xf numFmtId="0" fontId="25" fillId="49" borderId="1" xfId="4" applyFont="1" applyFill="1" applyBorder="1"/>
    <xf numFmtId="0" fontId="25" fillId="77" borderId="1" xfId="4" applyFont="1" applyFill="1" applyBorder="1"/>
    <xf numFmtId="0" fontId="67" fillId="20" borderId="1" xfId="4" applyFont="1" applyFill="1" applyBorder="1"/>
    <xf numFmtId="0" fontId="25" fillId="78" borderId="1" xfId="4" applyFont="1" applyFill="1" applyBorder="1"/>
    <xf numFmtId="0" fontId="66" fillId="76" borderId="1" xfId="4" applyFont="1" applyFill="1" applyBorder="1"/>
    <xf numFmtId="0" fontId="25" fillId="43" borderId="1" xfId="4" applyFont="1" applyFill="1" applyBorder="1"/>
    <xf numFmtId="0" fontId="25" fillId="79" borderId="1" xfId="4" applyFont="1" applyFill="1" applyBorder="1"/>
    <xf numFmtId="0" fontId="25" fillId="81" borderId="1" xfId="4" applyFont="1" applyFill="1" applyBorder="1"/>
    <xf numFmtId="0" fontId="25" fillId="0" borderId="1" xfId="4" applyFont="1" applyFill="1" applyBorder="1"/>
    <xf numFmtId="0" fontId="27" fillId="0" borderId="1" xfId="3" applyFont="1" applyFill="1" applyBorder="1"/>
    <xf numFmtId="0" fontId="25" fillId="34" borderId="1" xfId="5" applyFont="1" applyBorder="1"/>
    <xf numFmtId="0" fontId="25" fillId="24" borderId="23" xfId="4" applyFont="1" applyFill="1" applyBorder="1"/>
    <xf numFmtId="0" fontId="65" fillId="0" borderId="1" xfId="0" applyFont="1" applyBorder="1"/>
    <xf numFmtId="1" fontId="25" fillId="34" borderId="1" xfId="5" applyNumberFormat="1" applyFont="1" applyBorder="1"/>
    <xf numFmtId="0" fontId="25" fillId="7" borderId="23" xfId="4" applyFont="1" applyFill="1" applyBorder="1"/>
    <xf numFmtId="0" fontId="25" fillId="36" borderId="23" xfId="4" applyFont="1" applyFill="1" applyBorder="1"/>
    <xf numFmtId="0" fontId="25" fillId="61" borderId="23" xfId="4" applyFont="1" applyFill="1" applyBorder="1"/>
    <xf numFmtId="0" fontId="25" fillId="40" borderId="23" xfId="4" applyFont="1" applyFill="1" applyBorder="1"/>
    <xf numFmtId="0" fontId="25" fillId="49" borderId="23" xfId="4" applyFont="1" applyFill="1" applyBorder="1"/>
    <xf numFmtId="0" fontId="25" fillId="77" borderId="23" xfId="4" applyFont="1" applyFill="1" applyBorder="1"/>
    <xf numFmtId="0" fontId="25" fillId="78" borderId="23" xfId="4" applyFont="1" applyFill="1" applyBorder="1"/>
    <xf numFmtId="0" fontId="25" fillId="43" borderId="23" xfId="4" applyFont="1" applyFill="1" applyBorder="1"/>
    <xf numFmtId="0" fontId="25" fillId="79" borderId="23" xfId="4" applyFont="1" applyFill="1" applyBorder="1"/>
    <xf numFmtId="0" fontId="25" fillId="82" borderId="23" xfId="4" applyFont="1" applyFill="1" applyBorder="1"/>
    <xf numFmtId="0" fontId="25" fillId="83" borderId="23" xfId="4" applyFont="1" applyFill="1" applyBorder="1"/>
    <xf numFmtId="0" fontId="25" fillId="19" borderId="23" xfId="4" applyFont="1" applyFill="1" applyBorder="1"/>
    <xf numFmtId="0" fontId="25" fillId="13" borderId="23" xfId="4" applyFont="1" applyFill="1" applyBorder="1"/>
    <xf numFmtId="0" fontId="25" fillId="0" borderId="23" xfId="4" applyFont="1" applyFill="1" applyBorder="1"/>
    <xf numFmtId="0" fontId="26" fillId="7" borderId="1" xfId="0" applyFont="1" applyFill="1" applyBorder="1"/>
    <xf numFmtId="0" fontId="26" fillId="61" borderId="1" xfId="0" applyFont="1" applyFill="1" applyBorder="1"/>
    <xf numFmtId="0" fontId="26" fillId="77" borderId="1" xfId="0" applyFont="1" applyFill="1" applyBorder="1"/>
    <xf numFmtId="0" fontId="26" fillId="78" borderId="1" xfId="0" applyFont="1" applyFill="1" applyBorder="1"/>
    <xf numFmtId="0" fontId="26" fillId="79" borderId="1" xfId="0" applyFont="1" applyFill="1" applyBorder="1"/>
    <xf numFmtId="0" fontId="26" fillId="84" borderId="1" xfId="0" applyFont="1" applyFill="1" applyBorder="1"/>
    <xf numFmtId="0" fontId="26" fillId="85" borderId="1" xfId="0" applyFont="1" applyFill="1" applyBorder="1"/>
    <xf numFmtId="0" fontId="26" fillId="13" borderId="1" xfId="0" applyFont="1" applyFill="1" applyBorder="1"/>
    <xf numFmtId="0" fontId="26" fillId="52" borderId="1" xfId="0" applyFont="1" applyFill="1" applyBorder="1"/>
    <xf numFmtId="2" fontId="26" fillId="0" borderId="1" xfId="1" applyNumberFormat="1" applyFont="1" applyBorder="1"/>
    <xf numFmtId="0" fontId="67" fillId="60" borderId="1" xfId="7" applyFont="1" applyFill="1" applyBorder="1"/>
    <xf numFmtId="0" fontId="25" fillId="24" borderId="1" xfId="10" applyFont="1" applyFill="1" applyBorder="1"/>
    <xf numFmtId="0" fontId="25" fillId="36" borderId="1" xfId="10" applyFont="1" applyFill="1" applyBorder="1"/>
    <xf numFmtId="0" fontId="25" fillId="86" borderId="1" xfId="10" applyFont="1" applyFill="1" applyBorder="1"/>
    <xf numFmtId="0" fontId="25" fillId="40" borderId="1" xfId="10" applyFont="1" applyFill="1" applyBorder="1"/>
    <xf numFmtId="0" fontId="25" fillId="87" borderId="1" xfId="10" applyFont="1" applyFill="1" applyBorder="1"/>
    <xf numFmtId="0" fontId="25" fillId="61" borderId="1" xfId="10" applyFont="1" applyFill="1" applyBorder="1"/>
    <xf numFmtId="0" fontId="25" fillId="88" borderId="1" xfId="10" applyFont="1" applyFill="1" applyBorder="1"/>
    <xf numFmtId="0" fontId="25" fillId="43" borderId="1" xfId="10" applyFont="1" applyFill="1" applyBorder="1"/>
    <xf numFmtId="0" fontId="25" fillId="89" borderId="1" xfId="10" applyFont="1" applyFill="1" applyBorder="1"/>
    <xf numFmtId="0" fontId="67" fillId="34" borderId="1" xfId="7" applyFont="1" applyBorder="1"/>
    <xf numFmtId="0" fontId="25" fillId="90" borderId="1" xfId="10" applyFont="1" applyFill="1" applyBorder="1"/>
    <xf numFmtId="0" fontId="59" fillId="19" borderId="1" xfId="10" applyFont="1" applyFill="1" applyBorder="1"/>
    <xf numFmtId="0" fontId="25" fillId="13" borderId="1" xfId="10" applyFont="1" applyFill="1" applyBorder="1"/>
    <xf numFmtId="0" fontId="27" fillId="0" borderId="23" xfId="0" applyFont="1" applyBorder="1"/>
    <xf numFmtId="0" fontId="25" fillId="86" borderId="1" xfId="4" applyFont="1" applyFill="1" applyBorder="1"/>
    <xf numFmtId="0" fontId="25" fillId="28" borderId="1" xfId="4" applyFont="1" applyFill="1" applyBorder="1"/>
    <xf numFmtId="0" fontId="25" fillId="88" borderId="1" xfId="4" applyFont="1" applyFill="1" applyBorder="1"/>
    <xf numFmtId="0" fontId="25" fillId="91" borderId="1" xfId="4" applyFont="1" applyFill="1" applyBorder="1"/>
    <xf numFmtId="0" fontId="59" fillId="35" borderId="1" xfId="4" applyFont="1" applyFill="1" applyBorder="1"/>
    <xf numFmtId="0" fontId="25" fillId="89" borderId="1" xfId="4" applyFont="1" applyFill="1" applyBorder="1"/>
    <xf numFmtId="0" fontId="25" fillId="13" borderId="1" xfId="4" applyFont="1" applyFill="1" applyBorder="1"/>
    <xf numFmtId="2" fontId="27" fillId="0" borderId="1" xfId="0" applyNumberFormat="1" applyFont="1" applyBorder="1"/>
    <xf numFmtId="0" fontId="27" fillId="0" borderId="21" xfId="0" applyFont="1" applyBorder="1"/>
    <xf numFmtId="14" fontId="27" fillId="0" borderId="1" xfId="0" applyNumberFormat="1" applyFont="1" applyBorder="1"/>
    <xf numFmtId="0" fontId="25" fillId="85" borderId="1" xfId="4" applyFont="1" applyFill="1" applyBorder="1"/>
    <xf numFmtId="0" fontId="27" fillId="24" borderId="1" xfId="0" applyFont="1" applyFill="1" applyBorder="1"/>
    <xf numFmtId="1" fontId="26" fillId="0" borderId="0" xfId="1" applyNumberFormat="1" applyFont="1"/>
    <xf numFmtId="0" fontId="25" fillId="0" borderId="0" xfId="1" applyFont="1"/>
    <xf numFmtId="0" fontId="25" fillId="2" borderId="33" xfId="0" applyFont="1" applyFill="1" applyBorder="1"/>
    <xf numFmtId="0" fontId="26" fillId="2" borderId="34" xfId="0" applyFont="1" applyFill="1" applyBorder="1"/>
    <xf numFmtId="0" fontId="25" fillId="2" borderId="6" xfId="1" applyFont="1" applyFill="1" applyBorder="1"/>
    <xf numFmtId="0" fontId="26" fillId="2" borderId="7" xfId="0" applyFont="1" applyFill="1" applyBorder="1"/>
    <xf numFmtId="0" fontId="25" fillId="2" borderId="6" xfId="0" applyFont="1" applyFill="1" applyBorder="1"/>
    <xf numFmtId="0" fontId="59" fillId="2" borderId="6" xfId="0" applyFont="1" applyFill="1" applyBorder="1"/>
    <xf numFmtId="0" fontId="25" fillId="2" borderId="2" xfId="0" applyFont="1" applyFill="1" applyBorder="1"/>
    <xf numFmtId="0" fontId="26" fillId="2" borderId="3" xfId="0" applyFont="1" applyFill="1" applyBorder="1" applyAlignment="1">
      <alignment wrapText="1"/>
    </xf>
    <xf numFmtId="0" fontId="59" fillId="2" borderId="6" xfId="1" applyFont="1" applyFill="1" applyBorder="1"/>
    <xf numFmtId="0" fontId="26" fillId="2" borderId="7" xfId="0" applyFont="1" applyFill="1" applyBorder="1" applyAlignment="1">
      <alignment wrapText="1"/>
    </xf>
    <xf numFmtId="2" fontId="59" fillId="2" borderId="6" xfId="0" applyNumberFormat="1" applyFont="1" applyFill="1" applyBorder="1"/>
    <xf numFmtId="0" fontId="59" fillId="2" borderId="6" xfId="3" applyFont="1" applyFill="1" applyBorder="1"/>
    <xf numFmtId="0" fontId="25" fillId="2" borderId="6" xfId="5" applyFont="1" applyFill="1" applyBorder="1"/>
    <xf numFmtId="0" fontId="25" fillId="2" borderId="6" xfId="2" applyFont="1" applyFill="1" applyBorder="1"/>
    <xf numFmtId="14" fontId="59" fillId="2" borderId="6" xfId="0" applyNumberFormat="1" applyFont="1" applyFill="1" applyBorder="1"/>
    <xf numFmtId="0" fontId="6" fillId="2" borderId="37" xfId="1" applyFont="1" applyFill="1" applyBorder="1" applyAlignment="1">
      <alignment horizontal="left"/>
    </xf>
    <xf numFmtId="0" fontId="5" fillId="2" borderId="38" xfId="1" applyFill="1" applyBorder="1"/>
    <xf numFmtId="0" fontId="39" fillId="0" borderId="33" xfId="0" applyFont="1" applyBorder="1"/>
    <xf numFmtId="0" fontId="39" fillId="0" borderId="39" xfId="0" applyFont="1" applyBorder="1" applyAlignment="1">
      <alignment horizontal="right"/>
    </xf>
    <xf numFmtId="2" fontId="39" fillId="0" borderId="39" xfId="0" applyNumberFormat="1" applyFont="1" applyBorder="1" applyAlignment="1">
      <alignment horizontal="right"/>
    </xf>
    <xf numFmtId="2" fontId="40" fillId="0" borderId="39" xfId="0" applyNumberFormat="1" applyFont="1" applyBorder="1"/>
    <xf numFmtId="165" fontId="39" fillId="0" borderId="39" xfId="0" applyNumberFormat="1" applyFont="1" applyBorder="1" applyAlignment="1">
      <alignment horizontal="right"/>
    </xf>
    <xf numFmtId="2" fontId="39" fillId="0" borderId="34" xfId="0" applyNumberFormat="1" applyFont="1" applyBorder="1" applyAlignment="1">
      <alignment horizontal="right"/>
    </xf>
    <xf numFmtId="0" fontId="40" fillId="0" borderId="35" xfId="0" applyFont="1" applyBorder="1" applyAlignment="1">
      <alignment horizontal="left"/>
    </xf>
    <xf numFmtId="17" fontId="40" fillId="0" borderId="0" xfId="0" applyNumberFormat="1" applyFont="1" applyBorder="1"/>
    <xf numFmtId="2" fontId="40" fillId="0" borderId="0" xfId="0" applyNumberFormat="1" applyFont="1" applyBorder="1" applyAlignment="1">
      <alignment horizontal="right"/>
    </xf>
    <xf numFmtId="2" fontId="40" fillId="0" borderId="0" xfId="0" applyNumberFormat="1" applyFont="1" applyBorder="1"/>
    <xf numFmtId="165" fontId="40" fillId="0" borderId="0" xfId="0" applyNumberFormat="1" applyFont="1" applyBorder="1" applyAlignment="1">
      <alignment horizontal="right"/>
    </xf>
    <xf numFmtId="2" fontId="40" fillId="0" borderId="36" xfId="0" applyNumberFormat="1" applyFont="1" applyBorder="1" applyAlignment="1">
      <alignment horizontal="right"/>
    </xf>
    <xf numFmtId="0" fontId="4" fillId="0" borderId="35" xfId="0" applyFont="1" applyBorder="1"/>
    <xf numFmtId="0" fontId="4" fillId="0" borderId="0" xfId="0" applyFont="1" applyBorder="1"/>
    <xf numFmtId="2" fontId="32" fillId="0" borderId="0" xfId="0" applyNumberFormat="1" applyFont="1" applyBorder="1" applyAlignment="1">
      <alignment horizontal="right"/>
    </xf>
    <xf numFmtId="2" fontId="32" fillId="0" borderId="0" xfId="0" applyNumberFormat="1" applyFont="1" applyBorder="1"/>
    <xf numFmtId="165" fontId="32" fillId="0" borderId="0" xfId="0" applyNumberFormat="1" applyFont="1" applyBorder="1" applyAlignment="1">
      <alignment horizontal="right"/>
    </xf>
    <xf numFmtId="165" fontId="4" fillId="0" borderId="0" xfId="0" applyNumberFormat="1" applyFont="1" applyBorder="1" applyAlignment="1">
      <alignment horizontal="right"/>
    </xf>
    <xf numFmtId="2" fontId="38" fillId="0" borderId="0" xfId="0" applyNumberFormat="1" applyFont="1" applyBorder="1" applyAlignment="1">
      <alignment horizontal="right"/>
    </xf>
    <xf numFmtId="2" fontId="32" fillId="0" borderId="36" xfId="0" applyNumberFormat="1" applyFont="1" applyBorder="1" applyAlignment="1">
      <alignment horizontal="right"/>
    </xf>
    <xf numFmtId="0" fontId="31" fillId="0" borderId="35" xfId="0" applyFont="1" applyBorder="1"/>
    <xf numFmtId="17" fontId="31" fillId="0" borderId="0" xfId="0" applyNumberFormat="1" applyFont="1" applyBorder="1"/>
    <xf numFmtId="2" fontId="31" fillId="0" borderId="0" xfId="0" applyNumberFormat="1" applyFont="1" applyBorder="1"/>
    <xf numFmtId="2" fontId="0" fillId="0" borderId="0" xfId="0" applyNumberFormat="1" applyBorder="1"/>
    <xf numFmtId="165" fontId="31" fillId="0" borderId="0" xfId="0" applyNumberFormat="1" applyFont="1" applyBorder="1"/>
    <xf numFmtId="165" fontId="0" fillId="0" borderId="0" xfId="0" applyNumberFormat="1" applyBorder="1"/>
    <xf numFmtId="165" fontId="36" fillId="0" borderId="0" xfId="0" applyNumberFormat="1" applyFont="1" applyBorder="1"/>
    <xf numFmtId="2" fontId="37" fillId="0" borderId="0" xfId="0" applyNumberFormat="1" applyFont="1" applyBorder="1"/>
    <xf numFmtId="2" fontId="0" fillId="0" borderId="36" xfId="0" applyNumberFormat="1" applyBorder="1"/>
    <xf numFmtId="0" fontId="41" fillId="0" borderId="35" xfId="0" applyFont="1" applyBorder="1"/>
    <xf numFmtId="0" fontId="41" fillId="0" borderId="0" xfId="0" applyFont="1" applyBorder="1"/>
    <xf numFmtId="2" fontId="41" fillId="0" borderId="0" xfId="0" applyNumberFormat="1" applyFont="1" applyBorder="1"/>
    <xf numFmtId="2" fontId="3" fillId="0" borderId="0" xfId="0" applyNumberFormat="1" applyFont="1" applyBorder="1"/>
    <xf numFmtId="2" fontId="41" fillId="0" borderId="36" xfId="0" applyNumberFormat="1" applyFont="1" applyBorder="1"/>
    <xf numFmtId="2" fontId="35" fillId="0" borderId="35" xfId="0" applyNumberFormat="1" applyFont="1" applyBorder="1"/>
    <xf numFmtId="0" fontId="0" fillId="0" borderId="35" xfId="0" applyBorder="1"/>
    <xf numFmtId="0" fontId="0" fillId="0" borderId="0" xfId="0" applyBorder="1"/>
    <xf numFmtId="0" fontId="0" fillId="0" borderId="36" xfId="0" applyBorder="1"/>
    <xf numFmtId="0" fontId="4" fillId="0" borderId="40" xfId="0" applyFont="1" applyBorder="1"/>
    <xf numFmtId="0" fontId="0" fillId="0" borderId="41" xfId="0" applyBorder="1"/>
    <xf numFmtId="0" fontId="41" fillId="0" borderId="41" xfId="0" applyFont="1" applyBorder="1"/>
    <xf numFmtId="0" fontId="3" fillId="13" borderId="41" xfId="0" applyFont="1" applyFill="1" applyBorder="1"/>
    <xf numFmtId="0" fontId="0" fillId="0" borderId="42" xfId="0" applyBorder="1"/>
    <xf numFmtId="0" fontId="40" fillId="0" borderId="0" xfId="0" applyFont="1" applyBorder="1"/>
    <xf numFmtId="0" fontId="40" fillId="0" borderId="36" xfId="0" applyFont="1" applyBorder="1"/>
    <xf numFmtId="0" fontId="41" fillId="0" borderId="40" xfId="0" applyFont="1" applyBorder="1"/>
    <xf numFmtId="2" fontId="41" fillId="0" borderId="41" xfId="0" applyNumberFormat="1" applyFont="1" applyBorder="1"/>
    <xf numFmtId="2" fontId="3" fillId="0" borderId="41" xfId="0" applyNumberFormat="1" applyFont="1" applyBorder="1"/>
    <xf numFmtId="2" fontId="41" fillId="0" borderId="42" xfId="0" applyNumberFormat="1" applyFont="1" applyBorder="1"/>
    <xf numFmtId="0" fontId="40" fillId="0" borderId="35" xfId="0" applyFont="1" applyBorder="1"/>
    <xf numFmtId="1" fontId="40" fillId="0" borderId="0" xfId="0" applyNumberFormat="1" applyFont="1" applyBorder="1"/>
    <xf numFmtId="165" fontId="40" fillId="0" borderId="0" xfId="0" applyNumberFormat="1" applyFont="1" applyBorder="1"/>
    <xf numFmtId="2" fontId="40" fillId="0" borderId="36" xfId="0" applyNumberFormat="1" applyFont="1" applyBorder="1"/>
    <xf numFmtId="2" fontId="3" fillId="0" borderId="36" xfId="0" applyNumberFormat="1" applyFont="1" applyBorder="1"/>
    <xf numFmtId="0" fontId="4" fillId="0" borderId="0" xfId="0" applyFont="1" applyBorder="1" applyAlignment="1">
      <alignment horizontal="left"/>
    </xf>
    <xf numFmtId="0" fontId="4" fillId="0" borderId="4" xfId="0" applyFont="1" applyBorder="1"/>
    <xf numFmtId="0" fontId="4" fillId="0" borderId="18" xfId="0" applyFont="1" applyBorder="1" applyAlignment="1">
      <alignment horizontal="left"/>
    </xf>
    <xf numFmtId="0" fontId="32" fillId="0" borderId="1" xfId="0" applyFont="1" applyBorder="1" applyAlignment="1">
      <alignment horizontal="center" vertical="center" wrapText="1"/>
    </xf>
    <xf numFmtId="0" fontId="31" fillId="0" borderId="1" xfId="0" applyFont="1" applyBorder="1" applyAlignment="1">
      <alignment horizontal="center" vertical="center" wrapText="1"/>
    </xf>
    <xf numFmtId="2" fontId="32" fillId="0" borderId="1" xfId="0" applyNumberFormat="1" applyFont="1" applyBorder="1" applyAlignment="1">
      <alignment horizontal="center" vertical="center" wrapText="1"/>
    </xf>
    <xf numFmtId="2" fontId="31" fillId="0" borderId="1" xfId="0" applyNumberFormat="1" applyFont="1" applyBorder="1" applyAlignment="1">
      <alignment horizontal="center" vertical="center" wrapText="1"/>
    </xf>
    <xf numFmtId="0" fontId="43"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0" fillId="0" borderId="20" xfId="0"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1" fontId="28" fillId="0" borderId="0" xfId="0" applyNumberFormat="1" applyFont="1" applyAlignment="1">
      <alignment horizontal="center" vertical="center" wrapText="1"/>
    </xf>
    <xf numFmtId="0" fontId="10" fillId="0" borderId="0" xfId="0" applyFont="1" applyAlignment="1">
      <alignment horizontal="center" vertical="center" wrapText="1"/>
    </xf>
    <xf numFmtId="2" fontId="28" fillId="0" borderId="0" xfId="0" applyNumberFormat="1" applyFont="1" applyAlignment="1">
      <alignment horizontal="center" vertical="center" wrapText="1"/>
    </xf>
    <xf numFmtId="0" fontId="44" fillId="0" borderId="22" xfId="0" applyFont="1" applyBorder="1" applyAlignment="1">
      <alignment horizontal="left" vertical="center"/>
    </xf>
    <xf numFmtId="0" fontId="0" fillId="0" borderId="22" xfId="0" applyBorder="1" applyAlignment="1">
      <alignment vertical="center"/>
    </xf>
    <xf numFmtId="1" fontId="52" fillId="0" borderId="19" xfId="0" applyNumberFormat="1" applyFont="1" applyBorder="1" applyAlignment="1">
      <alignment horizontal="center" vertical="center" wrapText="1"/>
    </xf>
    <xf numFmtId="164" fontId="52" fillId="0" borderId="19" xfId="0" applyNumberFormat="1" applyFont="1" applyBorder="1" applyAlignment="1">
      <alignment horizontal="center" vertical="center" wrapText="1"/>
    </xf>
    <xf numFmtId="167" fontId="52" fillId="0" borderId="19" xfId="0" applyNumberFormat="1" applyFont="1" applyBorder="1" applyAlignment="1">
      <alignment horizontal="center" vertical="center" wrapText="1"/>
    </xf>
    <xf numFmtId="1" fontId="43" fillId="0" borderId="19" xfId="0" applyNumberFormat="1" applyFont="1" applyBorder="1" applyAlignment="1">
      <alignment horizontal="center" vertical="center" wrapText="1"/>
    </xf>
  </cellXfs>
  <cellStyles count="11">
    <cellStyle name="Calculation" xfId="4" builtinId="22"/>
    <cellStyle name="Calculation 2" xfId="10" xr:uid="{911B2893-5011-463A-AA13-027A971EDB59}"/>
    <cellStyle name="Input" xfId="3" builtinId="20"/>
    <cellStyle name="Input 2" xfId="6" xr:uid="{380F6AFC-50E8-4F64-B473-CD9A161A48FA}"/>
    <cellStyle name="Neutral" xfId="2" builtinId="28"/>
    <cellStyle name="Neutral 2" xfId="9" xr:uid="{22022F3B-5D9D-432F-B125-1AC59C5CA279}"/>
    <cellStyle name="Neutral 3" xfId="8" xr:uid="{D3729421-9A6A-4FDD-B8D4-ADE4BD859A7F}"/>
    <cellStyle name="Normal" xfId="0" builtinId="0"/>
    <cellStyle name="Normal 2" xfId="1" xr:uid="{9CB498AA-D280-4CE7-A2DF-3DFC695CB6E6}"/>
    <cellStyle name="Note" xfId="5" builtinId="10"/>
    <cellStyle name="Note 2" xfId="7" xr:uid="{04027A74-B371-412C-B76D-EBA23DE7EC0E}"/>
  </cellStyles>
  <dxfs count="313">
    <dxf>
      <font>
        <color theme="0"/>
      </font>
      <fill>
        <patternFill>
          <bgColor theme="1"/>
        </patternFill>
      </fill>
    </dxf>
    <dxf>
      <font>
        <color theme="1"/>
      </font>
      <fill>
        <patternFill>
          <bgColor theme="7" tint="0.79998168889431442"/>
        </patternFill>
      </fill>
    </dxf>
    <dxf>
      <font>
        <color theme="0"/>
      </font>
      <fill>
        <patternFill>
          <bgColor rgb="FFBA2BFF"/>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strike val="0"/>
        <color theme="0"/>
      </font>
      <fill>
        <patternFill>
          <bgColor rgb="FF9966FF"/>
        </patternFill>
      </fill>
    </dxf>
    <dxf>
      <fill>
        <patternFill>
          <bgColor rgb="FFF6750A"/>
        </patternFill>
      </fill>
    </dxf>
    <dxf>
      <font>
        <b/>
        <i val="0"/>
        <color rgb="FF002060"/>
      </font>
      <fill>
        <patternFill>
          <bgColor theme="7" tint="0.59996337778862885"/>
        </patternFill>
      </fill>
    </dxf>
    <dxf>
      <font>
        <color theme="0"/>
      </font>
      <fill>
        <patternFill>
          <bgColor theme="1"/>
        </patternFill>
      </fill>
    </dxf>
    <dxf>
      <font>
        <color theme="1"/>
      </font>
      <fill>
        <patternFill>
          <bgColor theme="7" tint="0.79998168889431442"/>
        </patternFill>
      </fill>
    </dxf>
    <dxf>
      <font>
        <color theme="0"/>
      </font>
      <fill>
        <patternFill>
          <bgColor rgb="FFBA2BFF"/>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strike val="0"/>
        <color theme="0"/>
      </font>
      <fill>
        <patternFill>
          <bgColor rgb="FF9966FF"/>
        </patternFill>
      </fill>
    </dxf>
    <dxf>
      <fill>
        <patternFill>
          <bgColor rgb="FFF6750A"/>
        </patternFill>
      </fill>
    </dxf>
    <dxf>
      <font>
        <b/>
        <i val="0"/>
        <color rgb="FF002060"/>
      </font>
      <fill>
        <patternFill>
          <bgColor theme="7" tint="0.59996337778862885"/>
        </patternFill>
      </fill>
    </dxf>
    <dxf>
      <font>
        <color theme="0"/>
      </font>
      <fill>
        <patternFill>
          <bgColor theme="1"/>
        </patternFill>
      </fill>
    </dxf>
    <dxf>
      <font>
        <color theme="1"/>
      </font>
      <fill>
        <patternFill>
          <bgColor theme="7" tint="0.79998168889431442"/>
        </patternFill>
      </fill>
    </dxf>
    <dxf>
      <font>
        <color theme="0"/>
      </font>
      <fill>
        <patternFill>
          <bgColor rgb="FFBA2BFF"/>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strike val="0"/>
        <color theme="0"/>
      </font>
      <fill>
        <patternFill>
          <bgColor rgb="FF9966FF"/>
        </patternFill>
      </fill>
    </dxf>
    <dxf>
      <fill>
        <patternFill>
          <bgColor rgb="FFF6750A"/>
        </patternFill>
      </fill>
    </dxf>
    <dxf>
      <font>
        <b/>
        <i val="0"/>
        <color rgb="FF002060"/>
      </font>
      <fill>
        <patternFill>
          <bgColor theme="7" tint="0.59996337778862885"/>
        </patternFill>
      </fill>
    </dxf>
    <dxf>
      <font>
        <color theme="0"/>
      </font>
      <fill>
        <patternFill>
          <bgColor theme="1"/>
        </patternFill>
      </fill>
    </dxf>
    <dxf>
      <font>
        <color theme="1"/>
      </font>
      <fill>
        <patternFill>
          <bgColor theme="7" tint="0.79998168889431442"/>
        </patternFill>
      </fill>
    </dxf>
    <dxf>
      <font>
        <color theme="0"/>
      </font>
      <fill>
        <patternFill>
          <bgColor rgb="FFBA2BFF"/>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strike val="0"/>
        <color theme="0"/>
      </font>
      <fill>
        <patternFill>
          <bgColor rgb="FF9966FF"/>
        </patternFill>
      </fill>
    </dxf>
    <dxf>
      <fill>
        <patternFill>
          <bgColor rgb="FFF6750A"/>
        </patternFill>
      </fill>
    </dxf>
    <dxf>
      <font>
        <b/>
        <i val="0"/>
        <color rgb="FF002060"/>
      </font>
      <fill>
        <patternFill>
          <bgColor theme="7" tint="0.59996337778862885"/>
        </patternFill>
      </fill>
    </dxf>
    <dxf>
      <font>
        <strike val="0"/>
        <color theme="0"/>
      </font>
      <fill>
        <patternFill>
          <bgColor rgb="FF9966FF"/>
        </patternFill>
      </fill>
    </dxf>
    <dxf>
      <fill>
        <patternFill>
          <bgColor rgb="FFF6750A"/>
        </patternFill>
      </fill>
    </dxf>
    <dxf>
      <font>
        <b/>
        <i val="0"/>
        <color rgb="FF002060"/>
      </font>
      <fill>
        <patternFill>
          <bgColor theme="7" tint="0.59996337778862885"/>
        </patternFill>
      </fill>
    </dxf>
    <dxf>
      <font>
        <color theme="0"/>
      </font>
      <fill>
        <patternFill>
          <bgColor theme="1"/>
        </patternFill>
      </fill>
    </dxf>
    <dxf>
      <font>
        <color theme="1"/>
      </font>
      <fill>
        <patternFill>
          <bgColor theme="7" tint="0.79998168889431442"/>
        </patternFill>
      </fill>
    </dxf>
    <dxf>
      <font>
        <color theme="0"/>
      </font>
      <fill>
        <patternFill>
          <bgColor rgb="FFBA2BFF"/>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strike val="0"/>
        <color theme="0"/>
      </font>
      <fill>
        <patternFill>
          <bgColor rgb="FF9966FF"/>
        </patternFill>
      </fill>
    </dxf>
    <dxf>
      <fill>
        <patternFill>
          <bgColor rgb="FFF6750A"/>
        </patternFill>
      </fill>
    </dxf>
    <dxf>
      <font>
        <b/>
        <i val="0"/>
        <color rgb="FF002060"/>
      </font>
      <fill>
        <patternFill>
          <bgColor theme="7" tint="0.59996337778862885"/>
        </patternFill>
      </fill>
    </dxf>
    <dxf>
      <font>
        <color theme="0"/>
      </font>
      <fill>
        <patternFill>
          <bgColor theme="1"/>
        </patternFill>
      </fill>
    </dxf>
    <dxf>
      <font>
        <color theme="1"/>
      </font>
      <fill>
        <patternFill>
          <bgColor theme="7" tint="0.79998168889431442"/>
        </patternFill>
      </fill>
    </dxf>
    <dxf>
      <font>
        <color theme="0"/>
      </font>
      <fill>
        <patternFill>
          <bgColor rgb="FFBA2BFF"/>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color theme="1"/>
      </font>
      <fill>
        <patternFill>
          <bgColor theme="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1" tint="0.499984740745262"/>
      </font>
      <fill>
        <patternFill>
          <bgColor theme="0" tint="-0.14996795556505021"/>
        </patternFill>
      </fill>
    </dxf>
    <dxf>
      <font>
        <color rgb="FF006100"/>
      </font>
      <fill>
        <patternFill>
          <bgColor rgb="FFC6EFCE"/>
        </patternFill>
      </fill>
    </dxf>
    <dxf>
      <font>
        <color theme="0"/>
      </font>
      <fill>
        <patternFill>
          <bgColor rgb="FF00B050"/>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0"/>
      </font>
      <fill>
        <patternFill>
          <bgColor rgb="FF7030A0"/>
        </patternFill>
      </fill>
    </dxf>
    <dxf>
      <font>
        <color theme="9" tint="0.39991454817346722"/>
      </font>
      <fill>
        <patternFill>
          <bgColor theme="9" tint="-0.24994659260841701"/>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7" tint="-0.24994659260841701"/>
      </font>
      <fill>
        <patternFill>
          <bgColor theme="7" tint="0.79998168889431442"/>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color theme="0"/>
      </font>
      <fill>
        <patternFill>
          <bgColor rgb="FFBA2BFF"/>
        </patternFill>
      </fill>
    </dxf>
    <dxf>
      <font>
        <color theme="1"/>
      </font>
      <fill>
        <patternFill>
          <bgColor theme="7" tint="0.79998168889431442"/>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1"/>
      </font>
      <fill>
        <patternFill>
          <bgColor theme="7" tint="0.79998168889431442"/>
        </patternFill>
      </fill>
    </dxf>
    <dxf>
      <font>
        <color theme="0"/>
      </font>
      <fill>
        <patternFill>
          <bgColor rgb="FFBA2BFF"/>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color theme="1"/>
      </font>
      <fill>
        <patternFill>
          <bgColor theme="7" tint="0.79998168889431442"/>
        </patternFill>
      </fill>
    </dxf>
    <dxf>
      <font>
        <color theme="0"/>
      </font>
      <fill>
        <patternFill>
          <bgColor rgb="FFBA2BFF"/>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strike val="0"/>
        <color theme="0"/>
      </font>
      <fill>
        <patternFill>
          <bgColor rgb="FF9966FF"/>
        </patternFill>
      </fill>
    </dxf>
    <dxf>
      <fill>
        <patternFill>
          <bgColor rgb="FFF6750A"/>
        </patternFill>
      </fill>
    </dxf>
    <dxf>
      <font>
        <b/>
        <i val="0"/>
        <color rgb="FF002060"/>
      </font>
      <fill>
        <patternFill>
          <bgColor theme="7" tint="0.59996337778862885"/>
        </patternFill>
      </fill>
    </dxf>
    <dxf>
      <font>
        <color theme="0"/>
      </font>
      <fill>
        <patternFill>
          <bgColor theme="1"/>
        </patternFill>
      </fill>
    </dxf>
    <dxf>
      <font>
        <color theme="1"/>
      </font>
      <fill>
        <patternFill>
          <bgColor theme="7" tint="0.79998168889431442"/>
        </patternFill>
      </fill>
    </dxf>
    <dxf>
      <font>
        <color theme="0"/>
      </font>
      <fill>
        <patternFill>
          <bgColor rgb="FFBA2BFF"/>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color theme="0"/>
      </font>
      <fill>
        <patternFill>
          <bgColor rgb="FF684313"/>
        </patternFill>
      </fill>
    </dxf>
    <dxf>
      <font>
        <color theme="4" tint="-0.499984740745262"/>
      </font>
      <fill>
        <patternFill>
          <bgColor theme="7" tint="0.39994506668294322"/>
        </patternFill>
      </fill>
    </dxf>
    <dxf>
      <font>
        <color theme="1"/>
      </font>
      <fill>
        <patternFill>
          <bgColor theme="7" tint="0.79998168889431442"/>
        </patternFill>
      </fill>
    </dxf>
    <dxf>
      <font>
        <color theme="0"/>
      </font>
      <fill>
        <patternFill>
          <bgColor rgb="FFBA2BFF"/>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color theme="1"/>
      </font>
      <fill>
        <patternFill>
          <bgColor theme="7" tint="0.79998168889431442"/>
        </patternFill>
      </fill>
    </dxf>
    <dxf>
      <font>
        <color theme="0"/>
      </font>
      <fill>
        <patternFill>
          <bgColor rgb="FFBA2BFF"/>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color theme="1"/>
      </font>
      <fill>
        <patternFill>
          <bgColor theme="7" tint="0.79998168889431442"/>
        </patternFill>
      </fill>
    </dxf>
    <dxf>
      <font>
        <color theme="0"/>
      </font>
      <fill>
        <patternFill>
          <bgColor rgb="FFBA2BFF"/>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color theme="0"/>
      </font>
      <fill>
        <patternFill>
          <bgColor rgb="FFBA2BFF"/>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color theme="0"/>
      </font>
      <fill>
        <patternFill>
          <bgColor theme="1"/>
        </patternFill>
      </fill>
    </dxf>
    <dxf>
      <font>
        <color theme="1"/>
      </font>
      <fill>
        <patternFill>
          <bgColor theme="7" tint="0.79998168889431442"/>
        </patternFill>
      </fill>
    </dxf>
    <dxf>
      <font>
        <color theme="0"/>
      </font>
      <fill>
        <patternFill>
          <bgColor rgb="FFBA2BFF"/>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color theme="0"/>
      </font>
      <fill>
        <patternFill>
          <bgColor theme="1"/>
        </patternFill>
      </fill>
    </dxf>
    <dxf>
      <font>
        <color theme="1"/>
      </font>
      <fill>
        <patternFill>
          <bgColor theme="7" tint="0.79998168889431442"/>
        </patternFill>
      </fill>
    </dxf>
    <dxf>
      <font>
        <color theme="0"/>
      </font>
      <fill>
        <patternFill>
          <bgColor rgb="FFBA2BFF"/>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color theme="1"/>
      </font>
      <fill>
        <patternFill>
          <bgColor theme="7" tint="0.79998168889431442"/>
        </patternFill>
      </fill>
    </dxf>
    <dxf>
      <font>
        <color theme="0"/>
      </font>
      <fill>
        <patternFill>
          <bgColor rgb="FFBA2BFF"/>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
      <font>
        <color rgb="FF006100"/>
      </font>
      <fill>
        <patternFill>
          <bgColor rgb="FFC6EFCE"/>
        </patternFill>
      </fill>
    </dxf>
    <dxf>
      <font>
        <color theme="0"/>
      </font>
      <fill>
        <patternFill>
          <bgColor rgb="FF00B050"/>
        </patternFill>
      </fill>
    </dxf>
    <dxf>
      <font>
        <color theme="0"/>
      </font>
      <fill>
        <patternFill>
          <bgColor rgb="FFFF8FF6"/>
        </patternFill>
      </fill>
    </dxf>
    <dxf>
      <font>
        <color theme="0"/>
      </font>
      <fill>
        <patternFill>
          <bgColor theme="4"/>
        </patternFill>
      </fill>
    </dxf>
    <dxf>
      <font>
        <color theme="0"/>
      </font>
      <fill>
        <patternFill>
          <bgColor rgb="FF7030A0"/>
        </patternFill>
      </fill>
    </dxf>
    <dxf>
      <font>
        <color theme="9" tint="0.39991454817346722"/>
      </font>
      <fill>
        <patternFill>
          <bgColor theme="9" tint="-0.24994659260841701"/>
        </patternFill>
      </fill>
    </dxf>
    <dxf>
      <font>
        <color theme="7" tint="-0.24994659260841701"/>
      </font>
      <fill>
        <patternFill>
          <bgColor theme="7" tint="0.79998168889431442"/>
        </patternFill>
      </fill>
    </dxf>
    <dxf>
      <font>
        <color theme="1" tint="0.34998626667073579"/>
      </font>
      <fill>
        <patternFill>
          <bgColor theme="0" tint="-0.24994659260841701"/>
        </patternFill>
      </fill>
    </dxf>
    <dxf>
      <font>
        <color theme="2" tint="-0.749961851863155"/>
      </font>
      <fill>
        <patternFill patternType="solid">
          <fgColor theme="1"/>
          <bgColor theme="0"/>
        </patternFill>
      </fill>
    </dxf>
    <dxf>
      <font>
        <color theme="5" tint="-0.499984740745262"/>
      </font>
      <fill>
        <patternFill>
          <bgColor rgb="FFFFB17D"/>
        </patternFill>
      </fill>
    </dxf>
    <dxf>
      <font>
        <color theme="7" tint="0.59996337778862885"/>
      </font>
      <fill>
        <patternFill>
          <bgColor theme="7" tint="-0.24994659260841701"/>
        </patternFill>
      </fill>
    </dxf>
    <dxf>
      <font>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19050">
              <a:noFill/>
            </a:ln>
          </c:spPr>
          <c:marker>
            <c:symbol val="circle"/>
            <c:size val="5"/>
            <c:spPr>
              <a:solidFill>
                <a:srgbClr val="ED7D31"/>
              </a:solidFill>
              <a:ln>
                <a:solidFill>
                  <a:srgbClr val="FF66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057A-4350-BA61-732C2142FDAF}"/>
            </c:ext>
          </c:extLst>
        </c:ser>
        <c:ser>
          <c:idx val="0"/>
          <c:order val="1"/>
          <c:tx>
            <c:strRef>
              <c:f>'E1 - Rothsay Mapping Obs-Data'!$C$2</c:f>
              <c:strCache>
                <c:ptCount val="1"/>
                <c:pt idx="0">
                  <c:v>Northings</c:v>
                </c:pt>
              </c:strCache>
            </c:strRef>
          </c:tx>
          <c:spPr>
            <a:ln w="19050">
              <a:noFill/>
            </a:ln>
          </c:spPr>
          <c:marker>
            <c:symbol val="circle"/>
            <c:size val="5"/>
            <c:spPr>
              <a:solidFill>
                <a:srgbClr val="4472C4"/>
              </a:solidFill>
              <a:ln>
                <a:solidFill>
                  <a:srgbClr val="666699"/>
                </a:solidFill>
                <a:prstDash val="solid"/>
              </a:ln>
            </c:spPr>
          </c:marker>
          <c:xVal>
            <c:numRef>
              <c:f>'E1 - Rothsay Mapping Obs-Data'!$B$255:$B$630</c:f>
              <c:numCache>
                <c:formatCode>General</c:formatCode>
                <c:ptCount val="376"/>
                <c:pt idx="0">
                  <c:v>487819</c:v>
                </c:pt>
                <c:pt idx="1">
                  <c:v>487770</c:v>
                </c:pt>
                <c:pt idx="2">
                  <c:v>487758</c:v>
                </c:pt>
                <c:pt idx="3">
                  <c:v>487769</c:v>
                </c:pt>
                <c:pt idx="4">
                  <c:v>487990</c:v>
                </c:pt>
                <c:pt idx="5">
                  <c:v>487975</c:v>
                </c:pt>
                <c:pt idx="6">
                  <c:v>487966</c:v>
                </c:pt>
                <c:pt idx="7">
                  <c:v>488189</c:v>
                </c:pt>
                <c:pt idx="8">
                  <c:v>488320</c:v>
                </c:pt>
                <c:pt idx="9">
                  <c:v>488447</c:v>
                </c:pt>
                <c:pt idx="10">
                  <c:v>488438</c:v>
                </c:pt>
                <c:pt idx="11">
                  <c:v>488430</c:v>
                </c:pt>
                <c:pt idx="12">
                  <c:v>488423</c:v>
                </c:pt>
                <c:pt idx="13">
                  <c:v>488387</c:v>
                </c:pt>
                <c:pt idx="14">
                  <c:v>488409</c:v>
                </c:pt>
                <c:pt idx="15">
                  <c:v>488382</c:v>
                </c:pt>
                <c:pt idx="16">
                  <c:v>488420</c:v>
                </c:pt>
                <c:pt idx="17">
                  <c:v>488471</c:v>
                </c:pt>
                <c:pt idx="18">
                  <c:v>488497</c:v>
                </c:pt>
                <c:pt idx="19">
                  <c:v>488500</c:v>
                </c:pt>
                <c:pt idx="20">
                  <c:v>488472</c:v>
                </c:pt>
                <c:pt idx="21">
                  <c:v>488415</c:v>
                </c:pt>
                <c:pt idx="22">
                  <c:v>488160</c:v>
                </c:pt>
                <c:pt idx="23">
                  <c:v>488102</c:v>
                </c:pt>
                <c:pt idx="24">
                  <c:v>488064</c:v>
                </c:pt>
                <c:pt idx="25">
                  <c:v>488100</c:v>
                </c:pt>
                <c:pt idx="26">
                  <c:v>488115</c:v>
                </c:pt>
                <c:pt idx="27">
                  <c:v>488116</c:v>
                </c:pt>
                <c:pt idx="28">
                  <c:v>488124</c:v>
                </c:pt>
                <c:pt idx="29">
                  <c:v>487958</c:v>
                </c:pt>
                <c:pt idx="30">
                  <c:v>487954</c:v>
                </c:pt>
                <c:pt idx="31">
                  <c:v>487671</c:v>
                </c:pt>
                <c:pt idx="32">
                  <c:v>487691</c:v>
                </c:pt>
                <c:pt idx="33">
                  <c:v>487628</c:v>
                </c:pt>
                <c:pt idx="34">
                  <c:v>487520</c:v>
                </c:pt>
                <c:pt idx="35">
                  <c:v>487528</c:v>
                </c:pt>
                <c:pt idx="36">
                  <c:v>487524</c:v>
                </c:pt>
                <c:pt idx="37">
                  <c:v>487527</c:v>
                </c:pt>
                <c:pt idx="38">
                  <c:v>487929</c:v>
                </c:pt>
                <c:pt idx="39">
                  <c:v>487540</c:v>
                </c:pt>
                <c:pt idx="40">
                  <c:v>487516</c:v>
                </c:pt>
                <c:pt idx="41">
                  <c:v>487508</c:v>
                </c:pt>
                <c:pt idx="42">
                  <c:v>487533</c:v>
                </c:pt>
                <c:pt idx="43">
                  <c:v>487574</c:v>
                </c:pt>
                <c:pt idx="44">
                  <c:v>487936</c:v>
                </c:pt>
                <c:pt idx="45">
                  <c:v>487715</c:v>
                </c:pt>
                <c:pt idx="46">
                  <c:v>487729</c:v>
                </c:pt>
                <c:pt idx="47">
                  <c:v>487724</c:v>
                </c:pt>
                <c:pt idx="48">
                  <c:v>487720</c:v>
                </c:pt>
                <c:pt idx="49">
                  <c:v>487732</c:v>
                </c:pt>
                <c:pt idx="50">
                  <c:v>487717</c:v>
                </c:pt>
                <c:pt idx="51">
                  <c:v>487734</c:v>
                </c:pt>
                <c:pt idx="52">
                  <c:v>487754</c:v>
                </c:pt>
                <c:pt idx="53">
                  <c:v>487657</c:v>
                </c:pt>
                <c:pt idx="54">
                  <c:v>487522</c:v>
                </c:pt>
                <c:pt idx="55">
                  <c:v>487357</c:v>
                </c:pt>
                <c:pt idx="56">
                  <c:v>487371</c:v>
                </c:pt>
                <c:pt idx="57">
                  <c:v>487372</c:v>
                </c:pt>
                <c:pt idx="58">
                  <c:v>487192</c:v>
                </c:pt>
                <c:pt idx="59">
                  <c:v>487158</c:v>
                </c:pt>
                <c:pt idx="60">
                  <c:v>487118</c:v>
                </c:pt>
                <c:pt idx="61">
                  <c:v>487001</c:v>
                </c:pt>
                <c:pt idx="62">
                  <c:v>486909</c:v>
                </c:pt>
                <c:pt idx="63">
                  <c:v>486844</c:v>
                </c:pt>
                <c:pt idx="64">
                  <c:v>486816</c:v>
                </c:pt>
                <c:pt idx="65">
                  <c:v>486811</c:v>
                </c:pt>
                <c:pt idx="66">
                  <c:v>486781</c:v>
                </c:pt>
                <c:pt idx="67">
                  <c:v>486739</c:v>
                </c:pt>
                <c:pt idx="68">
                  <c:v>486627</c:v>
                </c:pt>
                <c:pt idx="69">
                  <c:v>486689</c:v>
                </c:pt>
                <c:pt idx="70">
                  <c:v>486712</c:v>
                </c:pt>
                <c:pt idx="71">
                  <c:v>486497</c:v>
                </c:pt>
                <c:pt idx="72">
                  <c:v>486286</c:v>
                </c:pt>
                <c:pt idx="73">
                  <c:v>486275</c:v>
                </c:pt>
                <c:pt idx="74">
                  <c:v>486291</c:v>
                </c:pt>
                <c:pt idx="75">
                  <c:v>486281</c:v>
                </c:pt>
                <c:pt idx="76">
                  <c:v>486268</c:v>
                </c:pt>
                <c:pt idx="77">
                  <c:v>486274</c:v>
                </c:pt>
                <c:pt idx="78">
                  <c:v>486409</c:v>
                </c:pt>
                <c:pt idx="79">
                  <c:v>486533</c:v>
                </c:pt>
                <c:pt idx="80">
                  <c:v>487263</c:v>
                </c:pt>
                <c:pt idx="81">
                  <c:v>484409</c:v>
                </c:pt>
                <c:pt idx="82">
                  <c:v>484540</c:v>
                </c:pt>
                <c:pt idx="83">
                  <c:v>484520</c:v>
                </c:pt>
                <c:pt idx="84">
                  <c:v>484514</c:v>
                </c:pt>
                <c:pt idx="85">
                  <c:v>484637</c:v>
                </c:pt>
                <c:pt idx="86">
                  <c:v>484953</c:v>
                </c:pt>
                <c:pt idx="87">
                  <c:v>484935</c:v>
                </c:pt>
                <c:pt idx="88">
                  <c:v>484960</c:v>
                </c:pt>
                <c:pt idx="89">
                  <c:v>485008</c:v>
                </c:pt>
                <c:pt idx="90">
                  <c:v>485329</c:v>
                </c:pt>
                <c:pt idx="91">
                  <c:v>485335</c:v>
                </c:pt>
                <c:pt idx="92">
                  <c:v>485346</c:v>
                </c:pt>
                <c:pt idx="93">
                  <c:v>485351</c:v>
                </c:pt>
                <c:pt idx="94">
                  <c:v>485393</c:v>
                </c:pt>
                <c:pt idx="95">
                  <c:v>485348</c:v>
                </c:pt>
                <c:pt idx="96">
                  <c:v>485776</c:v>
                </c:pt>
                <c:pt idx="97">
                  <c:v>485763</c:v>
                </c:pt>
                <c:pt idx="98">
                  <c:v>485752</c:v>
                </c:pt>
                <c:pt idx="99">
                  <c:v>485753</c:v>
                </c:pt>
                <c:pt idx="100">
                  <c:v>487298</c:v>
                </c:pt>
                <c:pt idx="101">
                  <c:v>487313</c:v>
                </c:pt>
                <c:pt idx="102">
                  <c:v>487298</c:v>
                </c:pt>
                <c:pt idx="103">
                  <c:v>487300</c:v>
                </c:pt>
                <c:pt idx="104">
                  <c:v>487301</c:v>
                </c:pt>
                <c:pt idx="105">
                  <c:v>487311</c:v>
                </c:pt>
                <c:pt idx="106">
                  <c:v>487320</c:v>
                </c:pt>
                <c:pt idx="107">
                  <c:v>487280</c:v>
                </c:pt>
                <c:pt idx="108">
                  <c:v>487319</c:v>
                </c:pt>
                <c:pt idx="109">
                  <c:v>487155</c:v>
                </c:pt>
                <c:pt idx="110">
                  <c:v>486985</c:v>
                </c:pt>
                <c:pt idx="111">
                  <c:v>486923</c:v>
                </c:pt>
                <c:pt idx="112">
                  <c:v>486835</c:v>
                </c:pt>
                <c:pt idx="113">
                  <c:v>487094</c:v>
                </c:pt>
                <c:pt idx="114">
                  <c:v>486843</c:v>
                </c:pt>
                <c:pt idx="115">
                  <c:v>486848</c:v>
                </c:pt>
                <c:pt idx="116">
                  <c:v>486997</c:v>
                </c:pt>
                <c:pt idx="117">
                  <c:v>486847</c:v>
                </c:pt>
                <c:pt idx="118" formatCode="0">
                  <c:v>486969</c:v>
                </c:pt>
                <c:pt idx="119">
                  <c:v>487153</c:v>
                </c:pt>
                <c:pt idx="120">
                  <c:v>486910</c:v>
                </c:pt>
                <c:pt idx="121">
                  <c:v>486956</c:v>
                </c:pt>
                <c:pt idx="122">
                  <c:v>486904</c:v>
                </c:pt>
                <c:pt idx="123">
                  <c:v>486600</c:v>
                </c:pt>
                <c:pt idx="124">
                  <c:v>486608</c:v>
                </c:pt>
                <c:pt idx="125">
                  <c:v>486626</c:v>
                </c:pt>
                <c:pt idx="126">
                  <c:v>486631</c:v>
                </c:pt>
                <c:pt idx="127">
                  <c:v>486626</c:v>
                </c:pt>
                <c:pt idx="128">
                  <c:v>486702</c:v>
                </c:pt>
                <c:pt idx="129">
                  <c:v>486697</c:v>
                </c:pt>
                <c:pt idx="130">
                  <c:v>486660</c:v>
                </c:pt>
                <c:pt idx="131">
                  <c:v>486656</c:v>
                </c:pt>
                <c:pt idx="132">
                  <c:v>486614</c:v>
                </c:pt>
                <c:pt idx="133">
                  <c:v>486600</c:v>
                </c:pt>
                <c:pt idx="134">
                  <c:v>486593</c:v>
                </c:pt>
                <c:pt idx="135">
                  <c:v>486602</c:v>
                </c:pt>
                <c:pt idx="136">
                  <c:v>486459</c:v>
                </c:pt>
                <c:pt idx="137">
                  <c:v>486225</c:v>
                </c:pt>
                <c:pt idx="138">
                  <c:v>486217</c:v>
                </c:pt>
                <c:pt idx="139">
                  <c:v>486217</c:v>
                </c:pt>
                <c:pt idx="140">
                  <c:v>486189</c:v>
                </c:pt>
                <c:pt idx="141">
                  <c:v>486171</c:v>
                </c:pt>
                <c:pt idx="142">
                  <c:v>486182</c:v>
                </c:pt>
                <c:pt idx="143">
                  <c:v>486158</c:v>
                </c:pt>
                <c:pt idx="144">
                  <c:v>486182</c:v>
                </c:pt>
                <c:pt idx="145">
                  <c:v>486189</c:v>
                </c:pt>
                <c:pt idx="146">
                  <c:v>485858</c:v>
                </c:pt>
                <c:pt idx="147">
                  <c:v>485835</c:v>
                </c:pt>
                <c:pt idx="148">
                  <c:v>486580</c:v>
                </c:pt>
                <c:pt idx="149">
                  <c:v>484586</c:v>
                </c:pt>
                <c:pt idx="150">
                  <c:v>484601</c:v>
                </c:pt>
                <c:pt idx="151">
                  <c:v>484491</c:v>
                </c:pt>
                <c:pt idx="152">
                  <c:v>484388</c:v>
                </c:pt>
                <c:pt idx="153">
                  <c:v>484443</c:v>
                </c:pt>
                <c:pt idx="154">
                  <c:v>484414</c:v>
                </c:pt>
                <c:pt idx="155">
                  <c:v>484451</c:v>
                </c:pt>
                <c:pt idx="156">
                  <c:v>484438</c:v>
                </c:pt>
                <c:pt idx="157">
                  <c:v>484381</c:v>
                </c:pt>
                <c:pt idx="158">
                  <c:v>484727</c:v>
                </c:pt>
                <c:pt idx="159">
                  <c:v>484741</c:v>
                </c:pt>
                <c:pt idx="160">
                  <c:v>484743</c:v>
                </c:pt>
                <c:pt idx="161">
                  <c:v>484732</c:v>
                </c:pt>
                <c:pt idx="162">
                  <c:v>484738</c:v>
                </c:pt>
                <c:pt idx="163">
                  <c:v>484750</c:v>
                </c:pt>
                <c:pt idx="164">
                  <c:v>484731</c:v>
                </c:pt>
                <c:pt idx="165">
                  <c:v>484764</c:v>
                </c:pt>
                <c:pt idx="166">
                  <c:v>484724</c:v>
                </c:pt>
                <c:pt idx="167">
                  <c:v>485016</c:v>
                </c:pt>
                <c:pt idx="168">
                  <c:v>485291</c:v>
                </c:pt>
                <c:pt idx="169">
                  <c:v>485230</c:v>
                </c:pt>
                <c:pt idx="170">
                  <c:v>485278</c:v>
                </c:pt>
                <c:pt idx="171">
                  <c:v>485278</c:v>
                </c:pt>
                <c:pt idx="172">
                  <c:v>485343</c:v>
                </c:pt>
                <c:pt idx="173">
                  <c:v>485283</c:v>
                </c:pt>
                <c:pt idx="174">
                  <c:v>485299</c:v>
                </c:pt>
                <c:pt idx="175">
                  <c:v>485463</c:v>
                </c:pt>
                <c:pt idx="176">
                  <c:v>485654</c:v>
                </c:pt>
                <c:pt idx="177">
                  <c:v>485667</c:v>
                </c:pt>
                <c:pt idx="178">
                  <c:v>485676</c:v>
                </c:pt>
                <c:pt idx="179">
                  <c:v>485664</c:v>
                </c:pt>
                <c:pt idx="180">
                  <c:v>485507</c:v>
                </c:pt>
                <c:pt idx="181">
                  <c:v>485419</c:v>
                </c:pt>
                <c:pt idx="182">
                  <c:v>485612</c:v>
                </c:pt>
                <c:pt idx="183">
                  <c:v>485672</c:v>
                </c:pt>
                <c:pt idx="184">
                  <c:v>484747</c:v>
                </c:pt>
                <c:pt idx="185">
                  <c:v>485858</c:v>
                </c:pt>
                <c:pt idx="186">
                  <c:v>485865</c:v>
                </c:pt>
                <c:pt idx="187">
                  <c:v>485585</c:v>
                </c:pt>
                <c:pt idx="188">
                  <c:v>485633</c:v>
                </c:pt>
                <c:pt idx="189">
                  <c:v>485592</c:v>
                </c:pt>
                <c:pt idx="190">
                  <c:v>489604</c:v>
                </c:pt>
                <c:pt idx="191">
                  <c:v>489807</c:v>
                </c:pt>
                <c:pt idx="192">
                  <c:v>490167</c:v>
                </c:pt>
                <c:pt idx="193">
                  <c:v>490167</c:v>
                </c:pt>
                <c:pt idx="194">
                  <c:v>490234</c:v>
                </c:pt>
                <c:pt idx="195">
                  <c:v>488384</c:v>
                </c:pt>
                <c:pt idx="196">
                  <c:v>490238</c:v>
                </c:pt>
                <c:pt idx="197">
                  <c:v>490222</c:v>
                </c:pt>
                <c:pt idx="198">
                  <c:v>490278</c:v>
                </c:pt>
                <c:pt idx="199">
                  <c:v>490138</c:v>
                </c:pt>
                <c:pt idx="200">
                  <c:v>490275</c:v>
                </c:pt>
                <c:pt idx="201">
                  <c:v>489729</c:v>
                </c:pt>
                <c:pt idx="202">
                  <c:v>489669</c:v>
                </c:pt>
                <c:pt idx="203">
                  <c:v>489772</c:v>
                </c:pt>
                <c:pt idx="204">
                  <c:v>489600</c:v>
                </c:pt>
                <c:pt idx="205">
                  <c:v>489431</c:v>
                </c:pt>
                <c:pt idx="206">
                  <c:v>489391</c:v>
                </c:pt>
                <c:pt idx="207">
                  <c:v>489345</c:v>
                </c:pt>
                <c:pt idx="208">
                  <c:v>489345</c:v>
                </c:pt>
                <c:pt idx="209">
                  <c:v>489265</c:v>
                </c:pt>
                <c:pt idx="210">
                  <c:v>488880</c:v>
                </c:pt>
                <c:pt idx="211">
                  <c:v>488849</c:v>
                </c:pt>
                <c:pt idx="212">
                  <c:v>488856</c:v>
                </c:pt>
                <c:pt idx="213">
                  <c:v>488830</c:v>
                </c:pt>
                <c:pt idx="214">
                  <c:v>488640</c:v>
                </c:pt>
                <c:pt idx="215">
                  <c:v>488333</c:v>
                </c:pt>
                <c:pt idx="216">
                  <c:v>488275</c:v>
                </c:pt>
                <c:pt idx="217">
                  <c:v>488657</c:v>
                </c:pt>
                <c:pt idx="218">
                  <c:v>484543</c:v>
                </c:pt>
                <c:pt idx="219">
                  <c:v>484350</c:v>
                </c:pt>
                <c:pt idx="220">
                  <c:v>484308</c:v>
                </c:pt>
                <c:pt idx="221">
                  <c:v>484117</c:v>
                </c:pt>
                <c:pt idx="222">
                  <c:v>483938</c:v>
                </c:pt>
                <c:pt idx="223">
                  <c:v>483973</c:v>
                </c:pt>
                <c:pt idx="224">
                  <c:v>483941</c:v>
                </c:pt>
                <c:pt idx="225">
                  <c:v>483874</c:v>
                </c:pt>
                <c:pt idx="226">
                  <c:v>484017</c:v>
                </c:pt>
                <c:pt idx="227">
                  <c:v>484097</c:v>
                </c:pt>
                <c:pt idx="228">
                  <c:v>484096</c:v>
                </c:pt>
                <c:pt idx="229">
                  <c:v>484112</c:v>
                </c:pt>
                <c:pt idx="230">
                  <c:v>484089</c:v>
                </c:pt>
                <c:pt idx="231">
                  <c:v>484301</c:v>
                </c:pt>
                <c:pt idx="232">
                  <c:v>484411</c:v>
                </c:pt>
                <c:pt idx="233">
                  <c:v>484507</c:v>
                </c:pt>
                <c:pt idx="234">
                  <c:v>484449</c:v>
                </c:pt>
                <c:pt idx="235">
                  <c:v>484454</c:v>
                </c:pt>
                <c:pt idx="236">
                  <c:v>484435</c:v>
                </c:pt>
                <c:pt idx="237">
                  <c:v>484381</c:v>
                </c:pt>
                <c:pt idx="238">
                  <c:v>484439</c:v>
                </c:pt>
                <c:pt idx="239">
                  <c:v>484344</c:v>
                </c:pt>
                <c:pt idx="240">
                  <c:v>484623</c:v>
                </c:pt>
                <c:pt idx="241">
                  <c:v>484655</c:v>
                </c:pt>
                <c:pt idx="242">
                  <c:v>484676</c:v>
                </c:pt>
                <c:pt idx="243">
                  <c:v>484716</c:v>
                </c:pt>
                <c:pt idx="244">
                  <c:v>484802</c:v>
                </c:pt>
                <c:pt idx="245">
                  <c:v>484906</c:v>
                </c:pt>
                <c:pt idx="246">
                  <c:v>484948</c:v>
                </c:pt>
                <c:pt idx="247">
                  <c:v>484997</c:v>
                </c:pt>
                <c:pt idx="248">
                  <c:v>484898</c:v>
                </c:pt>
                <c:pt idx="249">
                  <c:v>485018</c:v>
                </c:pt>
                <c:pt idx="250">
                  <c:v>485216</c:v>
                </c:pt>
                <c:pt idx="251">
                  <c:v>485261</c:v>
                </c:pt>
                <c:pt idx="252">
                  <c:v>485251</c:v>
                </c:pt>
                <c:pt idx="253">
                  <c:v>485211</c:v>
                </c:pt>
                <c:pt idx="254">
                  <c:v>485197</c:v>
                </c:pt>
                <c:pt idx="255">
                  <c:v>485242</c:v>
                </c:pt>
                <c:pt idx="256">
                  <c:v>485226</c:v>
                </c:pt>
                <c:pt idx="257">
                  <c:v>485219</c:v>
                </c:pt>
                <c:pt idx="258">
                  <c:v>485352</c:v>
                </c:pt>
                <c:pt idx="259">
                  <c:v>485389</c:v>
                </c:pt>
                <c:pt idx="260">
                  <c:v>485490</c:v>
                </c:pt>
                <c:pt idx="261">
                  <c:v>485551</c:v>
                </c:pt>
                <c:pt idx="262">
                  <c:v>485622</c:v>
                </c:pt>
                <c:pt idx="263">
                  <c:v>485706</c:v>
                </c:pt>
                <c:pt idx="264">
                  <c:v>485730</c:v>
                </c:pt>
                <c:pt idx="265">
                  <c:v>485743</c:v>
                </c:pt>
                <c:pt idx="266">
                  <c:v>485744</c:v>
                </c:pt>
                <c:pt idx="267">
                  <c:v>485745</c:v>
                </c:pt>
                <c:pt idx="268">
                  <c:v>485732</c:v>
                </c:pt>
                <c:pt idx="269">
                  <c:v>485732</c:v>
                </c:pt>
                <c:pt idx="270">
                  <c:v>485748</c:v>
                </c:pt>
                <c:pt idx="271">
                  <c:v>485664</c:v>
                </c:pt>
                <c:pt idx="272">
                  <c:v>485661</c:v>
                </c:pt>
                <c:pt idx="273">
                  <c:v>485632</c:v>
                </c:pt>
                <c:pt idx="274">
                  <c:v>485645</c:v>
                </c:pt>
                <c:pt idx="275">
                  <c:v>485522</c:v>
                </c:pt>
                <c:pt idx="276">
                  <c:v>485506</c:v>
                </c:pt>
                <c:pt idx="277">
                  <c:v>485390</c:v>
                </c:pt>
                <c:pt idx="278">
                  <c:v>485344</c:v>
                </c:pt>
                <c:pt idx="279">
                  <c:v>485291</c:v>
                </c:pt>
                <c:pt idx="280">
                  <c:v>485036</c:v>
                </c:pt>
                <c:pt idx="281">
                  <c:v>484920</c:v>
                </c:pt>
                <c:pt idx="282">
                  <c:v>484930</c:v>
                </c:pt>
                <c:pt idx="283">
                  <c:v>484928</c:v>
                </c:pt>
                <c:pt idx="284">
                  <c:v>485007</c:v>
                </c:pt>
                <c:pt idx="285">
                  <c:v>485010</c:v>
                </c:pt>
                <c:pt idx="286">
                  <c:v>485148</c:v>
                </c:pt>
                <c:pt idx="287">
                  <c:v>485495</c:v>
                </c:pt>
                <c:pt idx="288">
                  <c:v>484930</c:v>
                </c:pt>
                <c:pt idx="289">
                  <c:v>487938</c:v>
                </c:pt>
                <c:pt idx="290">
                  <c:v>487938</c:v>
                </c:pt>
                <c:pt idx="291">
                  <c:v>487934</c:v>
                </c:pt>
                <c:pt idx="292">
                  <c:v>487948</c:v>
                </c:pt>
                <c:pt idx="293">
                  <c:v>488333</c:v>
                </c:pt>
                <c:pt idx="294">
                  <c:v>488381</c:v>
                </c:pt>
                <c:pt idx="295">
                  <c:v>488391</c:v>
                </c:pt>
                <c:pt idx="296">
                  <c:v>488046</c:v>
                </c:pt>
                <c:pt idx="297">
                  <c:v>487728</c:v>
                </c:pt>
                <c:pt idx="298">
                  <c:v>487965</c:v>
                </c:pt>
                <c:pt idx="299">
                  <c:v>486492</c:v>
                </c:pt>
                <c:pt idx="300">
                  <c:v>486161</c:v>
                </c:pt>
                <c:pt idx="301">
                  <c:v>486172</c:v>
                </c:pt>
                <c:pt idx="302">
                  <c:v>488189</c:v>
                </c:pt>
                <c:pt idx="303">
                  <c:v>488222</c:v>
                </c:pt>
                <c:pt idx="304">
                  <c:v>488332</c:v>
                </c:pt>
                <c:pt idx="305">
                  <c:v>488258</c:v>
                </c:pt>
                <c:pt idx="306">
                  <c:v>487957</c:v>
                </c:pt>
                <c:pt idx="307">
                  <c:v>487317</c:v>
                </c:pt>
                <c:pt idx="308">
                  <c:v>486613</c:v>
                </c:pt>
                <c:pt idx="309">
                  <c:v>486998</c:v>
                </c:pt>
                <c:pt idx="310">
                  <c:v>486810</c:v>
                </c:pt>
                <c:pt idx="311">
                  <c:v>486554</c:v>
                </c:pt>
                <c:pt idx="312">
                  <c:v>486498</c:v>
                </c:pt>
                <c:pt idx="313">
                  <c:v>487933</c:v>
                </c:pt>
                <c:pt idx="314">
                  <c:v>487929</c:v>
                </c:pt>
                <c:pt idx="315">
                  <c:v>487903</c:v>
                </c:pt>
                <c:pt idx="316">
                  <c:v>487907</c:v>
                </c:pt>
                <c:pt idx="317">
                  <c:v>487919</c:v>
                </c:pt>
                <c:pt idx="318">
                  <c:v>487912</c:v>
                </c:pt>
                <c:pt idx="319">
                  <c:v>487822</c:v>
                </c:pt>
                <c:pt idx="320">
                  <c:v>487905</c:v>
                </c:pt>
                <c:pt idx="321">
                  <c:v>487901</c:v>
                </c:pt>
                <c:pt idx="322">
                  <c:v>487893</c:v>
                </c:pt>
                <c:pt idx="323">
                  <c:v>487874</c:v>
                </c:pt>
                <c:pt idx="324">
                  <c:v>487882</c:v>
                </c:pt>
                <c:pt idx="325">
                  <c:v>487886</c:v>
                </c:pt>
                <c:pt idx="326">
                  <c:v>487905</c:v>
                </c:pt>
                <c:pt idx="327">
                  <c:v>487898</c:v>
                </c:pt>
                <c:pt idx="328">
                  <c:v>487900</c:v>
                </c:pt>
                <c:pt idx="329">
                  <c:v>487893</c:v>
                </c:pt>
                <c:pt idx="330">
                  <c:v>487896</c:v>
                </c:pt>
                <c:pt idx="331">
                  <c:v>487882</c:v>
                </c:pt>
                <c:pt idx="332">
                  <c:v>487872</c:v>
                </c:pt>
                <c:pt idx="333">
                  <c:v>487902</c:v>
                </c:pt>
                <c:pt idx="334">
                  <c:v>487887</c:v>
                </c:pt>
                <c:pt idx="335">
                  <c:v>487890</c:v>
                </c:pt>
                <c:pt idx="336">
                  <c:v>487830</c:v>
                </c:pt>
                <c:pt idx="337">
                  <c:v>487724</c:v>
                </c:pt>
                <c:pt idx="338">
                  <c:v>487679</c:v>
                </c:pt>
                <c:pt idx="339">
                  <c:v>487610</c:v>
                </c:pt>
                <c:pt idx="340">
                  <c:v>487397</c:v>
                </c:pt>
                <c:pt idx="341">
                  <c:v>487405</c:v>
                </c:pt>
                <c:pt idx="342">
                  <c:v>487470</c:v>
                </c:pt>
                <c:pt idx="343">
                  <c:v>487599</c:v>
                </c:pt>
                <c:pt idx="344">
                  <c:v>487690</c:v>
                </c:pt>
                <c:pt idx="345">
                  <c:v>487700</c:v>
                </c:pt>
                <c:pt idx="346">
                  <c:v>487746</c:v>
                </c:pt>
                <c:pt idx="347">
                  <c:v>487808</c:v>
                </c:pt>
                <c:pt idx="348">
                  <c:v>487693</c:v>
                </c:pt>
                <c:pt idx="349">
                  <c:v>487693</c:v>
                </c:pt>
                <c:pt idx="350">
                  <c:v>487652</c:v>
                </c:pt>
                <c:pt idx="351">
                  <c:v>487613</c:v>
                </c:pt>
                <c:pt idx="352">
                  <c:v>487572</c:v>
                </c:pt>
                <c:pt idx="353">
                  <c:v>487479</c:v>
                </c:pt>
                <c:pt idx="354">
                  <c:v>487484</c:v>
                </c:pt>
                <c:pt idx="355">
                  <c:v>487366</c:v>
                </c:pt>
                <c:pt idx="356">
                  <c:v>487333</c:v>
                </c:pt>
                <c:pt idx="357">
                  <c:v>487454</c:v>
                </c:pt>
                <c:pt idx="358">
                  <c:v>487428</c:v>
                </c:pt>
                <c:pt idx="359">
                  <c:v>487313</c:v>
                </c:pt>
                <c:pt idx="360">
                  <c:v>487292</c:v>
                </c:pt>
                <c:pt idx="361">
                  <c:v>487194</c:v>
                </c:pt>
                <c:pt idx="362">
                  <c:v>487089</c:v>
                </c:pt>
                <c:pt idx="363">
                  <c:v>487007</c:v>
                </c:pt>
                <c:pt idx="364">
                  <c:v>486957</c:v>
                </c:pt>
                <c:pt idx="365">
                  <c:v>486907</c:v>
                </c:pt>
                <c:pt idx="366">
                  <c:v>486797</c:v>
                </c:pt>
                <c:pt idx="367">
                  <c:v>486717</c:v>
                </c:pt>
                <c:pt idx="368">
                  <c:v>486611</c:v>
                </c:pt>
                <c:pt idx="369">
                  <c:v>486611</c:v>
                </c:pt>
                <c:pt idx="370">
                  <c:v>486441</c:v>
                </c:pt>
                <c:pt idx="371">
                  <c:v>486361</c:v>
                </c:pt>
                <c:pt idx="372">
                  <c:v>486349</c:v>
                </c:pt>
                <c:pt idx="373">
                  <c:v>486255</c:v>
                </c:pt>
                <c:pt idx="374">
                  <c:v>486228</c:v>
                </c:pt>
                <c:pt idx="375">
                  <c:v>486171</c:v>
                </c:pt>
              </c:numCache>
            </c:numRef>
          </c:xVal>
          <c:yVal>
            <c:numRef>
              <c:f>'E1 - Rothsay Mapping Obs-Data'!$C$255:$C$630</c:f>
              <c:numCache>
                <c:formatCode>General</c:formatCode>
                <c:ptCount val="376"/>
                <c:pt idx="0">
                  <c:v>6770137</c:v>
                </c:pt>
                <c:pt idx="1">
                  <c:v>6769905</c:v>
                </c:pt>
                <c:pt idx="2">
                  <c:v>6769700</c:v>
                </c:pt>
                <c:pt idx="3">
                  <c:v>6769429</c:v>
                </c:pt>
                <c:pt idx="4">
                  <c:v>6770326</c:v>
                </c:pt>
                <c:pt idx="5">
                  <c:v>6769936</c:v>
                </c:pt>
                <c:pt idx="6">
                  <c:v>6769581</c:v>
                </c:pt>
                <c:pt idx="7">
                  <c:v>6769394</c:v>
                </c:pt>
                <c:pt idx="8">
                  <c:v>6769387</c:v>
                </c:pt>
                <c:pt idx="9">
                  <c:v>6769400</c:v>
                </c:pt>
                <c:pt idx="10">
                  <c:v>6769094</c:v>
                </c:pt>
                <c:pt idx="11">
                  <c:v>6769004</c:v>
                </c:pt>
                <c:pt idx="12">
                  <c:v>6768872</c:v>
                </c:pt>
                <c:pt idx="13">
                  <c:v>6768823</c:v>
                </c:pt>
                <c:pt idx="14">
                  <c:v>6768571</c:v>
                </c:pt>
                <c:pt idx="15">
                  <c:v>6768537</c:v>
                </c:pt>
                <c:pt idx="16">
                  <c:v>6768503</c:v>
                </c:pt>
                <c:pt idx="17">
                  <c:v>6768416</c:v>
                </c:pt>
                <c:pt idx="18">
                  <c:v>6768556</c:v>
                </c:pt>
                <c:pt idx="19">
                  <c:v>6768313</c:v>
                </c:pt>
                <c:pt idx="20">
                  <c:v>6768205</c:v>
                </c:pt>
                <c:pt idx="21">
                  <c:v>6768193</c:v>
                </c:pt>
                <c:pt idx="22">
                  <c:v>6768198</c:v>
                </c:pt>
                <c:pt idx="23">
                  <c:v>6768376</c:v>
                </c:pt>
                <c:pt idx="24">
                  <c:v>6768515</c:v>
                </c:pt>
                <c:pt idx="25">
                  <c:v>6768673</c:v>
                </c:pt>
                <c:pt idx="26">
                  <c:v>6768917</c:v>
                </c:pt>
                <c:pt idx="27">
                  <c:v>6769011</c:v>
                </c:pt>
                <c:pt idx="28">
                  <c:v>6769165</c:v>
                </c:pt>
                <c:pt idx="29">
                  <c:v>6769288</c:v>
                </c:pt>
                <c:pt idx="30">
                  <c:v>6769377</c:v>
                </c:pt>
                <c:pt idx="31">
                  <c:v>6769046</c:v>
                </c:pt>
                <c:pt idx="32">
                  <c:v>6769052</c:v>
                </c:pt>
                <c:pt idx="33">
                  <c:v>6769100</c:v>
                </c:pt>
                <c:pt idx="34">
                  <c:v>6769041</c:v>
                </c:pt>
                <c:pt idx="35">
                  <c:v>6768934</c:v>
                </c:pt>
                <c:pt idx="36">
                  <c:v>6768787</c:v>
                </c:pt>
                <c:pt idx="37">
                  <c:v>6768846</c:v>
                </c:pt>
                <c:pt idx="38">
                  <c:v>6768203</c:v>
                </c:pt>
                <c:pt idx="39">
                  <c:v>6768210</c:v>
                </c:pt>
                <c:pt idx="40">
                  <c:v>6768256</c:v>
                </c:pt>
                <c:pt idx="41">
                  <c:v>6768400</c:v>
                </c:pt>
                <c:pt idx="42">
                  <c:v>6768527</c:v>
                </c:pt>
                <c:pt idx="43">
                  <c:v>6768625</c:v>
                </c:pt>
                <c:pt idx="44">
                  <c:v>6768532</c:v>
                </c:pt>
                <c:pt idx="45">
                  <c:v>6770264</c:v>
                </c:pt>
                <c:pt idx="46">
                  <c:v>6770325</c:v>
                </c:pt>
                <c:pt idx="47">
                  <c:v>6770392</c:v>
                </c:pt>
                <c:pt idx="48">
                  <c:v>6770509</c:v>
                </c:pt>
                <c:pt idx="49">
                  <c:v>6770787</c:v>
                </c:pt>
                <c:pt idx="50">
                  <c:v>6770965</c:v>
                </c:pt>
                <c:pt idx="51">
                  <c:v>6771105</c:v>
                </c:pt>
                <c:pt idx="52">
                  <c:v>6771155</c:v>
                </c:pt>
                <c:pt idx="53">
                  <c:v>6771159</c:v>
                </c:pt>
                <c:pt idx="54">
                  <c:v>6771163</c:v>
                </c:pt>
                <c:pt idx="55">
                  <c:v>6771161</c:v>
                </c:pt>
                <c:pt idx="56">
                  <c:v>6770938</c:v>
                </c:pt>
                <c:pt idx="57">
                  <c:v>6770903</c:v>
                </c:pt>
                <c:pt idx="58">
                  <c:v>6770408</c:v>
                </c:pt>
                <c:pt idx="59">
                  <c:v>6770263</c:v>
                </c:pt>
                <c:pt idx="60">
                  <c:v>6770211</c:v>
                </c:pt>
                <c:pt idx="61">
                  <c:v>6770205</c:v>
                </c:pt>
                <c:pt idx="62">
                  <c:v>6770203</c:v>
                </c:pt>
                <c:pt idx="63">
                  <c:v>6770312</c:v>
                </c:pt>
                <c:pt idx="64">
                  <c:v>6770378</c:v>
                </c:pt>
                <c:pt idx="65">
                  <c:v>6770408</c:v>
                </c:pt>
                <c:pt idx="66">
                  <c:v>6770524</c:v>
                </c:pt>
                <c:pt idx="67">
                  <c:v>6770715</c:v>
                </c:pt>
                <c:pt idx="68">
                  <c:v>6770861</c:v>
                </c:pt>
                <c:pt idx="69">
                  <c:v>6770977</c:v>
                </c:pt>
                <c:pt idx="70">
                  <c:v>6771010</c:v>
                </c:pt>
                <c:pt idx="71">
                  <c:v>6771150</c:v>
                </c:pt>
                <c:pt idx="72">
                  <c:v>6770700</c:v>
                </c:pt>
                <c:pt idx="73">
                  <c:v>6770592</c:v>
                </c:pt>
                <c:pt idx="74">
                  <c:v>6770503</c:v>
                </c:pt>
                <c:pt idx="75">
                  <c:v>6770361</c:v>
                </c:pt>
                <c:pt idx="76">
                  <c:v>6770287</c:v>
                </c:pt>
                <c:pt idx="77">
                  <c:v>6770218</c:v>
                </c:pt>
                <c:pt idx="78">
                  <c:v>6770187</c:v>
                </c:pt>
                <c:pt idx="79">
                  <c:v>6770191</c:v>
                </c:pt>
                <c:pt idx="80">
                  <c:v>6770210</c:v>
                </c:pt>
                <c:pt idx="81">
                  <c:v>6770276</c:v>
                </c:pt>
                <c:pt idx="82">
                  <c:v>6770448</c:v>
                </c:pt>
                <c:pt idx="83">
                  <c:v>6770658</c:v>
                </c:pt>
                <c:pt idx="84">
                  <c:v>6770865</c:v>
                </c:pt>
                <c:pt idx="85">
                  <c:v>6771114</c:v>
                </c:pt>
                <c:pt idx="86">
                  <c:v>6771109</c:v>
                </c:pt>
                <c:pt idx="87">
                  <c:v>6770848</c:v>
                </c:pt>
                <c:pt idx="88">
                  <c:v>6770261</c:v>
                </c:pt>
                <c:pt idx="89">
                  <c:v>6770210</c:v>
                </c:pt>
                <c:pt idx="90">
                  <c:v>6770257</c:v>
                </c:pt>
                <c:pt idx="91">
                  <c:v>6770363</c:v>
                </c:pt>
                <c:pt idx="92">
                  <c:v>6770478</c:v>
                </c:pt>
                <c:pt idx="93">
                  <c:v>6770531</c:v>
                </c:pt>
                <c:pt idx="94">
                  <c:v>6770678</c:v>
                </c:pt>
                <c:pt idx="95">
                  <c:v>6770891</c:v>
                </c:pt>
                <c:pt idx="96">
                  <c:v>6770834</c:v>
                </c:pt>
                <c:pt idx="97">
                  <c:v>6770391</c:v>
                </c:pt>
                <c:pt idx="98">
                  <c:v>6770315</c:v>
                </c:pt>
                <c:pt idx="99">
                  <c:v>6770233</c:v>
                </c:pt>
                <c:pt idx="100">
                  <c:v>6769404</c:v>
                </c:pt>
                <c:pt idx="101">
                  <c:v>6769192</c:v>
                </c:pt>
                <c:pt idx="102">
                  <c:v>6768925</c:v>
                </c:pt>
                <c:pt idx="103">
                  <c:v>6768814</c:v>
                </c:pt>
                <c:pt idx="104">
                  <c:v>6768784</c:v>
                </c:pt>
                <c:pt idx="105">
                  <c:v>6768719</c:v>
                </c:pt>
                <c:pt idx="106">
                  <c:v>6768575</c:v>
                </c:pt>
                <c:pt idx="107">
                  <c:v>6768500</c:v>
                </c:pt>
                <c:pt idx="108">
                  <c:v>6768198</c:v>
                </c:pt>
                <c:pt idx="109">
                  <c:v>6768205</c:v>
                </c:pt>
                <c:pt idx="110">
                  <c:v>6768254</c:v>
                </c:pt>
                <c:pt idx="111">
                  <c:v>6768467</c:v>
                </c:pt>
                <c:pt idx="112">
                  <c:v>6768646</c:v>
                </c:pt>
                <c:pt idx="113">
                  <c:v>6768820</c:v>
                </c:pt>
                <c:pt idx="114">
                  <c:v>6768925</c:v>
                </c:pt>
                <c:pt idx="115">
                  <c:v>6769028</c:v>
                </c:pt>
                <c:pt idx="116">
                  <c:v>6769136</c:v>
                </c:pt>
                <c:pt idx="117">
                  <c:v>6769190</c:v>
                </c:pt>
                <c:pt idx="118" formatCode="0">
                  <c:v>6769258</c:v>
                </c:pt>
                <c:pt idx="119">
                  <c:v>6769587</c:v>
                </c:pt>
                <c:pt idx="120">
                  <c:v>6769685</c:v>
                </c:pt>
                <c:pt idx="121">
                  <c:v>6769913</c:v>
                </c:pt>
                <c:pt idx="122">
                  <c:v>6769981</c:v>
                </c:pt>
                <c:pt idx="123">
                  <c:v>6769974</c:v>
                </c:pt>
                <c:pt idx="124">
                  <c:v>6769782</c:v>
                </c:pt>
                <c:pt idx="125">
                  <c:v>6769677</c:v>
                </c:pt>
                <c:pt idx="126">
                  <c:v>6769520</c:v>
                </c:pt>
                <c:pt idx="127">
                  <c:v>6769332</c:v>
                </c:pt>
                <c:pt idx="128">
                  <c:v>6769298</c:v>
                </c:pt>
                <c:pt idx="129">
                  <c:v>6769159</c:v>
                </c:pt>
                <c:pt idx="130">
                  <c:v>6768941</c:v>
                </c:pt>
                <c:pt idx="131">
                  <c:v>6768807</c:v>
                </c:pt>
                <c:pt idx="132">
                  <c:v>6768570</c:v>
                </c:pt>
                <c:pt idx="133">
                  <c:v>6768392</c:v>
                </c:pt>
                <c:pt idx="134">
                  <c:v>6768195</c:v>
                </c:pt>
                <c:pt idx="135">
                  <c:v>6768154</c:v>
                </c:pt>
                <c:pt idx="136">
                  <c:v>6768085</c:v>
                </c:pt>
                <c:pt idx="137">
                  <c:v>6768172</c:v>
                </c:pt>
                <c:pt idx="138">
                  <c:v>6768331</c:v>
                </c:pt>
                <c:pt idx="139">
                  <c:v>6768543</c:v>
                </c:pt>
                <c:pt idx="140">
                  <c:v>6768607</c:v>
                </c:pt>
                <c:pt idx="141">
                  <c:v>6768945</c:v>
                </c:pt>
                <c:pt idx="142">
                  <c:v>6769123</c:v>
                </c:pt>
                <c:pt idx="143">
                  <c:v>6769222</c:v>
                </c:pt>
                <c:pt idx="144">
                  <c:v>6769549</c:v>
                </c:pt>
                <c:pt idx="145">
                  <c:v>6769723</c:v>
                </c:pt>
                <c:pt idx="146">
                  <c:v>6769747</c:v>
                </c:pt>
                <c:pt idx="147">
                  <c:v>6769456</c:v>
                </c:pt>
                <c:pt idx="148">
                  <c:v>6769432</c:v>
                </c:pt>
                <c:pt idx="149">
                  <c:v>6769460</c:v>
                </c:pt>
                <c:pt idx="150">
                  <c:v>6769474</c:v>
                </c:pt>
                <c:pt idx="151">
                  <c:v>6769506</c:v>
                </c:pt>
                <c:pt idx="152">
                  <c:v>6769498</c:v>
                </c:pt>
                <c:pt idx="153">
                  <c:v>6769468</c:v>
                </c:pt>
                <c:pt idx="154">
                  <c:v>6769374</c:v>
                </c:pt>
                <c:pt idx="155">
                  <c:v>6769120</c:v>
                </c:pt>
                <c:pt idx="156">
                  <c:v>6768880</c:v>
                </c:pt>
                <c:pt idx="157">
                  <c:v>6768444</c:v>
                </c:pt>
                <c:pt idx="158">
                  <c:v>6768447</c:v>
                </c:pt>
                <c:pt idx="159">
                  <c:v>6768597</c:v>
                </c:pt>
                <c:pt idx="160">
                  <c:v>6768762</c:v>
                </c:pt>
                <c:pt idx="161">
                  <c:v>6768983</c:v>
                </c:pt>
                <c:pt idx="162">
                  <c:v>6769157</c:v>
                </c:pt>
                <c:pt idx="163">
                  <c:v>6769209</c:v>
                </c:pt>
                <c:pt idx="164">
                  <c:v>6769388</c:v>
                </c:pt>
                <c:pt idx="165">
                  <c:v>6769492</c:v>
                </c:pt>
                <c:pt idx="166">
                  <c:v>6769907</c:v>
                </c:pt>
                <c:pt idx="167">
                  <c:v>6769948</c:v>
                </c:pt>
                <c:pt idx="168">
                  <c:v>6769959</c:v>
                </c:pt>
                <c:pt idx="169">
                  <c:v>6769519</c:v>
                </c:pt>
                <c:pt idx="170">
                  <c:v>6769323</c:v>
                </c:pt>
                <c:pt idx="171">
                  <c:v>6769273</c:v>
                </c:pt>
                <c:pt idx="172">
                  <c:v>6768915</c:v>
                </c:pt>
                <c:pt idx="173">
                  <c:v>6768548</c:v>
                </c:pt>
                <c:pt idx="174">
                  <c:v>6768472</c:v>
                </c:pt>
                <c:pt idx="175">
                  <c:v>6768488</c:v>
                </c:pt>
                <c:pt idx="176">
                  <c:v>6768588</c:v>
                </c:pt>
                <c:pt idx="177">
                  <c:v>6768717</c:v>
                </c:pt>
                <c:pt idx="178">
                  <c:v>6768806</c:v>
                </c:pt>
                <c:pt idx="179">
                  <c:v>6769000</c:v>
                </c:pt>
                <c:pt idx="180">
                  <c:v>6769104</c:v>
                </c:pt>
                <c:pt idx="181">
                  <c:v>6769069</c:v>
                </c:pt>
                <c:pt idx="182">
                  <c:v>6769162</c:v>
                </c:pt>
                <c:pt idx="183">
                  <c:v>6769178</c:v>
                </c:pt>
                <c:pt idx="184">
                  <c:v>6769156</c:v>
                </c:pt>
                <c:pt idx="185">
                  <c:v>6769121</c:v>
                </c:pt>
                <c:pt idx="186">
                  <c:v>6769142</c:v>
                </c:pt>
                <c:pt idx="187">
                  <c:v>6769216</c:v>
                </c:pt>
                <c:pt idx="188">
                  <c:v>6769242</c:v>
                </c:pt>
                <c:pt idx="189">
                  <c:v>6769359</c:v>
                </c:pt>
                <c:pt idx="190">
                  <c:v>6771234</c:v>
                </c:pt>
                <c:pt idx="191">
                  <c:v>6771234</c:v>
                </c:pt>
                <c:pt idx="192">
                  <c:v>6771666</c:v>
                </c:pt>
                <c:pt idx="193">
                  <c:v>6771586</c:v>
                </c:pt>
                <c:pt idx="194">
                  <c:v>6771385</c:v>
                </c:pt>
                <c:pt idx="195">
                  <c:v>6771316</c:v>
                </c:pt>
                <c:pt idx="196">
                  <c:v>6771014</c:v>
                </c:pt>
                <c:pt idx="197">
                  <c:v>6770788</c:v>
                </c:pt>
                <c:pt idx="198">
                  <c:v>6770298</c:v>
                </c:pt>
                <c:pt idx="199">
                  <c:v>6771062</c:v>
                </c:pt>
                <c:pt idx="200">
                  <c:v>6771220</c:v>
                </c:pt>
                <c:pt idx="201">
                  <c:v>6770150</c:v>
                </c:pt>
                <c:pt idx="202">
                  <c:v>6770150</c:v>
                </c:pt>
                <c:pt idx="203">
                  <c:v>6770041</c:v>
                </c:pt>
                <c:pt idx="204">
                  <c:v>6770010</c:v>
                </c:pt>
                <c:pt idx="205">
                  <c:v>6770008</c:v>
                </c:pt>
                <c:pt idx="206">
                  <c:v>6770010</c:v>
                </c:pt>
                <c:pt idx="207">
                  <c:v>6770011</c:v>
                </c:pt>
                <c:pt idx="208">
                  <c:v>6770225</c:v>
                </c:pt>
                <c:pt idx="209">
                  <c:v>6770486</c:v>
                </c:pt>
                <c:pt idx="210">
                  <c:v>6770616</c:v>
                </c:pt>
                <c:pt idx="211">
                  <c:v>6770341</c:v>
                </c:pt>
                <c:pt idx="212">
                  <c:v>6770234</c:v>
                </c:pt>
                <c:pt idx="213">
                  <c:v>6770006</c:v>
                </c:pt>
                <c:pt idx="214">
                  <c:v>6770020</c:v>
                </c:pt>
                <c:pt idx="215">
                  <c:v>6770414</c:v>
                </c:pt>
                <c:pt idx="216">
                  <c:v>6770595</c:v>
                </c:pt>
                <c:pt idx="217">
                  <c:v>6771250</c:v>
                </c:pt>
                <c:pt idx="218">
                  <c:v>6765808</c:v>
                </c:pt>
                <c:pt idx="219">
                  <c:v>6765806</c:v>
                </c:pt>
                <c:pt idx="220">
                  <c:v>6765808</c:v>
                </c:pt>
                <c:pt idx="221">
                  <c:v>6765778</c:v>
                </c:pt>
                <c:pt idx="222">
                  <c:v>6765833</c:v>
                </c:pt>
                <c:pt idx="223">
                  <c:v>6765606</c:v>
                </c:pt>
                <c:pt idx="224">
                  <c:v>6765459</c:v>
                </c:pt>
                <c:pt idx="225">
                  <c:v>6765181</c:v>
                </c:pt>
                <c:pt idx="226">
                  <c:v>6765065</c:v>
                </c:pt>
                <c:pt idx="227">
                  <c:v>6764893</c:v>
                </c:pt>
                <c:pt idx="228">
                  <c:v>6764817</c:v>
                </c:pt>
                <c:pt idx="229">
                  <c:v>6764668</c:v>
                </c:pt>
                <c:pt idx="230">
                  <c:v>6764470</c:v>
                </c:pt>
                <c:pt idx="231">
                  <c:v>6764534</c:v>
                </c:pt>
                <c:pt idx="232">
                  <c:v>6764574</c:v>
                </c:pt>
                <c:pt idx="233">
                  <c:v>6764532</c:v>
                </c:pt>
                <c:pt idx="234">
                  <c:v>6764767</c:v>
                </c:pt>
                <c:pt idx="235">
                  <c:v>6765114</c:v>
                </c:pt>
                <c:pt idx="236">
                  <c:v>6765196</c:v>
                </c:pt>
                <c:pt idx="237">
                  <c:v>6765429</c:v>
                </c:pt>
                <c:pt idx="238">
                  <c:v>6765698</c:v>
                </c:pt>
                <c:pt idx="239">
                  <c:v>6765913</c:v>
                </c:pt>
                <c:pt idx="240">
                  <c:v>6765847</c:v>
                </c:pt>
                <c:pt idx="241">
                  <c:v>6765863</c:v>
                </c:pt>
                <c:pt idx="242">
                  <c:v>6765881</c:v>
                </c:pt>
                <c:pt idx="243">
                  <c:v>6765913</c:v>
                </c:pt>
                <c:pt idx="244">
                  <c:v>6765929</c:v>
                </c:pt>
                <c:pt idx="245">
                  <c:v>6765951</c:v>
                </c:pt>
                <c:pt idx="246">
                  <c:v>6765983</c:v>
                </c:pt>
                <c:pt idx="247">
                  <c:v>6765941</c:v>
                </c:pt>
                <c:pt idx="248">
                  <c:v>6765434</c:v>
                </c:pt>
                <c:pt idx="249">
                  <c:v>6765436</c:v>
                </c:pt>
                <c:pt idx="250">
                  <c:v>6765466</c:v>
                </c:pt>
                <c:pt idx="251">
                  <c:v>6765473</c:v>
                </c:pt>
                <c:pt idx="252">
                  <c:v>6765531</c:v>
                </c:pt>
                <c:pt idx="253">
                  <c:v>6765709</c:v>
                </c:pt>
                <c:pt idx="254">
                  <c:v>6765706</c:v>
                </c:pt>
                <c:pt idx="255">
                  <c:v>6765883</c:v>
                </c:pt>
                <c:pt idx="256">
                  <c:v>6766003</c:v>
                </c:pt>
                <c:pt idx="257">
                  <c:v>6766185</c:v>
                </c:pt>
                <c:pt idx="258">
                  <c:v>6766093</c:v>
                </c:pt>
                <c:pt idx="259">
                  <c:v>6766050</c:v>
                </c:pt>
                <c:pt idx="260">
                  <c:v>6765934</c:v>
                </c:pt>
                <c:pt idx="261">
                  <c:v>6765969</c:v>
                </c:pt>
                <c:pt idx="262">
                  <c:v>6766100</c:v>
                </c:pt>
                <c:pt idx="263">
                  <c:v>6766004</c:v>
                </c:pt>
                <c:pt idx="264">
                  <c:v>6765971</c:v>
                </c:pt>
                <c:pt idx="265">
                  <c:v>6765957</c:v>
                </c:pt>
                <c:pt idx="266">
                  <c:v>6765758</c:v>
                </c:pt>
                <c:pt idx="267">
                  <c:v>6765700</c:v>
                </c:pt>
                <c:pt idx="268">
                  <c:v>6765530</c:v>
                </c:pt>
                <c:pt idx="269">
                  <c:v>6765490</c:v>
                </c:pt>
                <c:pt idx="270">
                  <c:v>6765445</c:v>
                </c:pt>
                <c:pt idx="271">
                  <c:v>6765323</c:v>
                </c:pt>
                <c:pt idx="272">
                  <c:v>6765215</c:v>
                </c:pt>
                <c:pt idx="273">
                  <c:v>6765069</c:v>
                </c:pt>
                <c:pt idx="274">
                  <c:v>6765028</c:v>
                </c:pt>
                <c:pt idx="275">
                  <c:v>6764989</c:v>
                </c:pt>
                <c:pt idx="276">
                  <c:v>6764981</c:v>
                </c:pt>
                <c:pt idx="277">
                  <c:v>6765008</c:v>
                </c:pt>
                <c:pt idx="278">
                  <c:v>6765030</c:v>
                </c:pt>
                <c:pt idx="279">
                  <c:v>6765022</c:v>
                </c:pt>
                <c:pt idx="280">
                  <c:v>6764990</c:v>
                </c:pt>
                <c:pt idx="281">
                  <c:v>6765246</c:v>
                </c:pt>
                <c:pt idx="282">
                  <c:v>6765246</c:v>
                </c:pt>
                <c:pt idx="283">
                  <c:v>6765349</c:v>
                </c:pt>
                <c:pt idx="284">
                  <c:v>6765529</c:v>
                </c:pt>
                <c:pt idx="285">
                  <c:v>6764632</c:v>
                </c:pt>
                <c:pt idx="286">
                  <c:v>6764645</c:v>
                </c:pt>
                <c:pt idx="287">
                  <c:v>6764609</c:v>
                </c:pt>
                <c:pt idx="288">
                  <c:v>6764293</c:v>
                </c:pt>
                <c:pt idx="289">
                  <c:v>6768425</c:v>
                </c:pt>
                <c:pt idx="290">
                  <c:v>6768480</c:v>
                </c:pt>
                <c:pt idx="291">
                  <c:v>6768315</c:v>
                </c:pt>
                <c:pt idx="292">
                  <c:v>6769021</c:v>
                </c:pt>
                <c:pt idx="293">
                  <c:v>6768845</c:v>
                </c:pt>
                <c:pt idx="294">
                  <c:v>6768823</c:v>
                </c:pt>
                <c:pt idx="295">
                  <c:v>6768941</c:v>
                </c:pt>
                <c:pt idx="296">
                  <c:v>6768985</c:v>
                </c:pt>
                <c:pt idx="297">
                  <c:v>6770392</c:v>
                </c:pt>
                <c:pt idx="298">
                  <c:v>6770381</c:v>
                </c:pt>
                <c:pt idx="299">
                  <c:v>6768961</c:v>
                </c:pt>
                <c:pt idx="300">
                  <c:v>6768941</c:v>
                </c:pt>
                <c:pt idx="301">
                  <c:v>6769022</c:v>
                </c:pt>
                <c:pt idx="302">
                  <c:v>6769431</c:v>
                </c:pt>
                <c:pt idx="303">
                  <c:v>6769455</c:v>
                </c:pt>
                <c:pt idx="304">
                  <c:v>6769341</c:v>
                </c:pt>
                <c:pt idx="305">
                  <c:v>6769387</c:v>
                </c:pt>
                <c:pt idx="306">
                  <c:v>6769265</c:v>
                </c:pt>
                <c:pt idx="307">
                  <c:v>6768941</c:v>
                </c:pt>
                <c:pt idx="308">
                  <c:v>6768948</c:v>
                </c:pt>
                <c:pt idx="309">
                  <c:v>6768948</c:v>
                </c:pt>
                <c:pt idx="310">
                  <c:v>6768868</c:v>
                </c:pt>
                <c:pt idx="311">
                  <c:v>6768974</c:v>
                </c:pt>
                <c:pt idx="312">
                  <c:v>6769001</c:v>
                </c:pt>
                <c:pt idx="313">
                  <c:v>6768220</c:v>
                </c:pt>
                <c:pt idx="314">
                  <c:v>6768031</c:v>
                </c:pt>
                <c:pt idx="315">
                  <c:v>6767802</c:v>
                </c:pt>
                <c:pt idx="316">
                  <c:v>6767770</c:v>
                </c:pt>
                <c:pt idx="317">
                  <c:v>6767629</c:v>
                </c:pt>
                <c:pt idx="318">
                  <c:v>6767528</c:v>
                </c:pt>
                <c:pt idx="319">
                  <c:v>6767371</c:v>
                </c:pt>
                <c:pt idx="320">
                  <c:v>6767094</c:v>
                </c:pt>
                <c:pt idx="321">
                  <c:v>6766909</c:v>
                </c:pt>
                <c:pt idx="322">
                  <c:v>6766884</c:v>
                </c:pt>
                <c:pt idx="323">
                  <c:v>6766869</c:v>
                </c:pt>
                <c:pt idx="324">
                  <c:v>6766817</c:v>
                </c:pt>
                <c:pt idx="325">
                  <c:v>6766787</c:v>
                </c:pt>
                <c:pt idx="326">
                  <c:v>6766754</c:v>
                </c:pt>
                <c:pt idx="327">
                  <c:v>6766720</c:v>
                </c:pt>
                <c:pt idx="328">
                  <c:v>6766630</c:v>
                </c:pt>
                <c:pt idx="329">
                  <c:v>6766610</c:v>
                </c:pt>
                <c:pt idx="330">
                  <c:v>6766449</c:v>
                </c:pt>
                <c:pt idx="331">
                  <c:v>6766337</c:v>
                </c:pt>
                <c:pt idx="332">
                  <c:v>6766237</c:v>
                </c:pt>
                <c:pt idx="333">
                  <c:v>6766222</c:v>
                </c:pt>
                <c:pt idx="334">
                  <c:v>6766250</c:v>
                </c:pt>
                <c:pt idx="335">
                  <c:v>6766065</c:v>
                </c:pt>
                <c:pt idx="336">
                  <c:v>6765942</c:v>
                </c:pt>
                <c:pt idx="337">
                  <c:v>6765953</c:v>
                </c:pt>
                <c:pt idx="338">
                  <c:v>6765997</c:v>
                </c:pt>
                <c:pt idx="339">
                  <c:v>6766102</c:v>
                </c:pt>
                <c:pt idx="340">
                  <c:v>6766218</c:v>
                </c:pt>
                <c:pt idx="341">
                  <c:v>6766313</c:v>
                </c:pt>
                <c:pt idx="342">
                  <c:v>6766367</c:v>
                </c:pt>
                <c:pt idx="343">
                  <c:v>6766383</c:v>
                </c:pt>
                <c:pt idx="344">
                  <c:v>6766399</c:v>
                </c:pt>
                <c:pt idx="345">
                  <c:v>6766424</c:v>
                </c:pt>
                <c:pt idx="346">
                  <c:v>6766450</c:v>
                </c:pt>
                <c:pt idx="347">
                  <c:v>6766456</c:v>
                </c:pt>
                <c:pt idx="348">
                  <c:v>6767481</c:v>
                </c:pt>
                <c:pt idx="349">
                  <c:v>6767521</c:v>
                </c:pt>
                <c:pt idx="350">
                  <c:v>6767542</c:v>
                </c:pt>
                <c:pt idx="351">
                  <c:v>6767593</c:v>
                </c:pt>
                <c:pt idx="352">
                  <c:v>6767613</c:v>
                </c:pt>
                <c:pt idx="353">
                  <c:v>6767729</c:v>
                </c:pt>
                <c:pt idx="354">
                  <c:v>6767766</c:v>
                </c:pt>
                <c:pt idx="355">
                  <c:v>6767733</c:v>
                </c:pt>
                <c:pt idx="356">
                  <c:v>6767673</c:v>
                </c:pt>
                <c:pt idx="357">
                  <c:v>6767568</c:v>
                </c:pt>
                <c:pt idx="358">
                  <c:v>6767499</c:v>
                </c:pt>
                <c:pt idx="359">
                  <c:v>6767463</c:v>
                </c:pt>
                <c:pt idx="360">
                  <c:v>6767485</c:v>
                </c:pt>
                <c:pt idx="361">
                  <c:v>6767505</c:v>
                </c:pt>
                <c:pt idx="362">
                  <c:v>6767522</c:v>
                </c:pt>
                <c:pt idx="363">
                  <c:v>6767532</c:v>
                </c:pt>
                <c:pt idx="364">
                  <c:v>6767537</c:v>
                </c:pt>
                <c:pt idx="365">
                  <c:v>6767533</c:v>
                </c:pt>
                <c:pt idx="366">
                  <c:v>6767590</c:v>
                </c:pt>
                <c:pt idx="367">
                  <c:v>6767591</c:v>
                </c:pt>
                <c:pt idx="368">
                  <c:v>6767541</c:v>
                </c:pt>
                <c:pt idx="369">
                  <c:v>6767509</c:v>
                </c:pt>
                <c:pt idx="370">
                  <c:v>6767591</c:v>
                </c:pt>
                <c:pt idx="371">
                  <c:v>6767642</c:v>
                </c:pt>
                <c:pt idx="372">
                  <c:v>6767692</c:v>
                </c:pt>
                <c:pt idx="373">
                  <c:v>6767683</c:v>
                </c:pt>
                <c:pt idx="374">
                  <c:v>6767668</c:v>
                </c:pt>
                <c:pt idx="375">
                  <c:v>6767633</c:v>
                </c:pt>
              </c:numCache>
            </c:numRef>
          </c:yVal>
          <c:smooth val="0"/>
          <c:extLst>
            <c:ext xmlns:c16="http://schemas.microsoft.com/office/drawing/2014/chart" uri="{C3380CC4-5D6E-409C-BE32-E72D297353CC}">
              <c16:uniqueId val="{00000001-057A-4350-BA61-732C2142FDAF}"/>
            </c:ext>
          </c:extLst>
        </c:ser>
        <c:dLbls>
          <c:showLegendKey val="0"/>
          <c:showVal val="0"/>
          <c:showCatName val="0"/>
          <c:showSerName val="0"/>
          <c:showPercent val="0"/>
          <c:showBubbleSize val="0"/>
        </c:dLbls>
        <c:axId val="557682040"/>
        <c:axId val="1"/>
      </c:scatterChart>
      <c:valAx>
        <c:axId val="557682040"/>
        <c:scaling>
          <c:orientation val="minMax"/>
        </c:scaling>
        <c:delete val="0"/>
        <c:axPos val="b"/>
        <c:majorGridlines>
          <c:spPr>
            <a:ln w="3175">
              <a:solidFill>
                <a:srgbClr val="C0C0C0"/>
              </a:solidFill>
              <a:prstDash val="solid"/>
            </a:ln>
          </c:spPr>
        </c:majorGridlines>
        <c:numFmt formatCode="General" sourceLinked="0"/>
        <c:majorTickMark val="none"/>
        <c:minorTickMark val="none"/>
        <c:tickLblPos val="nextTo"/>
        <c:spPr>
          <a:ln w="3175">
            <a:solidFill>
              <a:srgbClr val="C0C0C0"/>
            </a:solidFill>
            <a:prstDash val="solid"/>
          </a:ln>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crossBetween val="midCat"/>
      </c:valAx>
      <c:valAx>
        <c:axId val="1"/>
        <c:scaling>
          <c:orientation val="minMax"/>
        </c:scaling>
        <c:delete val="0"/>
        <c:axPos val="l"/>
        <c:majorGridlines>
          <c:spPr>
            <a:ln w="3175">
              <a:solidFill>
                <a:srgbClr val="C0C0C0"/>
              </a:solidFill>
              <a:prstDash val="solid"/>
            </a:ln>
          </c:spPr>
        </c:majorGridlines>
        <c:numFmt formatCode="General" sourceLinked="1"/>
        <c:majorTickMark val="none"/>
        <c:minorTickMark val="none"/>
        <c:tickLblPos val="nextTo"/>
        <c:spPr>
          <a:ln w="3175">
            <a:solidFill>
              <a:srgbClr val="C0C0C0"/>
            </a:solidFill>
            <a:prstDash val="solid"/>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7682040"/>
        <c:crosses val="autoZero"/>
        <c:crossBetween val="midCat"/>
      </c:valAx>
      <c:spPr>
        <a:noFill/>
        <a:ln w="25400">
          <a:noFill/>
        </a:ln>
      </c:spPr>
    </c:plotArea>
    <c:plotVisOnly val="1"/>
    <c:dispBlanksAs val="gap"/>
    <c:showDLblsOverMax val="0"/>
  </c:chart>
  <c:spPr>
    <a:solidFill>
      <a:srgbClr val="FFFFFF"/>
    </a:solidFill>
    <a:ln w="3175">
      <a:solidFill>
        <a:srgbClr val="C0C0C0"/>
      </a:solidFill>
      <a:prstDash val="solid"/>
    </a:ln>
  </c:spPr>
  <c:txPr>
    <a:bodyPr/>
    <a:lstStyle/>
    <a:p>
      <a:pPr>
        <a:defRPr/>
      </a:pPr>
      <a:endParaRPr lang="en-US"/>
    </a:p>
  </c:txPr>
  <c:printSettings>
    <c:headerFooter alignWithMargins="0"/>
    <c:pageMargins b="1" l="0.75" r="0.75" t="1"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20</xdr:col>
      <xdr:colOff>323850</xdr:colOff>
      <xdr:row>266</xdr:row>
      <xdr:rowOff>381000</xdr:rowOff>
    </xdr:from>
    <xdr:to>
      <xdr:col>37</xdr:col>
      <xdr:colOff>1219200</xdr:colOff>
      <xdr:row>338</xdr:row>
      <xdr:rowOff>381000</xdr:rowOff>
    </xdr:to>
    <xdr:graphicFrame macro="">
      <xdr:nvGraphicFramePr>
        <xdr:cNvPr id="2" name="Chart 1">
          <a:extLst>
            <a:ext uri="{FF2B5EF4-FFF2-40B4-BE49-F238E27FC236}">
              <a16:creationId xmlns:a16="http://schemas.microsoft.com/office/drawing/2014/main" id="{85A96F2E-7A12-463F-AEF9-B8F9C2A751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91FEE-D20B-4B38-A0A0-3195807CFFAD}">
  <dimension ref="A1:AA2021"/>
  <sheetViews>
    <sheetView tabSelected="1" zoomScale="41" zoomScaleNormal="30" zoomScalePageLayoutView="10" workbookViewId="0">
      <pane ySplit="2" topLeftCell="A3" activePane="bottomLeft" state="frozen"/>
      <selection pane="bottomLeft" activeCell="D30" sqref="D30"/>
    </sheetView>
  </sheetViews>
  <sheetFormatPr defaultColWidth="11.7265625" defaultRowHeight="15.5" x14ac:dyDescent="0.35"/>
  <cols>
    <col min="1" max="1" width="15.36328125" style="93" bestFit="1" customWidth="1"/>
    <col min="2" max="2" width="12.36328125" style="79" bestFit="1" customWidth="1"/>
    <col min="3" max="3" width="13.7265625" style="79" bestFit="1" customWidth="1"/>
    <col min="4" max="4" width="108.36328125" style="79" customWidth="1"/>
    <col min="5" max="5" width="9.6328125" style="79" bestFit="1" customWidth="1"/>
    <col min="6" max="7" width="10.26953125" style="79" customWidth="1"/>
    <col min="8" max="8" width="17.7265625" style="61" bestFit="1" customWidth="1"/>
    <col min="9" max="9" width="8" style="61" bestFit="1" customWidth="1"/>
    <col min="10" max="10" width="10.54296875" style="61" bestFit="1" customWidth="1"/>
    <col min="11" max="11" width="18.26953125" style="61" bestFit="1" customWidth="1"/>
    <col min="12" max="12" width="16.6328125" style="61" bestFit="1" customWidth="1"/>
    <col min="13" max="13" width="6.54296875" style="61" bestFit="1" customWidth="1"/>
    <col min="14" max="14" width="16.90625" style="61" bestFit="1" customWidth="1"/>
    <col min="15" max="16" width="9.453125" style="61" customWidth="1"/>
    <col min="17" max="17" width="24.90625" style="79" bestFit="1" customWidth="1"/>
    <col min="18" max="18" width="70.81640625" style="79" customWidth="1"/>
    <col min="19" max="19" width="20.08984375" style="61" customWidth="1"/>
    <col min="20" max="20" width="28.453125" style="61" bestFit="1" customWidth="1"/>
    <col min="21" max="22" width="11.7265625" style="61"/>
    <col min="23" max="23" width="70.26953125" style="61" customWidth="1"/>
    <col min="24" max="25" width="11.7265625" style="61"/>
    <col min="26" max="26" width="17.453125" style="61" bestFit="1" customWidth="1"/>
    <col min="27" max="27" width="17.08984375" style="61" bestFit="1" customWidth="1"/>
    <col min="28" max="256" width="11.7265625" style="61"/>
    <col min="257" max="257" width="15.36328125" style="61" bestFit="1" customWidth="1"/>
    <col min="258" max="258" width="12.36328125" style="61" bestFit="1" customWidth="1"/>
    <col min="259" max="259" width="13.7265625" style="61" bestFit="1" customWidth="1"/>
    <col min="260" max="260" width="108.36328125" style="61" customWidth="1"/>
    <col min="261" max="261" width="9.6328125" style="61" bestFit="1" customWidth="1"/>
    <col min="262" max="263" width="10.26953125" style="61" customWidth="1"/>
    <col min="264" max="264" width="17.7265625" style="61" bestFit="1" customWidth="1"/>
    <col min="265" max="265" width="8" style="61" bestFit="1" customWidth="1"/>
    <col min="266" max="266" width="10.54296875" style="61" bestFit="1" customWidth="1"/>
    <col min="267" max="267" width="18.26953125" style="61" bestFit="1" customWidth="1"/>
    <col min="268" max="268" width="16.6328125" style="61" bestFit="1" customWidth="1"/>
    <col min="269" max="269" width="6.54296875" style="61" bestFit="1" customWidth="1"/>
    <col min="270" max="270" width="16.90625" style="61" bestFit="1" customWidth="1"/>
    <col min="271" max="272" width="9.453125" style="61" customWidth="1"/>
    <col min="273" max="273" width="24.90625" style="61" bestFit="1" customWidth="1"/>
    <col min="274" max="274" width="70.81640625" style="61" customWidth="1"/>
    <col min="275" max="275" width="20.08984375" style="61" customWidth="1"/>
    <col min="276" max="276" width="28.453125" style="61" bestFit="1" customWidth="1"/>
    <col min="277" max="278" width="11.7265625" style="61"/>
    <col min="279" max="279" width="70.26953125" style="61" customWidth="1"/>
    <col min="280" max="281" width="11.7265625" style="61"/>
    <col min="282" max="282" width="17.453125" style="61" bestFit="1" customWidth="1"/>
    <col min="283" max="283" width="17.08984375" style="61" bestFit="1" customWidth="1"/>
    <col min="284" max="512" width="11.7265625" style="61"/>
    <col min="513" max="513" width="15.36328125" style="61" bestFit="1" customWidth="1"/>
    <col min="514" max="514" width="12.36328125" style="61" bestFit="1" customWidth="1"/>
    <col min="515" max="515" width="13.7265625" style="61" bestFit="1" customWidth="1"/>
    <col min="516" max="516" width="108.36328125" style="61" customWidth="1"/>
    <col min="517" max="517" width="9.6328125" style="61" bestFit="1" customWidth="1"/>
    <col min="518" max="519" width="10.26953125" style="61" customWidth="1"/>
    <col min="520" max="520" width="17.7265625" style="61" bestFit="1" customWidth="1"/>
    <col min="521" max="521" width="8" style="61" bestFit="1" customWidth="1"/>
    <col min="522" max="522" width="10.54296875" style="61" bestFit="1" customWidth="1"/>
    <col min="523" max="523" width="18.26953125" style="61" bestFit="1" customWidth="1"/>
    <col min="524" max="524" width="16.6328125" style="61" bestFit="1" customWidth="1"/>
    <col min="525" max="525" width="6.54296875" style="61" bestFit="1" customWidth="1"/>
    <col min="526" max="526" width="16.90625" style="61" bestFit="1" customWidth="1"/>
    <col min="527" max="528" width="9.453125" style="61" customWidth="1"/>
    <col min="529" max="529" width="24.90625" style="61" bestFit="1" customWidth="1"/>
    <col min="530" max="530" width="70.81640625" style="61" customWidth="1"/>
    <col min="531" max="531" width="20.08984375" style="61" customWidth="1"/>
    <col min="532" max="532" width="28.453125" style="61" bestFit="1" customWidth="1"/>
    <col min="533" max="534" width="11.7265625" style="61"/>
    <col min="535" max="535" width="70.26953125" style="61" customWidth="1"/>
    <col min="536" max="537" width="11.7265625" style="61"/>
    <col min="538" max="538" width="17.453125" style="61" bestFit="1" customWidth="1"/>
    <col min="539" max="539" width="17.08984375" style="61" bestFit="1" customWidth="1"/>
    <col min="540" max="768" width="11.7265625" style="61"/>
    <col min="769" max="769" width="15.36328125" style="61" bestFit="1" customWidth="1"/>
    <col min="770" max="770" width="12.36328125" style="61" bestFit="1" customWidth="1"/>
    <col min="771" max="771" width="13.7265625" style="61" bestFit="1" customWidth="1"/>
    <col min="772" max="772" width="108.36328125" style="61" customWidth="1"/>
    <col min="773" max="773" width="9.6328125" style="61" bestFit="1" customWidth="1"/>
    <col min="774" max="775" width="10.26953125" style="61" customWidth="1"/>
    <col min="776" max="776" width="17.7265625" style="61" bestFit="1" customWidth="1"/>
    <col min="777" max="777" width="8" style="61" bestFit="1" customWidth="1"/>
    <col min="778" max="778" width="10.54296875" style="61" bestFit="1" customWidth="1"/>
    <col min="779" max="779" width="18.26953125" style="61" bestFit="1" customWidth="1"/>
    <col min="780" max="780" width="16.6328125" style="61" bestFit="1" customWidth="1"/>
    <col min="781" max="781" width="6.54296875" style="61" bestFit="1" customWidth="1"/>
    <col min="782" max="782" width="16.90625" style="61" bestFit="1" customWidth="1"/>
    <col min="783" max="784" width="9.453125" style="61" customWidth="1"/>
    <col min="785" max="785" width="24.90625" style="61" bestFit="1" customWidth="1"/>
    <col min="786" max="786" width="70.81640625" style="61" customWidth="1"/>
    <col min="787" max="787" width="20.08984375" style="61" customWidth="1"/>
    <col min="788" max="788" width="28.453125" style="61" bestFit="1" customWidth="1"/>
    <col min="789" max="790" width="11.7265625" style="61"/>
    <col min="791" max="791" width="70.26953125" style="61" customWidth="1"/>
    <col min="792" max="793" width="11.7265625" style="61"/>
    <col min="794" max="794" width="17.453125" style="61" bestFit="1" customWidth="1"/>
    <col min="795" max="795" width="17.08984375" style="61" bestFit="1" customWidth="1"/>
    <col min="796" max="1024" width="11.7265625" style="61"/>
    <col min="1025" max="1025" width="15.36328125" style="61" bestFit="1" customWidth="1"/>
    <col min="1026" max="1026" width="12.36328125" style="61" bestFit="1" customWidth="1"/>
    <col min="1027" max="1027" width="13.7265625" style="61" bestFit="1" customWidth="1"/>
    <col min="1028" max="1028" width="108.36328125" style="61" customWidth="1"/>
    <col min="1029" max="1029" width="9.6328125" style="61" bestFit="1" customWidth="1"/>
    <col min="1030" max="1031" width="10.26953125" style="61" customWidth="1"/>
    <col min="1032" max="1032" width="17.7265625" style="61" bestFit="1" customWidth="1"/>
    <col min="1033" max="1033" width="8" style="61" bestFit="1" customWidth="1"/>
    <col min="1034" max="1034" width="10.54296875" style="61" bestFit="1" customWidth="1"/>
    <col min="1035" max="1035" width="18.26953125" style="61" bestFit="1" customWidth="1"/>
    <col min="1036" max="1036" width="16.6328125" style="61" bestFit="1" customWidth="1"/>
    <col min="1037" max="1037" width="6.54296875" style="61" bestFit="1" customWidth="1"/>
    <col min="1038" max="1038" width="16.90625" style="61" bestFit="1" customWidth="1"/>
    <col min="1039" max="1040" width="9.453125" style="61" customWidth="1"/>
    <col min="1041" max="1041" width="24.90625" style="61" bestFit="1" customWidth="1"/>
    <col min="1042" max="1042" width="70.81640625" style="61" customWidth="1"/>
    <col min="1043" max="1043" width="20.08984375" style="61" customWidth="1"/>
    <col min="1044" max="1044" width="28.453125" style="61" bestFit="1" customWidth="1"/>
    <col min="1045" max="1046" width="11.7265625" style="61"/>
    <col min="1047" max="1047" width="70.26953125" style="61" customWidth="1"/>
    <col min="1048" max="1049" width="11.7265625" style="61"/>
    <col min="1050" max="1050" width="17.453125" style="61" bestFit="1" customWidth="1"/>
    <col min="1051" max="1051" width="17.08984375" style="61" bestFit="1" customWidth="1"/>
    <col min="1052" max="1280" width="11.7265625" style="61"/>
    <col min="1281" max="1281" width="15.36328125" style="61" bestFit="1" customWidth="1"/>
    <col min="1282" max="1282" width="12.36328125" style="61" bestFit="1" customWidth="1"/>
    <col min="1283" max="1283" width="13.7265625" style="61" bestFit="1" customWidth="1"/>
    <col min="1284" max="1284" width="108.36328125" style="61" customWidth="1"/>
    <col min="1285" max="1285" width="9.6328125" style="61" bestFit="1" customWidth="1"/>
    <col min="1286" max="1287" width="10.26953125" style="61" customWidth="1"/>
    <col min="1288" max="1288" width="17.7265625" style="61" bestFit="1" customWidth="1"/>
    <col min="1289" max="1289" width="8" style="61" bestFit="1" customWidth="1"/>
    <col min="1290" max="1290" width="10.54296875" style="61" bestFit="1" customWidth="1"/>
    <col min="1291" max="1291" width="18.26953125" style="61" bestFit="1" customWidth="1"/>
    <col min="1292" max="1292" width="16.6328125" style="61" bestFit="1" customWidth="1"/>
    <col min="1293" max="1293" width="6.54296875" style="61" bestFit="1" customWidth="1"/>
    <col min="1294" max="1294" width="16.90625" style="61" bestFit="1" customWidth="1"/>
    <col min="1295" max="1296" width="9.453125" style="61" customWidth="1"/>
    <col min="1297" max="1297" width="24.90625" style="61" bestFit="1" customWidth="1"/>
    <col min="1298" max="1298" width="70.81640625" style="61" customWidth="1"/>
    <col min="1299" max="1299" width="20.08984375" style="61" customWidth="1"/>
    <col min="1300" max="1300" width="28.453125" style="61" bestFit="1" customWidth="1"/>
    <col min="1301" max="1302" width="11.7265625" style="61"/>
    <col min="1303" max="1303" width="70.26953125" style="61" customWidth="1"/>
    <col min="1304" max="1305" width="11.7265625" style="61"/>
    <col min="1306" max="1306" width="17.453125" style="61" bestFit="1" customWidth="1"/>
    <col min="1307" max="1307" width="17.08984375" style="61" bestFit="1" customWidth="1"/>
    <col min="1308" max="1536" width="11.7265625" style="61"/>
    <col min="1537" max="1537" width="15.36328125" style="61" bestFit="1" customWidth="1"/>
    <col min="1538" max="1538" width="12.36328125" style="61" bestFit="1" customWidth="1"/>
    <col min="1539" max="1539" width="13.7265625" style="61" bestFit="1" customWidth="1"/>
    <col min="1540" max="1540" width="108.36328125" style="61" customWidth="1"/>
    <col min="1541" max="1541" width="9.6328125" style="61" bestFit="1" customWidth="1"/>
    <col min="1542" max="1543" width="10.26953125" style="61" customWidth="1"/>
    <col min="1544" max="1544" width="17.7265625" style="61" bestFit="1" customWidth="1"/>
    <col min="1545" max="1545" width="8" style="61" bestFit="1" customWidth="1"/>
    <col min="1546" max="1546" width="10.54296875" style="61" bestFit="1" customWidth="1"/>
    <col min="1547" max="1547" width="18.26953125" style="61" bestFit="1" customWidth="1"/>
    <col min="1548" max="1548" width="16.6328125" style="61" bestFit="1" customWidth="1"/>
    <col min="1549" max="1549" width="6.54296875" style="61" bestFit="1" customWidth="1"/>
    <col min="1550" max="1550" width="16.90625" style="61" bestFit="1" customWidth="1"/>
    <col min="1551" max="1552" width="9.453125" style="61" customWidth="1"/>
    <col min="1553" max="1553" width="24.90625" style="61" bestFit="1" customWidth="1"/>
    <col min="1554" max="1554" width="70.81640625" style="61" customWidth="1"/>
    <col min="1555" max="1555" width="20.08984375" style="61" customWidth="1"/>
    <col min="1556" max="1556" width="28.453125" style="61" bestFit="1" customWidth="1"/>
    <col min="1557" max="1558" width="11.7265625" style="61"/>
    <col min="1559" max="1559" width="70.26953125" style="61" customWidth="1"/>
    <col min="1560" max="1561" width="11.7265625" style="61"/>
    <col min="1562" max="1562" width="17.453125" style="61" bestFit="1" customWidth="1"/>
    <col min="1563" max="1563" width="17.08984375" style="61" bestFit="1" customWidth="1"/>
    <col min="1564" max="1792" width="11.7265625" style="61"/>
    <col min="1793" max="1793" width="15.36328125" style="61" bestFit="1" customWidth="1"/>
    <col min="1794" max="1794" width="12.36328125" style="61" bestFit="1" customWidth="1"/>
    <col min="1795" max="1795" width="13.7265625" style="61" bestFit="1" customWidth="1"/>
    <col min="1796" max="1796" width="108.36328125" style="61" customWidth="1"/>
    <col min="1797" max="1797" width="9.6328125" style="61" bestFit="1" customWidth="1"/>
    <col min="1798" max="1799" width="10.26953125" style="61" customWidth="1"/>
    <col min="1800" max="1800" width="17.7265625" style="61" bestFit="1" customWidth="1"/>
    <col min="1801" max="1801" width="8" style="61" bestFit="1" customWidth="1"/>
    <col min="1802" max="1802" width="10.54296875" style="61" bestFit="1" customWidth="1"/>
    <col min="1803" max="1803" width="18.26953125" style="61" bestFit="1" customWidth="1"/>
    <col min="1804" max="1804" width="16.6328125" style="61" bestFit="1" customWidth="1"/>
    <col min="1805" max="1805" width="6.54296875" style="61" bestFit="1" customWidth="1"/>
    <col min="1806" max="1806" width="16.90625" style="61" bestFit="1" customWidth="1"/>
    <col min="1807" max="1808" width="9.453125" style="61" customWidth="1"/>
    <col min="1809" max="1809" width="24.90625" style="61" bestFit="1" customWidth="1"/>
    <col min="1810" max="1810" width="70.81640625" style="61" customWidth="1"/>
    <col min="1811" max="1811" width="20.08984375" style="61" customWidth="1"/>
    <col min="1812" max="1812" width="28.453125" style="61" bestFit="1" customWidth="1"/>
    <col min="1813" max="1814" width="11.7265625" style="61"/>
    <col min="1815" max="1815" width="70.26953125" style="61" customWidth="1"/>
    <col min="1816" max="1817" width="11.7265625" style="61"/>
    <col min="1818" max="1818" width="17.453125" style="61" bestFit="1" customWidth="1"/>
    <col min="1819" max="1819" width="17.08984375" style="61" bestFit="1" customWidth="1"/>
    <col min="1820" max="2048" width="11.7265625" style="61"/>
    <col min="2049" max="2049" width="15.36328125" style="61" bestFit="1" customWidth="1"/>
    <col min="2050" max="2050" width="12.36328125" style="61" bestFit="1" customWidth="1"/>
    <col min="2051" max="2051" width="13.7265625" style="61" bestFit="1" customWidth="1"/>
    <col min="2052" max="2052" width="108.36328125" style="61" customWidth="1"/>
    <col min="2053" max="2053" width="9.6328125" style="61" bestFit="1" customWidth="1"/>
    <col min="2054" max="2055" width="10.26953125" style="61" customWidth="1"/>
    <col min="2056" max="2056" width="17.7265625" style="61" bestFit="1" customWidth="1"/>
    <col min="2057" max="2057" width="8" style="61" bestFit="1" customWidth="1"/>
    <col min="2058" max="2058" width="10.54296875" style="61" bestFit="1" customWidth="1"/>
    <col min="2059" max="2059" width="18.26953125" style="61" bestFit="1" customWidth="1"/>
    <col min="2060" max="2060" width="16.6328125" style="61" bestFit="1" customWidth="1"/>
    <col min="2061" max="2061" width="6.54296875" style="61" bestFit="1" customWidth="1"/>
    <col min="2062" max="2062" width="16.90625" style="61" bestFit="1" customWidth="1"/>
    <col min="2063" max="2064" width="9.453125" style="61" customWidth="1"/>
    <col min="2065" max="2065" width="24.90625" style="61" bestFit="1" customWidth="1"/>
    <col min="2066" max="2066" width="70.81640625" style="61" customWidth="1"/>
    <col min="2067" max="2067" width="20.08984375" style="61" customWidth="1"/>
    <col min="2068" max="2068" width="28.453125" style="61" bestFit="1" customWidth="1"/>
    <col min="2069" max="2070" width="11.7265625" style="61"/>
    <col min="2071" max="2071" width="70.26953125" style="61" customWidth="1"/>
    <col min="2072" max="2073" width="11.7265625" style="61"/>
    <col min="2074" max="2074" width="17.453125" style="61" bestFit="1" customWidth="1"/>
    <col min="2075" max="2075" width="17.08984375" style="61" bestFit="1" customWidth="1"/>
    <col min="2076" max="2304" width="11.7265625" style="61"/>
    <col min="2305" max="2305" width="15.36328125" style="61" bestFit="1" customWidth="1"/>
    <col min="2306" max="2306" width="12.36328125" style="61" bestFit="1" customWidth="1"/>
    <col min="2307" max="2307" width="13.7265625" style="61" bestFit="1" customWidth="1"/>
    <col min="2308" max="2308" width="108.36328125" style="61" customWidth="1"/>
    <col min="2309" max="2309" width="9.6328125" style="61" bestFit="1" customWidth="1"/>
    <col min="2310" max="2311" width="10.26953125" style="61" customWidth="1"/>
    <col min="2312" max="2312" width="17.7265625" style="61" bestFit="1" customWidth="1"/>
    <col min="2313" max="2313" width="8" style="61" bestFit="1" customWidth="1"/>
    <col min="2314" max="2314" width="10.54296875" style="61" bestFit="1" customWidth="1"/>
    <col min="2315" max="2315" width="18.26953125" style="61" bestFit="1" customWidth="1"/>
    <col min="2316" max="2316" width="16.6328125" style="61" bestFit="1" customWidth="1"/>
    <col min="2317" max="2317" width="6.54296875" style="61" bestFit="1" customWidth="1"/>
    <col min="2318" max="2318" width="16.90625" style="61" bestFit="1" customWidth="1"/>
    <col min="2319" max="2320" width="9.453125" style="61" customWidth="1"/>
    <col min="2321" max="2321" width="24.90625" style="61" bestFit="1" customWidth="1"/>
    <col min="2322" max="2322" width="70.81640625" style="61" customWidth="1"/>
    <col min="2323" max="2323" width="20.08984375" style="61" customWidth="1"/>
    <col min="2324" max="2324" width="28.453125" style="61" bestFit="1" customWidth="1"/>
    <col min="2325" max="2326" width="11.7265625" style="61"/>
    <col min="2327" max="2327" width="70.26953125" style="61" customWidth="1"/>
    <col min="2328" max="2329" width="11.7265625" style="61"/>
    <col min="2330" max="2330" width="17.453125" style="61" bestFit="1" customWidth="1"/>
    <col min="2331" max="2331" width="17.08984375" style="61" bestFit="1" customWidth="1"/>
    <col min="2332" max="2560" width="11.7265625" style="61"/>
    <col min="2561" max="2561" width="15.36328125" style="61" bestFit="1" customWidth="1"/>
    <col min="2562" max="2562" width="12.36328125" style="61" bestFit="1" customWidth="1"/>
    <col min="2563" max="2563" width="13.7265625" style="61" bestFit="1" customWidth="1"/>
    <col min="2564" max="2564" width="108.36328125" style="61" customWidth="1"/>
    <col min="2565" max="2565" width="9.6328125" style="61" bestFit="1" customWidth="1"/>
    <col min="2566" max="2567" width="10.26953125" style="61" customWidth="1"/>
    <col min="2568" max="2568" width="17.7265625" style="61" bestFit="1" customWidth="1"/>
    <col min="2569" max="2569" width="8" style="61" bestFit="1" customWidth="1"/>
    <col min="2570" max="2570" width="10.54296875" style="61" bestFit="1" customWidth="1"/>
    <col min="2571" max="2571" width="18.26953125" style="61" bestFit="1" customWidth="1"/>
    <col min="2572" max="2572" width="16.6328125" style="61" bestFit="1" customWidth="1"/>
    <col min="2573" max="2573" width="6.54296875" style="61" bestFit="1" customWidth="1"/>
    <col min="2574" max="2574" width="16.90625" style="61" bestFit="1" customWidth="1"/>
    <col min="2575" max="2576" width="9.453125" style="61" customWidth="1"/>
    <col min="2577" max="2577" width="24.90625" style="61" bestFit="1" customWidth="1"/>
    <col min="2578" max="2578" width="70.81640625" style="61" customWidth="1"/>
    <col min="2579" max="2579" width="20.08984375" style="61" customWidth="1"/>
    <col min="2580" max="2580" width="28.453125" style="61" bestFit="1" customWidth="1"/>
    <col min="2581" max="2582" width="11.7265625" style="61"/>
    <col min="2583" max="2583" width="70.26953125" style="61" customWidth="1"/>
    <col min="2584" max="2585" width="11.7265625" style="61"/>
    <col min="2586" max="2586" width="17.453125" style="61" bestFit="1" customWidth="1"/>
    <col min="2587" max="2587" width="17.08984375" style="61" bestFit="1" customWidth="1"/>
    <col min="2588" max="2816" width="11.7265625" style="61"/>
    <col min="2817" max="2817" width="15.36328125" style="61" bestFit="1" customWidth="1"/>
    <col min="2818" max="2818" width="12.36328125" style="61" bestFit="1" customWidth="1"/>
    <col min="2819" max="2819" width="13.7265625" style="61" bestFit="1" customWidth="1"/>
    <col min="2820" max="2820" width="108.36328125" style="61" customWidth="1"/>
    <col min="2821" max="2821" width="9.6328125" style="61" bestFit="1" customWidth="1"/>
    <col min="2822" max="2823" width="10.26953125" style="61" customWidth="1"/>
    <col min="2824" max="2824" width="17.7265625" style="61" bestFit="1" customWidth="1"/>
    <col min="2825" max="2825" width="8" style="61" bestFit="1" customWidth="1"/>
    <col min="2826" max="2826" width="10.54296875" style="61" bestFit="1" customWidth="1"/>
    <col min="2827" max="2827" width="18.26953125" style="61" bestFit="1" customWidth="1"/>
    <col min="2828" max="2828" width="16.6328125" style="61" bestFit="1" customWidth="1"/>
    <col min="2829" max="2829" width="6.54296875" style="61" bestFit="1" customWidth="1"/>
    <col min="2830" max="2830" width="16.90625" style="61" bestFit="1" customWidth="1"/>
    <col min="2831" max="2832" width="9.453125" style="61" customWidth="1"/>
    <col min="2833" max="2833" width="24.90625" style="61" bestFit="1" customWidth="1"/>
    <col min="2834" max="2834" width="70.81640625" style="61" customWidth="1"/>
    <col min="2835" max="2835" width="20.08984375" style="61" customWidth="1"/>
    <col min="2836" max="2836" width="28.453125" style="61" bestFit="1" customWidth="1"/>
    <col min="2837" max="2838" width="11.7265625" style="61"/>
    <col min="2839" max="2839" width="70.26953125" style="61" customWidth="1"/>
    <col min="2840" max="2841" width="11.7265625" style="61"/>
    <col min="2842" max="2842" width="17.453125" style="61" bestFit="1" customWidth="1"/>
    <col min="2843" max="2843" width="17.08984375" style="61" bestFit="1" customWidth="1"/>
    <col min="2844" max="3072" width="11.7265625" style="61"/>
    <col min="3073" max="3073" width="15.36328125" style="61" bestFit="1" customWidth="1"/>
    <col min="3074" max="3074" width="12.36328125" style="61" bestFit="1" customWidth="1"/>
    <col min="3075" max="3075" width="13.7265625" style="61" bestFit="1" customWidth="1"/>
    <col min="3076" max="3076" width="108.36328125" style="61" customWidth="1"/>
    <col min="3077" max="3077" width="9.6328125" style="61" bestFit="1" customWidth="1"/>
    <col min="3078" max="3079" width="10.26953125" style="61" customWidth="1"/>
    <col min="3080" max="3080" width="17.7265625" style="61" bestFit="1" customWidth="1"/>
    <col min="3081" max="3081" width="8" style="61" bestFit="1" customWidth="1"/>
    <col min="3082" max="3082" width="10.54296875" style="61" bestFit="1" customWidth="1"/>
    <col min="3083" max="3083" width="18.26953125" style="61" bestFit="1" customWidth="1"/>
    <col min="3084" max="3084" width="16.6328125" style="61" bestFit="1" customWidth="1"/>
    <col min="3085" max="3085" width="6.54296875" style="61" bestFit="1" customWidth="1"/>
    <col min="3086" max="3086" width="16.90625" style="61" bestFit="1" customWidth="1"/>
    <col min="3087" max="3088" width="9.453125" style="61" customWidth="1"/>
    <col min="3089" max="3089" width="24.90625" style="61" bestFit="1" customWidth="1"/>
    <col min="3090" max="3090" width="70.81640625" style="61" customWidth="1"/>
    <col min="3091" max="3091" width="20.08984375" style="61" customWidth="1"/>
    <col min="3092" max="3092" width="28.453125" style="61" bestFit="1" customWidth="1"/>
    <col min="3093" max="3094" width="11.7265625" style="61"/>
    <col min="3095" max="3095" width="70.26953125" style="61" customWidth="1"/>
    <col min="3096" max="3097" width="11.7265625" style="61"/>
    <col min="3098" max="3098" width="17.453125" style="61" bestFit="1" customWidth="1"/>
    <col min="3099" max="3099" width="17.08984375" style="61" bestFit="1" customWidth="1"/>
    <col min="3100" max="3328" width="11.7265625" style="61"/>
    <col min="3329" max="3329" width="15.36328125" style="61" bestFit="1" customWidth="1"/>
    <col min="3330" max="3330" width="12.36328125" style="61" bestFit="1" customWidth="1"/>
    <col min="3331" max="3331" width="13.7265625" style="61" bestFit="1" customWidth="1"/>
    <col min="3332" max="3332" width="108.36328125" style="61" customWidth="1"/>
    <col min="3333" max="3333" width="9.6328125" style="61" bestFit="1" customWidth="1"/>
    <col min="3334" max="3335" width="10.26953125" style="61" customWidth="1"/>
    <col min="3336" max="3336" width="17.7265625" style="61" bestFit="1" customWidth="1"/>
    <col min="3337" max="3337" width="8" style="61" bestFit="1" customWidth="1"/>
    <col min="3338" max="3338" width="10.54296875" style="61" bestFit="1" customWidth="1"/>
    <col min="3339" max="3339" width="18.26953125" style="61" bestFit="1" customWidth="1"/>
    <col min="3340" max="3340" width="16.6328125" style="61" bestFit="1" customWidth="1"/>
    <col min="3341" max="3341" width="6.54296875" style="61" bestFit="1" customWidth="1"/>
    <col min="3342" max="3342" width="16.90625" style="61" bestFit="1" customWidth="1"/>
    <col min="3343" max="3344" width="9.453125" style="61" customWidth="1"/>
    <col min="3345" max="3345" width="24.90625" style="61" bestFit="1" customWidth="1"/>
    <col min="3346" max="3346" width="70.81640625" style="61" customWidth="1"/>
    <col min="3347" max="3347" width="20.08984375" style="61" customWidth="1"/>
    <col min="3348" max="3348" width="28.453125" style="61" bestFit="1" customWidth="1"/>
    <col min="3349" max="3350" width="11.7265625" style="61"/>
    <col min="3351" max="3351" width="70.26953125" style="61" customWidth="1"/>
    <col min="3352" max="3353" width="11.7265625" style="61"/>
    <col min="3354" max="3354" width="17.453125" style="61" bestFit="1" customWidth="1"/>
    <col min="3355" max="3355" width="17.08984375" style="61" bestFit="1" customWidth="1"/>
    <col min="3356" max="3584" width="11.7265625" style="61"/>
    <col min="3585" max="3585" width="15.36328125" style="61" bestFit="1" customWidth="1"/>
    <col min="3586" max="3586" width="12.36328125" style="61" bestFit="1" customWidth="1"/>
    <col min="3587" max="3587" width="13.7265625" style="61" bestFit="1" customWidth="1"/>
    <col min="3588" max="3588" width="108.36328125" style="61" customWidth="1"/>
    <col min="3589" max="3589" width="9.6328125" style="61" bestFit="1" customWidth="1"/>
    <col min="3590" max="3591" width="10.26953125" style="61" customWidth="1"/>
    <col min="3592" max="3592" width="17.7265625" style="61" bestFit="1" customWidth="1"/>
    <col min="3593" max="3593" width="8" style="61" bestFit="1" customWidth="1"/>
    <col min="3594" max="3594" width="10.54296875" style="61" bestFit="1" customWidth="1"/>
    <col min="3595" max="3595" width="18.26953125" style="61" bestFit="1" customWidth="1"/>
    <col min="3596" max="3596" width="16.6328125" style="61" bestFit="1" customWidth="1"/>
    <col min="3597" max="3597" width="6.54296875" style="61" bestFit="1" customWidth="1"/>
    <col min="3598" max="3598" width="16.90625" style="61" bestFit="1" customWidth="1"/>
    <col min="3599" max="3600" width="9.453125" style="61" customWidth="1"/>
    <col min="3601" max="3601" width="24.90625" style="61" bestFit="1" customWidth="1"/>
    <col min="3602" max="3602" width="70.81640625" style="61" customWidth="1"/>
    <col min="3603" max="3603" width="20.08984375" style="61" customWidth="1"/>
    <col min="3604" max="3604" width="28.453125" style="61" bestFit="1" customWidth="1"/>
    <col min="3605" max="3606" width="11.7265625" style="61"/>
    <col min="3607" max="3607" width="70.26953125" style="61" customWidth="1"/>
    <col min="3608" max="3609" width="11.7265625" style="61"/>
    <col min="3610" max="3610" width="17.453125" style="61" bestFit="1" customWidth="1"/>
    <col min="3611" max="3611" width="17.08984375" style="61" bestFit="1" customWidth="1"/>
    <col min="3612" max="3840" width="11.7265625" style="61"/>
    <col min="3841" max="3841" width="15.36328125" style="61" bestFit="1" customWidth="1"/>
    <col min="3842" max="3842" width="12.36328125" style="61" bestFit="1" customWidth="1"/>
    <col min="3843" max="3843" width="13.7265625" style="61" bestFit="1" customWidth="1"/>
    <col min="3844" max="3844" width="108.36328125" style="61" customWidth="1"/>
    <col min="3845" max="3845" width="9.6328125" style="61" bestFit="1" customWidth="1"/>
    <col min="3846" max="3847" width="10.26953125" style="61" customWidth="1"/>
    <col min="3848" max="3848" width="17.7265625" style="61" bestFit="1" customWidth="1"/>
    <col min="3849" max="3849" width="8" style="61" bestFit="1" customWidth="1"/>
    <col min="3850" max="3850" width="10.54296875" style="61" bestFit="1" customWidth="1"/>
    <col min="3851" max="3851" width="18.26953125" style="61" bestFit="1" customWidth="1"/>
    <col min="3852" max="3852" width="16.6328125" style="61" bestFit="1" customWidth="1"/>
    <col min="3853" max="3853" width="6.54296875" style="61" bestFit="1" customWidth="1"/>
    <col min="3854" max="3854" width="16.90625" style="61" bestFit="1" customWidth="1"/>
    <col min="3855" max="3856" width="9.453125" style="61" customWidth="1"/>
    <col min="3857" max="3857" width="24.90625" style="61" bestFit="1" customWidth="1"/>
    <col min="3858" max="3858" width="70.81640625" style="61" customWidth="1"/>
    <col min="3859" max="3859" width="20.08984375" style="61" customWidth="1"/>
    <col min="3860" max="3860" width="28.453125" style="61" bestFit="1" customWidth="1"/>
    <col min="3861" max="3862" width="11.7265625" style="61"/>
    <col min="3863" max="3863" width="70.26953125" style="61" customWidth="1"/>
    <col min="3864" max="3865" width="11.7265625" style="61"/>
    <col min="3866" max="3866" width="17.453125" style="61" bestFit="1" customWidth="1"/>
    <col min="3867" max="3867" width="17.08984375" style="61" bestFit="1" customWidth="1"/>
    <col min="3868" max="4096" width="11.7265625" style="61"/>
    <col min="4097" max="4097" width="15.36328125" style="61" bestFit="1" customWidth="1"/>
    <col min="4098" max="4098" width="12.36328125" style="61" bestFit="1" customWidth="1"/>
    <col min="4099" max="4099" width="13.7265625" style="61" bestFit="1" customWidth="1"/>
    <col min="4100" max="4100" width="108.36328125" style="61" customWidth="1"/>
    <col min="4101" max="4101" width="9.6328125" style="61" bestFit="1" customWidth="1"/>
    <col min="4102" max="4103" width="10.26953125" style="61" customWidth="1"/>
    <col min="4104" max="4104" width="17.7265625" style="61" bestFit="1" customWidth="1"/>
    <col min="4105" max="4105" width="8" style="61" bestFit="1" customWidth="1"/>
    <col min="4106" max="4106" width="10.54296875" style="61" bestFit="1" customWidth="1"/>
    <col min="4107" max="4107" width="18.26953125" style="61" bestFit="1" customWidth="1"/>
    <col min="4108" max="4108" width="16.6328125" style="61" bestFit="1" customWidth="1"/>
    <col min="4109" max="4109" width="6.54296875" style="61" bestFit="1" customWidth="1"/>
    <col min="4110" max="4110" width="16.90625" style="61" bestFit="1" customWidth="1"/>
    <col min="4111" max="4112" width="9.453125" style="61" customWidth="1"/>
    <col min="4113" max="4113" width="24.90625" style="61" bestFit="1" customWidth="1"/>
    <col min="4114" max="4114" width="70.81640625" style="61" customWidth="1"/>
    <col min="4115" max="4115" width="20.08984375" style="61" customWidth="1"/>
    <col min="4116" max="4116" width="28.453125" style="61" bestFit="1" customWidth="1"/>
    <col min="4117" max="4118" width="11.7265625" style="61"/>
    <col min="4119" max="4119" width="70.26953125" style="61" customWidth="1"/>
    <col min="4120" max="4121" width="11.7265625" style="61"/>
    <col min="4122" max="4122" width="17.453125" style="61" bestFit="1" customWidth="1"/>
    <col min="4123" max="4123" width="17.08984375" style="61" bestFit="1" customWidth="1"/>
    <col min="4124" max="4352" width="11.7265625" style="61"/>
    <col min="4353" max="4353" width="15.36328125" style="61" bestFit="1" customWidth="1"/>
    <col min="4354" max="4354" width="12.36328125" style="61" bestFit="1" customWidth="1"/>
    <col min="4355" max="4355" width="13.7265625" style="61" bestFit="1" customWidth="1"/>
    <col min="4356" max="4356" width="108.36328125" style="61" customWidth="1"/>
    <col min="4357" max="4357" width="9.6328125" style="61" bestFit="1" customWidth="1"/>
    <col min="4358" max="4359" width="10.26953125" style="61" customWidth="1"/>
    <col min="4360" max="4360" width="17.7265625" style="61" bestFit="1" customWidth="1"/>
    <col min="4361" max="4361" width="8" style="61" bestFit="1" customWidth="1"/>
    <col min="4362" max="4362" width="10.54296875" style="61" bestFit="1" customWidth="1"/>
    <col min="4363" max="4363" width="18.26953125" style="61" bestFit="1" customWidth="1"/>
    <col min="4364" max="4364" width="16.6328125" style="61" bestFit="1" customWidth="1"/>
    <col min="4365" max="4365" width="6.54296875" style="61" bestFit="1" customWidth="1"/>
    <col min="4366" max="4366" width="16.90625" style="61" bestFit="1" customWidth="1"/>
    <col min="4367" max="4368" width="9.453125" style="61" customWidth="1"/>
    <col min="4369" max="4369" width="24.90625" style="61" bestFit="1" customWidth="1"/>
    <col min="4370" max="4370" width="70.81640625" style="61" customWidth="1"/>
    <col min="4371" max="4371" width="20.08984375" style="61" customWidth="1"/>
    <col min="4372" max="4372" width="28.453125" style="61" bestFit="1" customWidth="1"/>
    <col min="4373" max="4374" width="11.7265625" style="61"/>
    <col min="4375" max="4375" width="70.26953125" style="61" customWidth="1"/>
    <col min="4376" max="4377" width="11.7265625" style="61"/>
    <col min="4378" max="4378" width="17.453125" style="61" bestFit="1" customWidth="1"/>
    <col min="4379" max="4379" width="17.08984375" style="61" bestFit="1" customWidth="1"/>
    <col min="4380" max="4608" width="11.7265625" style="61"/>
    <col min="4609" max="4609" width="15.36328125" style="61" bestFit="1" customWidth="1"/>
    <col min="4610" max="4610" width="12.36328125" style="61" bestFit="1" customWidth="1"/>
    <col min="4611" max="4611" width="13.7265625" style="61" bestFit="1" customWidth="1"/>
    <col min="4612" max="4612" width="108.36328125" style="61" customWidth="1"/>
    <col min="4613" max="4613" width="9.6328125" style="61" bestFit="1" customWidth="1"/>
    <col min="4614" max="4615" width="10.26953125" style="61" customWidth="1"/>
    <col min="4616" max="4616" width="17.7265625" style="61" bestFit="1" customWidth="1"/>
    <col min="4617" max="4617" width="8" style="61" bestFit="1" customWidth="1"/>
    <col min="4618" max="4618" width="10.54296875" style="61" bestFit="1" customWidth="1"/>
    <col min="4619" max="4619" width="18.26953125" style="61" bestFit="1" customWidth="1"/>
    <col min="4620" max="4620" width="16.6328125" style="61" bestFit="1" customWidth="1"/>
    <col min="4621" max="4621" width="6.54296875" style="61" bestFit="1" customWidth="1"/>
    <col min="4622" max="4622" width="16.90625" style="61" bestFit="1" customWidth="1"/>
    <col min="4623" max="4624" width="9.453125" style="61" customWidth="1"/>
    <col min="4625" max="4625" width="24.90625" style="61" bestFit="1" customWidth="1"/>
    <col min="4626" max="4626" width="70.81640625" style="61" customWidth="1"/>
    <col min="4627" max="4627" width="20.08984375" style="61" customWidth="1"/>
    <col min="4628" max="4628" width="28.453125" style="61" bestFit="1" customWidth="1"/>
    <col min="4629" max="4630" width="11.7265625" style="61"/>
    <col min="4631" max="4631" width="70.26953125" style="61" customWidth="1"/>
    <col min="4632" max="4633" width="11.7265625" style="61"/>
    <col min="4634" max="4634" width="17.453125" style="61" bestFit="1" customWidth="1"/>
    <col min="4635" max="4635" width="17.08984375" style="61" bestFit="1" customWidth="1"/>
    <col min="4636" max="4864" width="11.7265625" style="61"/>
    <col min="4865" max="4865" width="15.36328125" style="61" bestFit="1" customWidth="1"/>
    <col min="4866" max="4866" width="12.36328125" style="61" bestFit="1" customWidth="1"/>
    <col min="4867" max="4867" width="13.7265625" style="61" bestFit="1" customWidth="1"/>
    <col min="4868" max="4868" width="108.36328125" style="61" customWidth="1"/>
    <col min="4869" max="4869" width="9.6328125" style="61" bestFit="1" customWidth="1"/>
    <col min="4870" max="4871" width="10.26953125" style="61" customWidth="1"/>
    <col min="4872" max="4872" width="17.7265625" style="61" bestFit="1" customWidth="1"/>
    <col min="4873" max="4873" width="8" style="61" bestFit="1" customWidth="1"/>
    <col min="4874" max="4874" width="10.54296875" style="61" bestFit="1" customWidth="1"/>
    <col min="4875" max="4875" width="18.26953125" style="61" bestFit="1" customWidth="1"/>
    <col min="4876" max="4876" width="16.6328125" style="61" bestFit="1" customWidth="1"/>
    <col min="4877" max="4877" width="6.54296875" style="61" bestFit="1" customWidth="1"/>
    <col min="4878" max="4878" width="16.90625" style="61" bestFit="1" customWidth="1"/>
    <col min="4879" max="4880" width="9.453125" style="61" customWidth="1"/>
    <col min="4881" max="4881" width="24.90625" style="61" bestFit="1" customWidth="1"/>
    <col min="4882" max="4882" width="70.81640625" style="61" customWidth="1"/>
    <col min="4883" max="4883" width="20.08984375" style="61" customWidth="1"/>
    <col min="4884" max="4884" width="28.453125" style="61" bestFit="1" customWidth="1"/>
    <col min="4885" max="4886" width="11.7265625" style="61"/>
    <col min="4887" max="4887" width="70.26953125" style="61" customWidth="1"/>
    <col min="4888" max="4889" width="11.7265625" style="61"/>
    <col min="4890" max="4890" width="17.453125" style="61" bestFit="1" customWidth="1"/>
    <col min="4891" max="4891" width="17.08984375" style="61" bestFit="1" customWidth="1"/>
    <col min="4892" max="5120" width="11.7265625" style="61"/>
    <col min="5121" max="5121" width="15.36328125" style="61" bestFit="1" customWidth="1"/>
    <col min="5122" max="5122" width="12.36328125" style="61" bestFit="1" customWidth="1"/>
    <col min="5123" max="5123" width="13.7265625" style="61" bestFit="1" customWidth="1"/>
    <col min="5124" max="5124" width="108.36328125" style="61" customWidth="1"/>
    <col min="5125" max="5125" width="9.6328125" style="61" bestFit="1" customWidth="1"/>
    <col min="5126" max="5127" width="10.26953125" style="61" customWidth="1"/>
    <col min="5128" max="5128" width="17.7265625" style="61" bestFit="1" customWidth="1"/>
    <col min="5129" max="5129" width="8" style="61" bestFit="1" customWidth="1"/>
    <col min="5130" max="5130" width="10.54296875" style="61" bestFit="1" customWidth="1"/>
    <col min="5131" max="5131" width="18.26953125" style="61" bestFit="1" customWidth="1"/>
    <col min="5132" max="5132" width="16.6328125" style="61" bestFit="1" customWidth="1"/>
    <col min="5133" max="5133" width="6.54296875" style="61" bestFit="1" customWidth="1"/>
    <col min="5134" max="5134" width="16.90625" style="61" bestFit="1" customWidth="1"/>
    <col min="5135" max="5136" width="9.453125" style="61" customWidth="1"/>
    <col min="5137" max="5137" width="24.90625" style="61" bestFit="1" customWidth="1"/>
    <col min="5138" max="5138" width="70.81640625" style="61" customWidth="1"/>
    <col min="5139" max="5139" width="20.08984375" style="61" customWidth="1"/>
    <col min="5140" max="5140" width="28.453125" style="61" bestFit="1" customWidth="1"/>
    <col min="5141" max="5142" width="11.7265625" style="61"/>
    <col min="5143" max="5143" width="70.26953125" style="61" customWidth="1"/>
    <col min="5144" max="5145" width="11.7265625" style="61"/>
    <col min="5146" max="5146" width="17.453125" style="61" bestFit="1" customWidth="1"/>
    <col min="5147" max="5147" width="17.08984375" style="61" bestFit="1" customWidth="1"/>
    <col min="5148" max="5376" width="11.7265625" style="61"/>
    <col min="5377" max="5377" width="15.36328125" style="61" bestFit="1" customWidth="1"/>
    <col min="5378" max="5378" width="12.36328125" style="61" bestFit="1" customWidth="1"/>
    <col min="5379" max="5379" width="13.7265625" style="61" bestFit="1" customWidth="1"/>
    <col min="5380" max="5380" width="108.36328125" style="61" customWidth="1"/>
    <col min="5381" max="5381" width="9.6328125" style="61" bestFit="1" customWidth="1"/>
    <col min="5382" max="5383" width="10.26953125" style="61" customWidth="1"/>
    <col min="5384" max="5384" width="17.7265625" style="61" bestFit="1" customWidth="1"/>
    <col min="5385" max="5385" width="8" style="61" bestFit="1" customWidth="1"/>
    <col min="5386" max="5386" width="10.54296875" style="61" bestFit="1" customWidth="1"/>
    <col min="5387" max="5387" width="18.26953125" style="61" bestFit="1" customWidth="1"/>
    <col min="5388" max="5388" width="16.6328125" style="61" bestFit="1" customWidth="1"/>
    <col min="5389" max="5389" width="6.54296875" style="61" bestFit="1" customWidth="1"/>
    <col min="5390" max="5390" width="16.90625" style="61" bestFit="1" customWidth="1"/>
    <col min="5391" max="5392" width="9.453125" style="61" customWidth="1"/>
    <col min="5393" max="5393" width="24.90625" style="61" bestFit="1" customWidth="1"/>
    <col min="5394" max="5394" width="70.81640625" style="61" customWidth="1"/>
    <col min="5395" max="5395" width="20.08984375" style="61" customWidth="1"/>
    <col min="5396" max="5396" width="28.453125" style="61" bestFit="1" customWidth="1"/>
    <col min="5397" max="5398" width="11.7265625" style="61"/>
    <col min="5399" max="5399" width="70.26953125" style="61" customWidth="1"/>
    <col min="5400" max="5401" width="11.7265625" style="61"/>
    <col min="5402" max="5402" width="17.453125" style="61" bestFit="1" customWidth="1"/>
    <col min="5403" max="5403" width="17.08984375" style="61" bestFit="1" customWidth="1"/>
    <col min="5404" max="5632" width="11.7265625" style="61"/>
    <col min="5633" max="5633" width="15.36328125" style="61" bestFit="1" customWidth="1"/>
    <col min="5634" max="5634" width="12.36328125" style="61" bestFit="1" customWidth="1"/>
    <col min="5635" max="5635" width="13.7265625" style="61" bestFit="1" customWidth="1"/>
    <col min="5636" max="5636" width="108.36328125" style="61" customWidth="1"/>
    <col min="5637" max="5637" width="9.6328125" style="61" bestFit="1" customWidth="1"/>
    <col min="5638" max="5639" width="10.26953125" style="61" customWidth="1"/>
    <col min="5640" max="5640" width="17.7265625" style="61" bestFit="1" customWidth="1"/>
    <col min="5641" max="5641" width="8" style="61" bestFit="1" customWidth="1"/>
    <col min="5642" max="5642" width="10.54296875" style="61" bestFit="1" customWidth="1"/>
    <col min="5643" max="5643" width="18.26953125" style="61" bestFit="1" customWidth="1"/>
    <col min="5644" max="5644" width="16.6328125" style="61" bestFit="1" customWidth="1"/>
    <col min="5645" max="5645" width="6.54296875" style="61" bestFit="1" customWidth="1"/>
    <col min="5646" max="5646" width="16.90625" style="61" bestFit="1" customWidth="1"/>
    <col min="5647" max="5648" width="9.453125" style="61" customWidth="1"/>
    <col min="5649" max="5649" width="24.90625" style="61" bestFit="1" customWidth="1"/>
    <col min="5650" max="5650" width="70.81640625" style="61" customWidth="1"/>
    <col min="5651" max="5651" width="20.08984375" style="61" customWidth="1"/>
    <col min="5652" max="5652" width="28.453125" style="61" bestFit="1" customWidth="1"/>
    <col min="5653" max="5654" width="11.7265625" style="61"/>
    <col min="5655" max="5655" width="70.26953125" style="61" customWidth="1"/>
    <col min="5656" max="5657" width="11.7265625" style="61"/>
    <col min="5658" max="5658" width="17.453125" style="61" bestFit="1" customWidth="1"/>
    <col min="5659" max="5659" width="17.08984375" style="61" bestFit="1" customWidth="1"/>
    <col min="5660" max="5888" width="11.7265625" style="61"/>
    <col min="5889" max="5889" width="15.36328125" style="61" bestFit="1" customWidth="1"/>
    <col min="5890" max="5890" width="12.36328125" style="61" bestFit="1" customWidth="1"/>
    <col min="5891" max="5891" width="13.7265625" style="61" bestFit="1" customWidth="1"/>
    <col min="5892" max="5892" width="108.36328125" style="61" customWidth="1"/>
    <col min="5893" max="5893" width="9.6328125" style="61" bestFit="1" customWidth="1"/>
    <col min="5894" max="5895" width="10.26953125" style="61" customWidth="1"/>
    <col min="5896" max="5896" width="17.7265625" style="61" bestFit="1" customWidth="1"/>
    <col min="5897" max="5897" width="8" style="61" bestFit="1" customWidth="1"/>
    <col min="5898" max="5898" width="10.54296875" style="61" bestFit="1" customWidth="1"/>
    <col min="5899" max="5899" width="18.26953125" style="61" bestFit="1" customWidth="1"/>
    <col min="5900" max="5900" width="16.6328125" style="61" bestFit="1" customWidth="1"/>
    <col min="5901" max="5901" width="6.54296875" style="61" bestFit="1" customWidth="1"/>
    <col min="5902" max="5902" width="16.90625" style="61" bestFit="1" customWidth="1"/>
    <col min="5903" max="5904" width="9.453125" style="61" customWidth="1"/>
    <col min="5905" max="5905" width="24.90625" style="61" bestFit="1" customWidth="1"/>
    <col min="5906" max="5906" width="70.81640625" style="61" customWidth="1"/>
    <col min="5907" max="5907" width="20.08984375" style="61" customWidth="1"/>
    <col min="5908" max="5908" width="28.453125" style="61" bestFit="1" customWidth="1"/>
    <col min="5909" max="5910" width="11.7265625" style="61"/>
    <col min="5911" max="5911" width="70.26953125" style="61" customWidth="1"/>
    <col min="5912" max="5913" width="11.7265625" style="61"/>
    <col min="5914" max="5914" width="17.453125" style="61" bestFit="1" customWidth="1"/>
    <col min="5915" max="5915" width="17.08984375" style="61" bestFit="1" customWidth="1"/>
    <col min="5916" max="6144" width="11.7265625" style="61"/>
    <col min="6145" max="6145" width="15.36328125" style="61" bestFit="1" customWidth="1"/>
    <col min="6146" max="6146" width="12.36328125" style="61" bestFit="1" customWidth="1"/>
    <col min="6147" max="6147" width="13.7265625" style="61" bestFit="1" customWidth="1"/>
    <col min="6148" max="6148" width="108.36328125" style="61" customWidth="1"/>
    <col min="6149" max="6149" width="9.6328125" style="61" bestFit="1" customWidth="1"/>
    <col min="6150" max="6151" width="10.26953125" style="61" customWidth="1"/>
    <col min="6152" max="6152" width="17.7265625" style="61" bestFit="1" customWidth="1"/>
    <col min="6153" max="6153" width="8" style="61" bestFit="1" customWidth="1"/>
    <col min="6154" max="6154" width="10.54296875" style="61" bestFit="1" customWidth="1"/>
    <col min="6155" max="6155" width="18.26953125" style="61" bestFit="1" customWidth="1"/>
    <col min="6156" max="6156" width="16.6328125" style="61" bestFit="1" customWidth="1"/>
    <col min="6157" max="6157" width="6.54296875" style="61" bestFit="1" customWidth="1"/>
    <col min="6158" max="6158" width="16.90625" style="61" bestFit="1" customWidth="1"/>
    <col min="6159" max="6160" width="9.453125" style="61" customWidth="1"/>
    <col min="6161" max="6161" width="24.90625" style="61" bestFit="1" customWidth="1"/>
    <col min="6162" max="6162" width="70.81640625" style="61" customWidth="1"/>
    <col min="6163" max="6163" width="20.08984375" style="61" customWidth="1"/>
    <col min="6164" max="6164" width="28.453125" style="61" bestFit="1" customWidth="1"/>
    <col min="6165" max="6166" width="11.7265625" style="61"/>
    <col min="6167" max="6167" width="70.26953125" style="61" customWidth="1"/>
    <col min="6168" max="6169" width="11.7265625" style="61"/>
    <col min="6170" max="6170" width="17.453125" style="61" bestFit="1" customWidth="1"/>
    <col min="6171" max="6171" width="17.08984375" style="61" bestFit="1" customWidth="1"/>
    <col min="6172" max="6400" width="11.7265625" style="61"/>
    <col min="6401" max="6401" width="15.36328125" style="61" bestFit="1" customWidth="1"/>
    <col min="6402" max="6402" width="12.36328125" style="61" bestFit="1" customWidth="1"/>
    <col min="6403" max="6403" width="13.7265625" style="61" bestFit="1" customWidth="1"/>
    <col min="6404" max="6404" width="108.36328125" style="61" customWidth="1"/>
    <col min="6405" max="6405" width="9.6328125" style="61" bestFit="1" customWidth="1"/>
    <col min="6406" max="6407" width="10.26953125" style="61" customWidth="1"/>
    <col min="6408" max="6408" width="17.7265625" style="61" bestFit="1" customWidth="1"/>
    <col min="6409" max="6409" width="8" style="61" bestFit="1" customWidth="1"/>
    <col min="6410" max="6410" width="10.54296875" style="61" bestFit="1" customWidth="1"/>
    <col min="6411" max="6411" width="18.26953125" style="61" bestFit="1" customWidth="1"/>
    <col min="6412" max="6412" width="16.6328125" style="61" bestFit="1" customWidth="1"/>
    <col min="6413" max="6413" width="6.54296875" style="61" bestFit="1" customWidth="1"/>
    <col min="6414" max="6414" width="16.90625" style="61" bestFit="1" customWidth="1"/>
    <col min="6415" max="6416" width="9.453125" style="61" customWidth="1"/>
    <col min="6417" max="6417" width="24.90625" style="61" bestFit="1" customWidth="1"/>
    <col min="6418" max="6418" width="70.81640625" style="61" customWidth="1"/>
    <col min="6419" max="6419" width="20.08984375" style="61" customWidth="1"/>
    <col min="6420" max="6420" width="28.453125" style="61" bestFit="1" customWidth="1"/>
    <col min="6421" max="6422" width="11.7265625" style="61"/>
    <col min="6423" max="6423" width="70.26953125" style="61" customWidth="1"/>
    <col min="6424" max="6425" width="11.7265625" style="61"/>
    <col min="6426" max="6426" width="17.453125" style="61" bestFit="1" customWidth="1"/>
    <col min="6427" max="6427" width="17.08984375" style="61" bestFit="1" customWidth="1"/>
    <col min="6428" max="6656" width="11.7265625" style="61"/>
    <col min="6657" max="6657" width="15.36328125" style="61" bestFit="1" customWidth="1"/>
    <col min="6658" max="6658" width="12.36328125" style="61" bestFit="1" customWidth="1"/>
    <col min="6659" max="6659" width="13.7265625" style="61" bestFit="1" customWidth="1"/>
    <col min="6660" max="6660" width="108.36328125" style="61" customWidth="1"/>
    <col min="6661" max="6661" width="9.6328125" style="61" bestFit="1" customWidth="1"/>
    <col min="6662" max="6663" width="10.26953125" style="61" customWidth="1"/>
    <col min="6664" max="6664" width="17.7265625" style="61" bestFit="1" customWidth="1"/>
    <col min="6665" max="6665" width="8" style="61" bestFit="1" customWidth="1"/>
    <col min="6666" max="6666" width="10.54296875" style="61" bestFit="1" customWidth="1"/>
    <col min="6667" max="6667" width="18.26953125" style="61" bestFit="1" customWidth="1"/>
    <col min="6668" max="6668" width="16.6328125" style="61" bestFit="1" customWidth="1"/>
    <col min="6669" max="6669" width="6.54296875" style="61" bestFit="1" customWidth="1"/>
    <col min="6670" max="6670" width="16.90625" style="61" bestFit="1" customWidth="1"/>
    <col min="6671" max="6672" width="9.453125" style="61" customWidth="1"/>
    <col min="6673" max="6673" width="24.90625" style="61" bestFit="1" customWidth="1"/>
    <col min="6674" max="6674" width="70.81640625" style="61" customWidth="1"/>
    <col min="6675" max="6675" width="20.08984375" style="61" customWidth="1"/>
    <col min="6676" max="6676" width="28.453125" style="61" bestFit="1" customWidth="1"/>
    <col min="6677" max="6678" width="11.7265625" style="61"/>
    <col min="6679" max="6679" width="70.26953125" style="61" customWidth="1"/>
    <col min="6680" max="6681" width="11.7265625" style="61"/>
    <col min="6682" max="6682" width="17.453125" style="61" bestFit="1" customWidth="1"/>
    <col min="6683" max="6683" width="17.08984375" style="61" bestFit="1" customWidth="1"/>
    <col min="6684" max="6912" width="11.7265625" style="61"/>
    <col min="6913" max="6913" width="15.36328125" style="61" bestFit="1" customWidth="1"/>
    <col min="6914" max="6914" width="12.36328125" style="61" bestFit="1" customWidth="1"/>
    <col min="6915" max="6915" width="13.7265625" style="61" bestFit="1" customWidth="1"/>
    <col min="6916" max="6916" width="108.36328125" style="61" customWidth="1"/>
    <col min="6917" max="6917" width="9.6328125" style="61" bestFit="1" customWidth="1"/>
    <col min="6918" max="6919" width="10.26953125" style="61" customWidth="1"/>
    <col min="6920" max="6920" width="17.7265625" style="61" bestFit="1" customWidth="1"/>
    <col min="6921" max="6921" width="8" style="61" bestFit="1" customWidth="1"/>
    <col min="6922" max="6922" width="10.54296875" style="61" bestFit="1" customWidth="1"/>
    <col min="6923" max="6923" width="18.26953125" style="61" bestFit="1" customWidth="1"/>
    <col min="6924" max="6924" width="16.6328125" style="61" bestFit="1" customWidth="1"/>
    <col min="6925" max="6925" width="6.54296875" style="61" bestFit="1" customWidth="1"/>
    <col min="6926" max="6926" width="16.90625" style="61" bestFit="1" customWidth="1"/>
    <col min="6927" max="6928" width="9.453125" style="61" customWidth="1"/>
    <col min="6929" max="6929" width="24.90625" style="61" bestFit="1" customWidth="1"/>
    <col min="6930" max="6930" width="70.81640625" style="61" customWidth="1"/>
    <col min="6931" max="6931" width="20.08984375" style="61" customWidth="1"/>
    <col min="6932" max="6932" width="28.453125" style="61" bestFit="1" customWidth="1"/>
    <col min="6933" max="6934" width="11.7265625" style="61"/>
    <col min="6935" max="6935" width="70.26953125" style="61" customWidth="1"/>
    <col min="6936" max="6937" width="11.7265625" style="61"/>
    <col min="6938" max="6938" width="17.453125" style="61" bestFit="1" customWidth="1"/>
    <col min="6939" max="6939" width="17.08984375" style="61" bestFit="1" customWidth="1"/>
    <col min="6940" max="7168" width="11.7265625" style="61"/>
    <col min="7169" max="7169" width="15.36328125" style="61" bestFit="1" customWidth="1"/>
    <col min="7170" max="7170" width="12.36328125" style="61" bestFit="1" customWidth="1"/>
    <col min="7171" max="7171" width="13.7265625" style="61" bestFit="1" customWidth="1"/>
    <col min="7172" max="7172" width="108.36328125" style="61" customWidth="1"/>
    <col min="7173" max="7173" width="9.6328125" style="61" bestFit="1" customWidth="1"/>
    <col min="7174" max="7175" width="10.26953125" style="61" customWidth="1"/>
    <col min="7176" max="7176" width="17.7265625" style="61" bestFit="1" customWidth="1"/>
    <col min="7177" max="7177" width="8" style="61" bestFit="1" customWidth="1"/>
    <col min="7178" max="7178" width="10.54296875" style="61" bestFit="1" customWidth="1"/>
    <col min="7179" max="7179" width="18.26953125" style="61" bestFit="1" customWidth="1"/>
    <col min="7180" max="7180" width="16.6328125" style="61" bestFit="1" customWidth="1"/>
    <col min="7181" max="7181" width="6.54296875" style="61" bestFit="1" customWidth="1"/>
    <col min="7182" max="7182" width="16.90625" style="61" bestFit="1" customWidth="1"/>
    <col min="7183" max="7184" width="9.453125" style="61" customWidth="1"/>
    <col min="7185" max="7185" width="24.90625" style="61" bestFit="1" customWidth="1"/>
    <col min="7186" max="7186" width="70.81640625" style="61" customWidth="1"/>
    <col min="7187" max="7187" width="20.08984375" style="61" customWidth="1"/>
    <col min="7188" max="7188" width="28.453125" style="61" bestFit="1" customWidth="1"/>
    <col min="7189" max="7190" width="11.7265625" style="61"/>
    <col min="7191" max="7191" width="70.26953125" style="61" customWidth="1"/>
    <col min="7192" max="7193" width="11.7265625" style="61"/>
    <col min="7194" max="7194" width="17.453125" style="61" bestFit="1" customWidth="1"/>
    <col min="7195" max="7195" width="17.08984375" style="61" bestFit="1" customWidth="1"/>
    <col min="7196" max="7424" width="11.7265625" style="61"/>
    <col min="7425" max="7425" width="15.36328125" style="61" bestFit="1" customWidth="1"/>
    <col min="7426" max="7426" width="12.36328125" style="61" bestFit="1" customWidth="1"/>
    <col min="7427" max="7427" width="13.7265625" style="61" bestFit="1" customWidth="1"/>
    <col min="7428" max="7428" width="108.36328125" style="61" customWidth="1"/>
    <col min="7429" max="7429" width="9.6328125" style="61" bestFit="1" customWidth="1"/>
    <col min="7430" max="7431" width="10.26953125" style="61" customWidth="1"/>
    <col min="7432" max="7432" width="17.7265625" style="61" bestFit="1" customWidth="1"/>
    <col min="7433" max="7433" width="8" style="61" bestFit="1" customWidth="1"/>
    <col min="7434" max="7434" width="10.54296875" style="61" bestFit="1" customWidth="1"/>
    <col min="7435" max="7435" width="18.26953125" style="61" bestFit="1" customWidth="1"/>
    <col min="7436" max="7436" width="16.6328125" style="61" bestFit="1" customWidth="1"/>
    <col min="7437" max="7437" width="6.54296875" style="61" bestFit="1" customWidth="1"/>
    <col min="7438" max="7438" width="16.90625" style="61" bestFit="1" customWidth="1"/>
    <col min="7439" max="7440" width="9.453125" style="61" customWidth="1"/>
    <col min="7441" max="7441" width="24.90625" style="61" bestFit="1" customWidth="1"/>
    <col min="7442" max="7442" width="70.81640625" style="61" customWidth="1"/>
    <col min="7443" max="7443" width="20.08984375" style="61" customWidth="1"/>
    <col min="7444" max="7444" width="28.453125" style="61" bestFit="1" customWidth="1"/>
    <col min="7445" max="7446" width="11.7265625" style="61"/>
    <col min="7447" max="7447" width="70.26953125" style="61" customWidth="1"/>
    <col min="7448" max="7449" width="11.7265625" style="61"/>
    <col min="7450" max="7450" width="17.453125" style="61" bestFit="1" customWidth="1"/>
    <col min="7451" max="7451" width="17.08984375" style="61" bestFit="1" customWidth="1"/>
    <col min="7452" max="7680" width="11.7265625" style="61"/>
    <col min="7681" max="7681" width="15.36328125" style="61" bestFit="1" customWidth="1"/>
    <col min="7682" max="7682" width="12.36328125" style="61" bestFit="1" customWidth="1"/>
    <col min="7683" max="7683" width="13.7265625" style="61" bestFit="1" customWidth="1"/>
    <col min="7684" max="7684" width="108.36328125" style="61" customWidth="1"/>
    <col min="7685" max="7685" width="9.6328125" style="61" bestFit="1" customWidth="1"/>
    <col min="7686" max="7687" width="10.26953125" style="61" customWidth="1"/>
    <col min="7688" max="7688" width="17.7265625" style="61" bestFit="1" customWidth="1"/>
    <col min="7689" max="7689" width="8" style="61" bestFit="1" customWidth="1"/>
    <col min="7690" max="7690" width="10.54296875" style="61" bestFit="1" customWidth="1"/>
    <col min="7691" max="7691" width="18.26953125" style="61" bestFit="1" customWidth="1"/>
    <col min="7692" max="7692" width="16.6328125" style="61" bestFit="1" customWidth="1"/>
    <col min="7693" max="7693" width="6.54296875" style="61" bestFit="1" customWidth="1"/>
    <col min="7694" max="7694" width="16.90625" style="61" bestFit="1" customWidth="1"/>
    <col min="7695" max="7696" width="9.453125" style="61" customWidth="1"/>
    <col min="7697" max="7697" width="24.90625" style="61" bestFit="1" customWidth="1"/>
    <col min="7698" max="7698" width="70.81640625" style="61" customWidth="1"/>
    <col min="7699" max="7699" width="20.08984375" style="61" customWidth="1"/>
    <col min="7700" max="7700" width="28.453125" style="61" bestFit="1" customWidth="1"/>
    <col min="7701" max="7702" width="11.7265625" style="61"/>
    <col min="7703" max="7703" width="70.26953125" style="61" customWidth="1"/>
    <col min="7704" max="7705" width="11.7265625" style="61"/>
    <col min="7706" max="7706" width="17.453125" style="61" bestFit="1" customWidth="1"/>
    <col min="7707" max="7707" width="17.08984375" style="61" bestFit="1" customWidth="1"/>
    <col min="7708" max="7936" width="11.7265625" style="61"/>
    <col min="7937" max="7937" width="15.36328125" style="61" bestFit="1" customWidth="1"/>
    <col min="7938" max="7938" width="12.36328125" style="61" bestFit="1" customWidth="1"/>
    <col min="7939" max="7939" width="13.7265625" style="61" bestFit="1" customWidth="1"/>
    <col min="7940" max="7940" width="108.36328125" style="61" customWidth="1"/>
    <col min="7941" max="7941" width="9.6328125" style="61" bestFit="1" customWidth="1"/>
    <col min="7942" max="7943" width="10.26953125" style="61" customWidth="1"/>
    <col min="7944" max="7944" width="17.7265625" style="61" bestFit="1" customWidth="1"/>
    <col min="7945" max="7945" width="8" style="61" bestFit="1" customWidth="1"/>
    <col min="7946" max="7946" width="10.54296875" style="61" bestFit="1" customWidth="1"/>
    <col min="7947" max="7947" width="18.26953125" style="61" bestFit="1" customWidth="1"/>
    <col min="7948" max="7948" width="16.6328125" style="61" bestFit="1" customWidth="1"/>
    <col min="7949" max="7949" width="6.54296875" style="61" bestFit="1" customWidth="1"/>
    <col min="7950" max="7950" width="16.90625" style="61" bestFit="1" customWidth="1"/>
    <col min="7951" max="7952" width="9.453125" style="61" customWidth="1"/>
    <col min="7953" max="7953" width="24.90625" style="61" bestFit="1" customWidth="1"/>
    <col min="7954" max="7954" width="70.81640625" style="61" customWidth="1"/>
    <col min="7955" max="7955" width="20.08984375" style="61" customWidth="1"/>
    <col min="7956" max="7956" width="28.453125" style="61" bestFit="1" customWidth="1"/>
    <col min="7957" max="7958" width="11.7265625" style="61"/>
    <col min="7959" max="7959" width="70.26953125" style="61" customWidth="1"/>
    <col min="7960" max="7961" width="11.7265625" style="61"/>
    <col min="7962" max="7962" width="17.453125" style="61" bestFit="1" customWidth="1"/>
    <col min="7963" max="7963" width="17.08984375" style="61" bestFit="1" customWidth="1"/>
    <col min="7964" max="8192" width="11.7265625" style="61"/>
    <col min="8193" max="8193" width="15.36328125" style="61" bestFit="1" customWidth="1"/>
    <col min="8194" max="8194" width="12.36328125" style="61" bestFit="1" customWidth="1"/>
    <col min="8195" max="8195" width="13.7265625" style="61" bestFit="1" customWidth="1"/>
    <col min="8196" max="8196" width="108.36328125" style="61" customWidth="1"/>
    <col min="8197" max="8197" width="9.6328125" style="61" bestFit="1" customWidth="1"/>
    <col min="8198" max="8199" width="10.26953125" style="61" customWidth="1"/>
    <col min="8200" max="8200" width="17.7265625" style="61" bestFit="1" customWidth="1"/>
    <col min="8201" max="8201" width="8" style="61" bestFit="1" customWidth="1"/>
    <col min="8202" max="8202" width="10.54296875" style="61" bestFit="1" customWidth="1"/>
    <col min="8203" max="8203" width="18.26953125" style="61" bestFit="1" customWidth="1"/>
    <col min="8204" max="8204" width="16.6328125" style="61" bestFit="1" customWidth="1"/>
    <col min="8205" max="8205" width="6.54296875" style="61" bestFit="1" customWidth="1"/>
    <col min="8206" max="8206" width="16.90625" style="61" bestFit="1" customWidth="1"/>
    <col min="8207" max="8208" width="9.453125" style="61" customWidth="1"/>
    <col min="8209" max="8209" width="24.90625" style="61" bestFit="1" customWidth="1"/>
    <col min="8210" max="8210" width="70.81640625" style="61" customWidth="1"/>
    <col min="8211" max="8211" width="20.08984375" style="61" customWidth="1"/>
    <col min="8212" max="8212" width="28.453125" style="61" bestFit="1" customWidth="1"/>
    <col min="8213" max="8214" width="11.7265625" style="61"/>
    <col min="8215" max="8215" width="70.26953125" style="61" customWidth="1"/>
    <col min="8216" max="8217" width="11.7265625" style="61"/>
    <col min="8218" max="8218" width="17.453125" style="61" bestFit="1" customWidth="1"/>
    <col min="8219" max="8219" width="17.08984375" style="61" bestFit="1" customWidth="1"/>
    <col min="8220" max="8448" width="11.7265625" style="61"/>
    <col min="8449" max="8449" width="15.36328125" style="61" bestFit="1" customWidth="1"/>
    <col min="8450" max="8450" width="12.36328125" style="61" bestFit="1" customWidth="1"/>
    <col min="8451" max="8451" width="13.7265625" style="61" bestFit="1" customWidth="1"/>
    <col min="8452" max="8452" width="108.36328125" style="61" customWidth="1"/>
    <col min="8453" max="8453" width="9.6328125" style="61" bestFit="1" customWidth="1"/>
    <col min="8454" max="8455" width="10.26953125" style="61" customWidth="1"/>
    <col min="8456" max="8456" width="17.7265625" style="61" bestFit="1" customWidth="1"/>
    <col min="8457" max="8457" width="8" style="61" bestFit="1" customWidth="1"/>
    <col min="8458" max="8458" width="10.54296875" style="61" bestFit="1" customWidth="1"/>
    <col min="8459" max="8459" width="18.26953125" style="61" bestFit="1" customWidth="1"/>
    <col min="8460" max="8460" width="16.6328125" style="61" bestFit="1" customWidth="1"/>
    <col min="8461" max="8461" width="6.54296875" style="61" bestFit="1" customWidth="1"/>
    <col min="8462" max="8462" width="16.90625" style="61" bestFit="1" customWidth="1"/>
    <col min="8463" max="8464" width="9.453125" style="61" customWidth="1"/>
    <col min="8465" max="8465" width="24.90625" style="61" bestFit="1" customWidth="1"/>
    <col min="8466" max="8466" width="70.81640625" style="61" customWidth="1"/>
    <col min="8467" max="8467" width="20.08984375" style="61" customWidth="1"/>
    <col min="8468" max="8468" width="28.453125" style="61" bestFit="1" customWidth="1"/>
    <col min="8469" max="8470" width="11.7265625" style="61"/>
    <col min="8471" max="8471" width="70.26953125" style="61" customWidth="1"/>
    <col min="8472" max="8473" width="11.7265625" style="61"/>
    <col min="8474" max="8474" width="17.453125" style="61" bestFit="1" customWidth="1"/>
    <col min="8475" max="8475" width="17.08984375" style="61" bestFit="1" customWidth="1"/>
    <col min="8476" max="8704" width="11.7265625" style="61"/>
    <col min="8705" max="8705" width="15.36328125" style="61" bestFit="1" customWidth="1"/>
    <col min="8706" max="8706" width="12.36328125" style="61" bestFit="1" customWidth="1"/>
    <col min="8707" max="8707" width="13.7265625" style="61" bestFit="1" customWidth="1"/>
    <col min="8708" max="8708" width="108.36328125" style="61" customWidth="1"/>
    <col min="8709" max="8709" width="9.6328125" style="61" bestFit="1" customWidth="1"/>
    <col min="8710" max="8711" width="10.26953125" style="61" customWidth="1"/>
    <col min="8712" max="8712" width="17.7265625" style="61" bestFit="1" customWidth="1"/>
    <col min="8713" max="8713" width="8" style="61" bestFit="1" customWidth="1"/>
    <col min="8714" max="8714" width="10.54296875" style="61" bestFit="1" customWidth="1"/>
    <col min="8715" max="8715" width="18.26953125" style="61" bestFit="1" customWidth="1"/>
    <col min="8716" max="8716" width="16.6328125" style="61" bestFit="1" customWidth="1"/>
    <col min="8717" max="8717" width="6.54296875" style="61" bestFit="1" customWidth="1"/>
    <col min="8718" max="8718" width="16.90625" style="61" bestFit="1" customWidth="1"/>
    <col min="8719" max="8720" width="9.453125" style="61" customWidth="1"/>
    <col min="8721" max="8721" width="24.90625" style="61" bestFit="1" customWidth="1"/>
    <col min="8722" max="8722" width="70.81640625" style="61" customWidth="1"/>
    <col min="8723" max="8723" width="20.08984375" style="61" customWidth="1"/>
    <col min="8724" max="8724" width="28.453125" style="61" bestFit="1" customWidth="1"/>
    <col min="8725" max="8726" width="11.7265625" style="61"/>
    <col min="8727" max="8727" width="70.26953125" style="61" customWidth="1"/>
    <col min="8728" max="8729" width="11.7265625" style="61"/>
    <col min="8730" max="8730" width="17.453125" style="61" bestFit="1" customWidth="1"/>
    <col min="8731" max="8731" width="17.08984375" style="61" bestFit="1" customWidth="1"/>
    <col min="8732" max="8960" width="11.7265625" style="61"/>
    <col min="8961" max="8961" width="15.36328125" style="61" bestFit="1" customWidth="1"/>
    <col min="8962" max="8962" width="12.36328125" style="61" bestFit="1" customWidth="1"/>
    <col min="8963" max="8963" width="13.7265625" style="61" bestFit="1" customWidth="1"/>
    <col min="8964" max="8964" width="108.36328125" style="61" customWidth="1"/>
    <col min="8965" max="8965" width="9.6328125" style="61" bestFit="1" customWidth="1"/>
    <col min="8966" max="8967" width="10.26953125" style="61" customWidth="1"/>
    <col min="8968" max="8968" width="17.7265625" style="61" bestFit="1" customWidth="1"/>
    <col min="8969" max="8969" width="8" style="61" bestFit="1" customWidth="1"/>
    <col min="8970" max="8970" width="10.54296875" style="61" bestFit="1" customWidth="1"/>
    <col min="8971" max="8971" width="18.26953125" style="61" bestFit="1" customWidth="1"/>
    <col min="8972" max="8972" width="16.6328125" style="61" bestFit="1" customWidth="1"/>
    <col min="8973" max="8973" width="6.54296875" style="61" bestFit="1" customWidth="1"/>
    <col min="8974" max="8974" width="16.90625" style="61" bestFit="1" customWidth="1"/>
    <col min="8975" max="8976" width="9.453125" style="61" customWidth="1"/>
    <col min="8977" max="8977" width="24.90625" style="61" bestFit="1" customWidth="1"/>
    <col min="8978" max="8978" width="70.81640625" style="61" customWidth="1"/>
    <col min="8979" max="8979" width="20.08984375" style="61" customWidth="1"/>
    <col min="8980" max="8980" width="28.453125" style="61" bestFit="1" customWidth="1"/>
    <col min="8981" max="8982" width="11.7265625" style="61"/>
    <col min="8983" max="8983" width="70.26953125" style="61" customWidth="1"/>
    <col min="8984" max="8985" width="11.7265625" style="61"/>
    <col min="8986" max="8986" width="17.453125" style="61" bestFit="1" customWidth="1"/>
    <col min="8987" max="8987" width="17.08984375" style="61" bestFit="1" customWidth="1"/>
    <col min="8988" max="9216" width="11.7265625" style="61"/>
    <col min="9217" max="9217" width="15.36328125" style="61" bestFit="1" customWidth="1"/>
    <col min="9218" max="9218" width="12.36328125" style="61" bestFit="1" customWidth="1"/>
    <col min="9219" max="9219" width="13.7265625" style="61" bestFit="1" customWidth="1"/>
    <col min="9220" max="9220" width="108.36328125" style="61" customWidth="1"/>
    <col min="9221" max="9221" width="9.6328125" style="61" bestFit="1" customWidth="1"/>
    <col min="9222" max="9223" width="10.26953125" style="61" customWidth="1"/>
    <col min="9224" max="9224" width="17.7265625" style="61" bestFit="1" customWidth="1"/>
    <col min="9225" max="9225" width="8" style="61" bestFit="1" customWidth="1"/>
    <col min="9226" max="9226" width="10.54296875" style="61" bestFit="1" customWidth="1"/>
    <col min="9227" max="9227" width="18.26953125" style="61" bestFit="1" customWidth="1"/>
    <col min="9228" max="9228" width="16.6328125" style="61" bestFit="1" customWidth="1"/>
    <col min="9229" max="9229" width="6.54296875" style="61" bestFit="1" customWidth="1"/>
    <col min="9230" max="9230" width="16.90625" style="61" bestFit="1" customWidth="1"/>
    <col min="9231" max="9232" width="9.453125" style="61" customWidth="1"/>
    <col min="9233" max="9233" width="24.90625" style="61" bestFit="1" customWidth="1"/>
    <col min="9234" max="9234" width="70.81640625" style="61" customWidth="1"/>
    <col min="9235" max="9235" width="20.08984375" style="61" customWidth="1"/>
    <col min="9236" max="9236" width="28.453125" style="61" bestFit="1" customWidth="1"/>
    <col min="9237" max="9238" width="11.7265625" style="61"/>
    <col min="9239" max="9239" width="70.26953125" style="61" customWidth="1"/>
    <col min="9240" max="9241" width="11.7265625" style="61"/>
    <col min="9242" max="9242" width="17.453125" style="61" bestFit="1" customWidth="1"/>
    <col min="9243" max="9243" width="17.08984375" style="61" bestFit="1" customWidth="1"/>
    <col min="9244" max="9472" width="11.7265625" style="61"/>
    <col min="9473" max="9473" width="15.36328125" style="61" bestFit="1" customWidth="1"/>
    <col min="9474" max="9474" width="12.36328125" style="61" bestFit="1" customWidth="1"/>
    <col min="9475" max="9475" width="13.7265625" style="61" bestFit="1" customWidth="1"/>
    <col min="9476" max="9476" width="108.36328125" style="61" customWidth="1"/>
    <col min="9477" max="9477" width="9.6328125" style="61" bestFit="1" customWidth="1"/>
    <col min="9478" max="9479" width="10.26953125" style="61" customWidth="1"/>
    <col min="9480" max="9480" width="17.7265625" style="61" bestFit="1" customWidth="1"/>
    <col min="9481" max="9481" width="8" style="61" bestFit="1" customWidth="1"/>
    <col min="9482" max="9482" width="10.54296875" style="61" bestFit="1" customWidth="1"/>
    <col min="9483" max="9483" width="18.26953125" style="61" bestFit="1" customWidth="1"/>
    <col min="9484" max="9484" width="16.6328125" style="61" bestFit="1" customWidth="1"/>
    <col min="9485" max="9485" width="6.54296875" style="61" bestFit="1" customWidth="1"/>
    <col min="9486" max="9486" width="16.90625" style="61" bestFit="1" customWidth="1"/>
    <col min="9487" max="9488" width="9.453125" style="61" customWidth="1"/>
    <col min="9489" max="9489" width="24.90625" style="61" bestFit="1" customWidth="1"/>
    <col min="9490" max="9490" width="70.81640625" style="61" customWidth="1"/>
    <col min="9491" max="9491" width="20.08984375" style="61" customWidth="1"/>
    <col min="9492" max="9492" width="28.453125" style="61" bestFit="1" customWidth="1"/>
    <col min="9493" max="9494" width="11.7265625" style="61"/>
    <col min="9495" max="9495" width="70.26953125" style="61" customWidth="1"/>
    <col min="9496" max="9497" width="11.7265625" style="61"/>
    <col min="9498" max="9498" width="17.453125" style="61" bestFit="1" customWidth="1"/>
    <col min="9499" max="9499" width="17.08984375" style="61" bestFit="1" customWidth="1"/>
    <col min="9500" max="9728" width="11.7265625" style="61"/>
    <col min="9729" max="9729" width="15.36328125" style="61" bestFit="1" customWidth="1"/>
    <col min="9730" max="9730" width="12.36328125" style="61" bestFit="1" customWidth="1"/>
    <col min="9731" max="9731" width="13.7265625" style="61" bestFit="1" customWidth="1"/>
    <col min="9732" max="9732" width="108.36328125" style="61" customWidth="1"/>
    <col min="9733" max="9733" width="9.6328125" style="61" bestFit="1" customWidth="1"/>
    <col min="9734" max="9735" width="10.26953125" style="61" customWidth="1"/>
    <col min="9736" max="9736" width="17.7265625" style="61" bestFit="1" customWidth="1"/>
    <col min="9737" max="9737" width="8" style="61" bestFit="1" customWidth="1"/>
    <col min="9738" max="9738" width="10.54296875" style="61" bestFit="1" customWidth="1"/>
    <col min="9739" max="9739" width="18.26953125" style="61" bestFit="1" customWidth="1"/>
    <col min="9740" max="9740" width="16.6328125" style="61" bestFit="1" customWidth="1"/>
    <col min="9741" max="9741" width="6.54296875" style="61" bestFit="1" customWidth="1"/>
    <col min="9742" max="9742" width="16.90625" style="61" bestFit="1" customWidth="1"/>
    <col min="9743" max="9744" width="9.453125" style="61" customWidth="1"/>
    <col min="9745" max="9745" width="24.90625" style="61" bestFit="1" customWidth="1"/>
    <col min="9746" max="9746" width="70.81640625" style="61" customWidth="1"/>
    <col min="9747" max="9747" width="20.08984375" style="61" customWidth="1"/>
    <col min="9748" max="9748" width="28.453125" style="61" bestFit="1" customWidth="1"/>
    <col min="9749" max="9750" width="11.7265625" style="61"/>
    <col min="9751" max="9751" width="70.26953125" style="61" customWidth="1"/>
    <col min="9752" max="9753" width="11.7265625" style="61"/>
    <col min="9754" max="9754" width="17.453125" style="61" bestFit="1" customWidth="1"/>
    <col min="9755" max="9755" width="17.08984375" style="61" bestFit="1" customWidth="1"/>
    <col min="9756" max="9984" width="11.7265625" style="61"/>
    <col min="9985" max="9985" width="15.36328125" style="61" bestFit="1" customWidth="1"/>
    <col min="9986" max="9986" width="12.36328125" style="61" bestFit="1" customWidth="1"/>
    <col min="9987" max="9987" width="13.7265625" style="61" bestFit="1" customWidth="1"/>
    <col min="9988" max="9988" width="108.36328125" style="61" customWidth="1"/>
    <col min="9989" max="9989" width="9.6328125" style="61" bestFit="1" customWidth="1"/>
    <col min="9990" max="9991" width="10.26953125" style="61" customWidth="1"/>
    <col min="9992" max="9992" width="17.7265625" style="61" bestFit="1" customWidth="1"/>
    <col min="9993" max="9993" width="8" style="61" bestFit="1" customWidth="1"/>
    <col min="9994" max="9994" width="10.54296875" style="61" bestFit="1" customWidth="1"/>
    <col min="9995" max="9995" width="18.26953125" style="61" bestFit="1" customWidth="1"/>
    <col min="9996" max="9996" width="16.6328125" style="61" bestFit="1" customWidth="1"/>
    <col min="9997" max="9997" width="6.54296875" style="61" bestFit="1" customWidth="1"/>
    <col min="9998" max="9998" width="16.90625" style="61" bestFit="1" customWidth="1"/>
    <col min="9999" max="10000" width="9.453125" style="61" customWidth="1"/>
    <col min="10001" max="10001" width="24.90625" style="61" bestFit="1" customWidth="1"/>
    <col min="10002" max="10002" width="70.81640625" style="61" customWidth="1"/>
    <col min="10003" max="10003" width="20.08984375" style="61" customWidth="1"/>
    <col min="10004" max="10004" width="28.453125" style="61" bestFit="1" customWidth="1"/>
    <col min="10005" max="10006" width="11.7265625" style="61"/>
    <col min="10007" max="10007" width="70.26953125" style="61" customWidth="1"/>
    <col min="10008" max="10009" width="11.7265625" style="61"/>
    <col min="10010" max="10010" width="17.453125" style="61" bestFit="1" customWidth="1"/>
    <col min="10011" max="10011" width="17.08984375" style="61" bestFit="1" customWidth="1"/>
    <col min="10012" max="10240" width="11.7265625" style="61"/>
    <col min="10241" max="10241" width="15.36328125" style="61" bestFit="1" customWidth="1"/>
    <col min="10242" max="10242" width="12.36328125" style="61" bestFit="1" customWidth="1"/>
    <col min="10243" max="10243" width="13.7265625" style="61" bestFit="1" customWidth="1"/>
    <col min="10244" max="10244" width="108.36328125" style="61" customWidth="1"/>
    <col min="10245" max="10245" width="9.6328125" style="61" bestFit="1" customWidth="1"/>
    <col min="10246" max="10247" width="10.26953125" style="61" customWidth="1"/>
    <col min="10248" max="10248" width="17.7265625" style="61" bestFit="1" customWidth="1"/>
    <col min="10249" max="10249" width="8" style="61" bestFit="1" customWidth="1"/>
    <col min="10250" max="10250" width="10.54296875" style="61" bestFit="1" customWidth="1"/>
    <col min="10251" max="10251" width="18.26953125" style="61" bestFit="1" customWidth="1"/>
    <col min="10252" max="10252" width="16.6328125" style="61" bestFit="1" customWidth="1"/>
    <col min="10253" max="10253" width="6.54296875" style="61" bestFit="1" customWidth="1"/>
    <col min="10254" max="10254" width="16.90625" style="61" bestFit="1" customWidth="1"/>
    <col min="10255" max="10256" width="9.453125" style="61" customWidth="1"/>
    <col min="10257" max="10257" width="24.90625" style="61" bestFit="1" customWidth="1"/>
    <col min="10258" max="10258" width="70.81640625" style="61" customWidth="1"/>
    <col min="10259" max="10259" width="20.08984375" style="61" customWidth="1"/>
    <col min="10260" max="10260" width="28.453125" style="61" bestFit="1" customWidth="1"/>
    <col min="10261" max="10262" width="11.7265625" style="61"/>
    <col min="10263" max="10263" width="70.26953125" style="61" customWidth="1"/>
    <col min="10264" max="10265" width="11.7265625" style="61"/>
    <col min="10266" max="10266" width="17.453125" style="61" bestFit="1" customWidth="1"/>
    <col min="10267" max="10267" width="17.08984375" style="61" bestFit="1" customWidth="1"/>
    <col min="10268" max="10496" width="11.7265625" style="61"/>
    <col min="10497" max="10497" width="15.36328125" style="61" bestFit="1" customWidth="1"/>
    <col min="10498" max="10498" width="12.36328125" style="61" bestFit="1" customWidth="1"/>
    <col min="10499" max="10499" width="13.7265625" style="61" bestFit="1" customWidth="1"/>
    <col min="10500" max="10500" width="108.36328125" style="61" customWidth="1"/>
    <col min="10501" max="10501" width="9.6328125" style="61" bestFit="1" customWidth="1"/>
    <col min="10502" max="10503" width="10.26953125" style="61" customWidth="1"/>
    <col min="10504" max="10504" width="17.7265625" style="61" bestFit="1" customWidth="1"/>
    <col min="10505" max="10505" width="8" style="61" bestFit="1" customWidth="1"/>
    <col min="10506" max="10506" width="10.54296875" style="61" bestFit="1" customWidth="1"/>
    <col min="10507" max="10507" width="18.26953125" style="61" bestFit="1" customWidth="1"/>
    <col min="10508" max="10508" width="16.6328125" style="61" bestFit="1" customWidth="1"/>
    <col min="10509" max="10509" width="6.54296875" style="61" bestFit="1" customWidth="1"/>
    <col min="10510" max="10510" width="16.90625" style="61" bestFit="1" customWidth="1"/>
    <col min="10511" max="10512" width="9.453125" style="61" customWidth="1"/>
    <col min="10513" max="10513" width="24.90625" style="61" bestFit="1" customWidth="1"/>
    <col min="10514" max="10514" width="70.81640625" style="61" customWidth="1"/>
    <col min="10515" max="10515" width="20.08984375" style="61" customWidth="1"/>
    <col min="10516" max="10516" width="28.453125" style="61" bestFit="1" customWidth="1"/>
    <col min="10517" max="10518" width="11.7265625" style="61"/>
    <col min="10519" max="10519" width="70.26953125" style="61" customWidth="1"/>
    <col min="10520" max="10521" width="11.7265625" style="61"/>
    <col min="10522" max="10522" width="17.453125" style="61" bestFit="1" customWidth="1"/>
    <col min="10523" max="10523" width="17.08984375" style="61" bestFit="1" customWidth="1"/>
    <col min="10524" max="10752" width="11.7265625" style="61"/>
    <col min="10753" max="10753" width="15.36328125" style="61" bestFit="1" customWidth="1"/>
    <col min="10754" max="10754" width="12.36328125" style="61" bestFit="1" customWidth="1"/>
    <col min="10755" max="10755" width="13.7265625" style="61" bestFit="1" customWidth="1"/>
    <col min="10756" max="10756" width="108.36328125" style="61" customWidth="1"/>
    <col min="10757" max="10757" width="9.6328125" style="61" bestFit="1" customWidth="1"/>
    <col min="10758" max="10759" width="10.26953125" style="61" customWidth="1"/>
    <col min="10760" max="10760" width="17.7265625" style="61" bestFit="1" customWidth="1"/>
    <col min="10761" max="10761" width="8" style="61" bestFit="1" customWidth="1"/>
    <col min="10762" max="10762" width="10.54296875" style="61" bestFit="1" customWidth="1"/>
    <col min="10763" max="10763" width="18.26953125" style="61" bestFit="1" customWidth="1"/>
    <col min="10764" max="10764" width="16.6328125" style="61" bestFit="1" customWidth="1"/>
    <col min="10765" max="10765" width="6.54296875" style="61" bestFit="1" customWidth="1"/>
    <col min="10766" max="10766" width="16.90625" style="61" bestFit="1" customWidth="1"/>
    <col min="10767" max="10768" width="9.453125" style="61" customWidth="1"/>
    <col min="10769" max="10769" width="24.90625" style="61" bestFit="1" customWidth="1"/>
    <col min="10770" max="10770" width="70.81640625" style="61" customWidth="1"/>
    <col min="10771" max="10771" width="20.08984375" style="61" customWidth="1"/>
    <col min="10772" max="10772" width="28.453125" style="61" bestFit="1" customWidth="1"/>
    <col min="10773" max="10774" width="11.7265625" style="61"/>
    <col min="10775" max="10775" width="70.26953125" style="61" customWidth="1"/>
    <col min="10776" max="10777" width="11.7265625" style="61"/>
    <col min="10778" max="10778" width="17.453125" style="61" bestFit="1" customWidth="1"/>
    <col min="10779" max="10779" width="17.08984375" style="61" bestFit="1" customWidth="1"/>
    <col min="10780" max="11008" width="11.7265625" style="61"/>
    <col min="11009" max="11009" width="15.36328125" style="61" bestFit="1" customWidth="1"/>
    <col min="11010" max="11010" width="12.36328125" style="61" bestFit="1" customWidth="1"/>
    <col min="11011" max="11011" width="13.7265625" style="61" bestFit="1" customWidth="1"/>
    <col min="11012" max="11012" width="108.36328125" style="61" customWidth="1"/>
    <col min="11013" max="11013" width="9.6328125" style="61" bestFit="1" customWidth="1"/>
    <col min="11014" max="11015" width="10.26953125" style="61" customWidth="1"/>
    <col min="11016" max="11016" width="17.7265625" style="61" bestFit="1" customWidth="1"/>
    <col min="11017" max="11017" width="8" style="61" bestFit="1" customWidth="1"/>
    <col min="11018" max="11018" width="10.54296875" style="61" bestFit="1" customWidth="1"/>
    <col min="11019" max="11019" width="18.26953125" style="61" bestFit="1" customWidth="1"/>
    <col min="11020" max="11020" width="16.6328125" style="61" bestFit="1" customWidth="1"/>
    <col min="11021" max="11021" width="6.54296875" style="61" bestFit="1" customWidth="1"/>
    <col min="11022" max="11022" width="16.90625" style="61" bestFit="1" customWidth="1"/>
    <col min="11023" max="11024" width="9.453125" style="61" customWidth="1"/>
    <col min="11025" max="11025" width="24.90625" style="61" bestFit="1" customWidth="1"/>
    <col min="11026" max="11026" width="70.81640625" style="61" customWidth="1"/>
    <col min="11027" max="11027" width="20.08984375" style="61" customWidth="1"/>
    <col min="11028" max="11028" width="28.453125" style="61" bestFit="1" customWidth="1"/>
    <col min="11029" max="11030" width="11.7265625" style="61"/>
    <col min="11031" max="11031" width="70.26953125" style="61" customWidth="1"/>
    <col min="11032" max="11033" width="11.7265625" style="61"/>
    <col min="11034" max="11034" width="17.453125" style="61" bestFit="1" customWidth="1"/>
    <col min="11035" max="11035" width="17.08984375" style="61" bestFit="1" customWidth="1"/>
    <col min="11036" max="11264" width="11.7265625" style="61"/>
    <col min="11265" max="11265" width="15.36328125" style="61" bestFit="1" customWidth="1"/>
    <col min="11266" max="11266" width="12.36328125" style="61" bestFit="1" customWidth="1"/>
    <col min="11267" max="11267" width="13.7265625" style="61" bestFit="1" customWidth="1"/>
    <col min="11268" max="11268" width="108.36328125" style="61" customWidth="1"/>
    <col min="11269" max="11269" width="9.6328125" style="61" bestFit="1" customWidth="1"/>
    <col min="11270" max="11271" width="10.26953125" style="61" customWidth="1"/>
    <col min="11272" max="11272" width="17.7265625" style="61" bestFit="1" customWidth="1"/>
    <col min="11273" max="11273" width="8" style="61" bestFit="1" customWidth="1"/>
    <col min="11274" max="11274" width="10.54296875" style="61" bestFit="1" customWidth="1"/>
    <col min="11275" max="11275" width="18.26953125" style="61" bestFit="1" customWidth="1"/>
    <col min="11276" max="11276" width="16.6328125" style="61" bestFit="1" customWidth="1"/>
    <col min="11277" max="11277" width="6.54296875" style="61" bestFit="1" customWidth="1"/>
    <col min="11278" max="11278" width="16.90625" style="61" bestFit="1" customWidth="1"/>
    <col min="11279" max="11280" width="9.453125" style="61" customWidth="1"/>
    <col min="11281" max="11281" width="24.90625" style="61" bestFit="1" customWidth="1"/>
    <col min="11282" max="11282" width="70.81640625" style="61" customWidth="1"/>
    <col min="11283" max="11283" width="20.08984375" style="61" customWidth="1"/>
    <col min="11284" max="11284" width="28.453125" style="61" bestFit="1" customWidth="1"/>
    <col min="11285" max="11286" width="11.7265625" style="61"/>
    <col min="11287" max="11287" width="70.26953125" style="61" customWidth="1"/>
    <col min="11288" max="11289" width="11.7265625" style="61"/>
    <col min="11290" max="11290" width="17.453125" style="61" bestFit="1" customWidth="1"/>
    <col min="11291" max="11291" width="17.08984375" style="61" bestFit="1" customWidth="1"/>
    <col min="11292" max="11520" width="11.7265625" style="61"/>
    <col min="11521" max="11521" width="15.36328125" style="61" bestFit="1" customWidth="1"/>
    <col min="11522" max="11522" width="12.36328125" style="61" bestFit="1" customWidth="1"/>
    <col min="11523" max="11523" width="13.7265625" style="61" bestFit="1" customWidth="1"/>
    <col min="11524" max="11524" width="108.36328125" style="61" customWidth="1"/>
    <col min="11525" max="11525" width="9.6328125" style="61" bestFit="1" customWidth="1"/>
    <col min="11526" max="11527" width="10.26953125" style="61" customWidth="1"/>
    <col min="11528" max="11528" width="17.7265625" style="61" bestFit="1" customWidth="1"/>
    <col min="11529" max="11529" width="8" style="61" bestFit="1" customWidth="1"/>
    <col min="11530" max="11530" width="10.54296875" style="61" bestFit="1" customWidth="1"/>
    <col min="11531" max="11531" width="18.26953125" style="61" bestFit="1" customWidth="1"/>
    <col min="11532" max="11532" width="16.6328125" style="61" bestFit="1" customWidth="1"/>
    <col min="11533" max="11533" width="6.54296875" style="61" bestFit="1" customWidth="1"/>
    <col min="11534" max="11534" width="16.90625" style="61" bestFit="1" customWidth="1"/>
    <col min="11535" max="11536" width="9.453125" style="61" customWidth="1"/>
    <col min="11537" max="11537" width="24.90625" style="61" bestFit="1" customWidth="1"/>
    <col min="11538" max="11538" width="70.81640625" style="61" customWidth="1"/>
    <col min="11539" max="11539" width="20.08984375" style="61" customWidth="1"/>
    <col min="11540" max="11540" width="28.453125" style="61" bestFit="1" customWidth="1"/>
    <col min="11541" max="11542" width="11.7265625" style="61"/>
    <col min="11543" max="11543" width="70.26953125" style="61" customWidth="1"/>
    <col min="11544" max="11545" width="11.7265625" style="61"/>
    <col min="11546" max="11546" width="17.453125" style="61" bestFit="1" customWidth="1"/>
    <col min="11547" max="11547" width="17.08984375" style="61" bestFit="1" customWidth="1"/>
    <col min="11548" max="11776" width="11.7265625" style="61"/>
    <col min="11777" max="11777" width="15.36328125" style="61" bestFit="1" customWidth="1"/>
    <col min="11778" max="11778" width="12.36328125" style="61" bestFit="1" customWidth="1"/>
    <col min="11779" max="11779" width="13.7265625" style="61" bestFit="1" customWidth="1"/>
    <col min="11780" max="11780" width="108.36328125" style="61" customWidth="1"/>
    <col min="11781" max="11781" width="9.6328125" style="61" bestFit="1" customWidth="1"/>
    <col min="11782" max="11783" width="10.26953125" style="61" customWidth="1"/>
    <col min="11784" max="11784" width="17.7265625" style="61" bestFit="1" customWidth="1"/>
    <col min="11785" max="11785" width="8" style="61" bestFit="1" customWidth="1"/>
    <col min="11786" max="11786" width="10.54296875" style="61" bestFit="1" customWidth="1"/>
    <col min="11787" max="11787" width="18.26953125" style="61" bestFit="1" customWidth="1"/>
    <col min="11788" max="11788" width="16.6328125" style="61" bestFit="1" customWidth="1"/>
    <col min="11789" max="11789" width="6.54296875" style="61" bestFit="1" customWidth="1"/>
    <col min="11790" max="11790" width="16.90625" style="61" bestFit="1" customWidth="1"/>
    <col min="11791" max="11792" width="9.453125" style="61" customWidth="1"/>
    <col min="11793" max="11793" width="24.90625" style="61" bestFit="1" customWidth="1"/>
    <col min="11794" max="11794" width="70.81640625" style="61" customWidth="1"/>
    <col min="11795" max="11795" width="20.08984375" style="61" customWidth="1"/>
    <col min="11796" max="11796" width="28.453125" style="61" bestFit="1" customWidth="1"/>
    <col min="11797" max="11798" width="11.7265625" style="61"/>
    <col min="11799" max="11799" width="70.26953125" style="61" customWidth="1"/>
    <col min="11800" max="11801" width="11.7265625" style="61"/>
    <col min="11802" max="11802" width="17.453125" style="61" bestFit="1" customWidth="1"/>
    <col min="11803" max="11803" width="17.08984375" style="61" bestFit="1" customWidth="1"/>
    <col min="11804" max="12032" width="11.7265625" style="61"/>
    <col min="12033" max="12033" width="15.36328125" style="61" bestFit="1" customWidth="1"/>
    <col min="12034" max="12034" width="12.36328125" style="61" bestFit="1" customWidth="1"/>
    <col min="12035" max="12035" width="13.7265625" style="61" bestFit="1" customWidth="1"/>
    <col min="12036" max="12036" width="108.36328125" style="61" customWidth="1"/>
    <col min="12037" max="12037" width="9.6328125" style="61" bestFit="1" customWidth="1"/>
    <col min="12038" max="12039" width="10.26953125" style="61" customWidth="1"/>
    <col min="12040" max="12040" width="17.7265625" style="61" bestFit="1" customWidth="1"/>
    <col min="12041" max="12041" width="8" style="61" bestFit="1" customWidth="1"/>
    <col min="12042" max="12042" width="10.54296875" style="61" bestFit="1" customWidth="1"/>
    <col min="12043" max="12043" width="18.26953125" style="61" bestFit="1" customWidth="1"/>
    <col min="12044" max="12044" width="16.6328125" style="61" bestFit="1" customWidth="1"/>
    <col min="12045" max="12045" width="6.54296875" style="61" bestFit="1" customWidth="1"/>
    <col min="12046" max="12046" width="16.90625" style="61" bestFit="1" customWidth="1"/>
    <col min="12047" max="12048" width="9.453125" style="61" customWidth="1"/>
    <col min="12049" max="12049" width="24.90625" style="61" bestFit="1" customWidth="1"/>
    <col min="12050" max="12050" width="70.81640625" style="61" customWidth="1"/>
    <col min="12051" max="12051" width="20.08984375" style="61" customWidth="1"/>
    <col min="12052" max="12052" width="28.453125" style="61" bestFit="1" customWidth="1"/>
    <col min="12053" max="12054" width="11.7265625" style="61"/>
    <col min="12055" max="12055" width="70.26953125" style="61" customWidth="1"/>
    <col min="12056" max="12057" width="11.7265625" style="61"/>
    <col min="12058" max="12058" width="17.453125" style="61" bestFit="1" customWidth="1"/>
    <col min="12059" max="12059" width="17.08984375" style="61" bestFit="1" customWidth="1"/>
    <col min="12060" max="12288" width="11.7265625" style="61"/>
    <col min="12289" max="12289" width="15.36328125" style="61" bestFit="1" customWidth="1"/>
    <col min="12290" max="12290" width="12.36328125" style="61" bestFit="1" customWidth="1"/>
    <col min="12291" max="12291" width="13.7265625" style="61" bestFit="1" customWidth="1"/>
    <col min="12292" max="12292" width="108.36328125" style="61" customWidth="1"/>
    <col min="12293" max="12293" width="9.6328125" style="61" bestFit="1" customWidth="1"/>
    <col min="12294" max="12295" width="10.26953125" style="61" customWidth="1"/>
    <col min="12296" max="12296" width="17.7265625" style="61" bestFit="1" customWidth="1"/>
    <col min="12297" max="12297" width="8" style="61" bestFit="1" customWidth="1"/>
    <col min="12298" max="12298" width="10.54296875" style="61" bestFit="1" customWidth="1"/>
    <col min="12299" max="12299" width="18.26953125" style="61" bestFit="1" customWidth="1"/>
    <col min="12300" max="12300" width="16.6328125" style="61" bestFit="1" customWidth="1"/>
    <col min="12301" max="12301" width="6.54296875" style="61" bestFit="1" customWidth="1"/>
    <col min="12302" max="12302" width="16.90625" style="61" bestFit="1" customWidth="1"/>
    <col min="12303" max="12304" width="9.453125" style="61" customWidth="1"/>
    <col min="12305" max="12305" width="24.90625" style="61" bestFit="1" customWidth="1"/>
    <col min="12306" max="12306" width="70.81640625" style="61" customWidth="1"/>
    <col min="12307" max="12307" width="20.08984375" style="61" customWidth="1"/>
    <col min="12308" max="12308" width="28.453125" style="61" bestFit="1" customWidth="1"/>
    <col min="12309" max="12310" width="11.7265625" style="61"/>
    <col min="12311" max="12311" width="70.26953125" style="61" customWidth="1"/>
    <col min="12312" max="12313" width="11.7265625" style="61"/>
    <col min="12314" max="12314" width="17.453125" style="61" bestFit="1" customWidth="1"/>
    <col min="12315" max="12315" width="17.08984375" style="61" bestFit="1" customWidth="1"/>
    <col min="12316" max="12544" width="11.7265625" style="61"/>
    <col min="12545" max="12545" width="15.36328125" style="61" bestFit="1" customWidth="1"/>
    <col min="12546" max="12546" width="12.36328125" style="61" bestFit="1" customWidth="1"/>
    <col min="12547" max="12547" width="13.7265625" style="61" bestFit="1" customWidth="1"/>
    <col min="12548" max="12548" width="108.36328125" style="61" customWidth="1"/>
    <col min="12549" max="12549" width="9.6328125" style="61" bestFit="1" customWidth="1"/>
    <col min="12550" max="12551" width="10.26953125" style="61" customWidth="1"/>
    <col min="12552" max="12552" width="17.7265625" style="61" bestFit="1" customWidth="1"/>
    <col min="12553" max="12553" width="8" style="61" bestFit="1" customWidth="1"/>
    <col min="12554" max="12554" width="10.54296875" style="61" bestFit="1" customWidth="1"/>
    <col min="12555" max="12555" width="18.26953125" style="61" bestFit="1" customWidth="1"/>
    <col min="12556" max="12556" width="16.6328125" style="61" bestFit="1" customWidth="1"/>
    <col min="12557" max="12557" width="6.54296875" style="61" bestFit="1" customWidth="1"/>
    <col min="12558" max="12558" width="16.90625" style="61" bestFit="1" customWidth="1"/>
    <col min="12559" max="12560" width="9.453125" style="61" customWidth="1"/>
    <col min="12561" max="12561" width="24.90625" style="61" bestFit="1" customWidth="1"/>
    <col min="12562" max="12562" width="70.81640625" style="61" customWidth="1"/>
    <col min="12563" max="12563" width="20.08984375" style="61" customWidth="1"/>
    <col min="12564" max="12564" width="28.453125" style="61" bestFit="1" customWidth="1"/>
    <col min="12565" max="12566" width="11.7265625" style="61"/>
    <col min="12567" max="12567" width="70.26953125" style="61" customWidth="1"/>
    <col min="12568" max="12569" width="11.7265625" style="61"/>
    <col min="12570" max="12570" width="17.453125" style="61" bestFit="1" customWidth="1"/>
    <col min="12571" max="12571" width="17.08984375" style="61" bestFit="1" customWidth="1"/>
    <col min="12572" max="12800" width="11.7265625" style="61"/>
    <col min="12801" max="12801" width="15.36328125" style="61" bestFit="1" customWidth="1"/>
    <col min="12802" max="12802" width="12.36328125" style="61" bestFit="1" customWidth="1"/>
    <col min="12803" max="12803" width="13.7265625" style="61" bestFit="1" customWidth="1"/>
    <col min="12804" max="12804" width="108.36328125" style="61" customWidth="1"/>
    <col min="12805" max="12805" width="9.6328125" style="61" bestFit="1" customWidth="1"/>
    <col min="12806" max="12807" width="10.26953125" style="61" customWidth="1"/>
    <col min="12808" max="12808" width="17.7265625" style="61" bestFit="1" customWidth="1"/>
    <col min="12809" max="12809" width="8" style="61" bestFit="1" customWidth="1"/>
    <col min="12810" max="12810" width="10.54296875" style="61" bestFit="1" customWidth="1"/>
    <col min="12811" max="12811" width="18.26953125" style="61" bestFit="1" customWidth="1"/>
    <col min="12812" max="12812" width="16.6328125" style="61" bestFit="1" customWidth="1"/>
    <col min="12813" max="12813" width="6.54296875" style="61" bestFit="1" customWidth="1"/>
    <col min="12814" max="12814" width="16.90625" style="61" bestFit="1" customWidth="1"/>
    <col min="12815" max="12816" width="9.453125" style="61" customWidth="1"/>
    <col min="12817" max="12817" width="24.90625" style="61" bestFit="1" customWidth="1"/>
    <col min="12818" max="12818" width="70.81640625" style="61" customWidth="1"/>
    <col min="12819" max="12819" width="20.08984375" style="61" customWidth="1"/>
    <col min="12820" max="12820" width="28.453125" style="61" bestFit="1" customWidth="1"/>
    <col min="12821" max="12822" width="11.7265625" style="61"/>
    <col min="12823" max="12823" width="70.26953125" style="61" customWidth="1"/>
    <col min="12824" max="12825" width="11.7265625" style="61"/>
    <col min="12826" max="12826" width="17.453125" style="61" bestFit="1" customWidth="1"/>
    <col min="12827" max="12827" width="17.08984375" style="61" bestFit="1" customWidth="1"/>
    <col min="12828" max="13056" width="11.7265625" style="61"/>
    <col min="13057" max="13057" width="15.36328125" style="61" bestFit="1" customWidth="1"/>
    <col min="13058" max="13058" width="12.36328125" style="61" bestFit="1" customWidth="1"/>
    <col min="13059" max="13059" width="13.7265625" style="61" bestFit="1" customWidth="1"/>
    <col min="13060" max="13060" width="108.36328125" style="61" customWidth="1"/>
    <col min="13061" max="13061" width="9.6328125" style="61" bestFit="1" customWidth="1"/>
    <col min="13062" max="13063" width="10.26953125" style="61" customWidth="1"/>
    <col min="13064" max="13064" width="17.7265625" style="61" bestFit="1" customWidth="1"/>
    <col min="13065" max="13065" width="8" style="61" bestFit="1" customWidth="1"/>
    <col min="13066" max="13066" width="10.54296875" style="61" bestFit="1" customWidth="1"/>
    <col min="13067" max="13067" width="18.26953125" style="61" bestFit="1" customWidth="1"/>
    <col min="13068" max="13068" width="16.6328125" style="61" bestFit="1" customWidth="1"/>
    <col min="13069" max="13069" width="6.54296875" style="61" bestFit="1" customWidth="1"/>
    <col min="13070" max="13070" width="16.90625" style="61" bestFit="1" customWidth="1"/>
    <col min="13071" max="13072" width="9.453125" style="61" customWidth="1"/>
    <col min="13073" max="13073" width="24.90625" style="61" bestFit="1" customWidth="1"/>
    <col min="13074" max="13074" width="70.81640625" style="61" customWidth="1"/>
    <col min="13075" max="13075" width="20.08984375" style="61" customWidth="1"/>
    <col min="13076" max="13076" width="28.453125" style="61" bestFit="1" customWidth="1"/>
    <col min="13077" max="13078" width="11.7265625" style="61"/>
    <col min="13079" max="13079" width="70.26953125" style="61" customWidth="1"/>
    <col min="13080" max="13081" width="11.7265625" style="61"/>
    <col min="13082" max="13082" width="17.453125" style="61" bestFit="1" customWidth="1"/>
    <col min="13083" max="13083" width="17.08984375" style="61" bestFit="1" customWidth="1"/>
    <col min="13084" max="13312" width="11.7265625" style="61"/>
    <col min="13313" max="13313" width="15.36328125" style="61" bestFit="1" customWidth="1"/>
    <col min="13314" max="13314" width="12.36328125" style="61" bestFit="1" customWidth="1"/>
    <col min="13315" max="13315" width="13.7265625" style="61" bestFit="1" customWidth="1"/>
    <col min="13316" max="13316" width="108.36328125" style="61" customWidth="1"/>
    <col min="13317" max="13317" width="9.6328125" style="61" bestFit="1" customWidth="1"/>
    <col min="13318" max="13319" width="10.26953125" style="61" customWidth="1"/>
    <col min="13320" max="13320" width="17.7265625" style="61" bestFit="1" customWidth="1"/>
    <col min="13321" max="13321" width="8" style="61" bestFit="1" customWidth="1"/>
    <col min="13322" max="13322" width="10.54296875" style="61" bestFit="1" customWidth="1"/>
    <col min="13323" max="13323" width="18.26953125" style="61" bestFit="1" customWidth="1"/>
    <col min="13324" max="13324" width="16.6328125" style="61" bestFit="1" customWidth="1"/>
    <col min="13325" max="13325" width="6.54296875" style="61" bestFit="1" customWidth="1"/>
    <col min="13326" max="13326" width="16.90625" style="61" bestFit="1" customWidth="1"/>
    <col min="13327" max="13328" width="9.453125" style="61" customWidth="1"/>
    <col min="13329" max="13329" width="24.90625" style="61" bestFit="1" customWidth="1"/>
    <col min="13330" max="13330" width="70.81640625" style="61" customWidth="1"/>
    <col min="13331" max="13331" width="20.08984375" style="61" customWidth="1"/>
    <col min="13332" max="13332" width="28.453125" style="61" bestFit="1" customWidth="1"/>
    <col min="13333" max="13334" width="11.7265625" style="61"/>
    <col min="13335" max="13335" width="70.26953125" style="61" customWidth="1"/>
    <col min="13336" max="13337" width="11.7265625" style="61"/>
    <col min="13338" max="13338" width="17.453125" style="61" bestFit="1" customWidth="1"/>
    <col min="13339" max="13339" width="17.08984375" style="61" bestFit="1" customWidth="1"/>
    <col min="13340" max="13568" width="11.7265625" style="61"/>
    <col min="13569" max="13569" width="15.36328125" style="61" bestFit="1" customWidth="1"/>
    <col min="13570" max="13570" width="12.36328125" style="61" bestFit="1" customWidth="1"/>
    <col min="13571" max="13571" width="13.7265625" style="61" bestFit="1" customWidth="1"/>
    <col min="13572" max="13572" width="108.36328125" style="61" customWidth="1"/>
    <col min="13573" max="13573" width="9.6328125" style="61" bestFit="1" customWidth="1"/>
    <col min="13574" max="13575" width="10.26953125" style="61" customWidth="1"/>
    <col min="13576" max="13576" width="17.7265625" style="61" bestFit="1" customWidth="1"/>
    <col min="13577" max="13577" width="8" style="61" bestFit="1" customWidth="1"/>
    <col min="13578" max="13578" width="10.54296875" style="61" bestFit="1" customWidth="1"/>
    <col min="13579" max="13579" width="18.26953125" style="61" bestFit="1" customWidth="1"/>
    <col min="13580" max="13580" width="16.6328125" style="61" bestFit="1" customWidth="1"/>
    <col min="13581" max="13581" width="6.54296875" style="61" bestFit="1" customWidth="1"/>
    <col min="13582" max="13582" width="16.90625" style="61" bestFit="1" customWidth="1"/>
    <col min="13583" max="13584" width="9.453125" style="61" customWidth="1"/>
    <col min="13585" max="13585" width="24.90625" style="61" bestFit="1" customWidth="1"/>
    <col min="13586" max="13586" width="70.81640625" style="61" customWidth="1"/>
    <col min="13587" max="13587" width="20.08984375" style="61" customWidth="1"/>
    <col min="13588" max="13588" width="28.453125" style="61" bestFit="1" customWidth="1"/>
    <col min="13589" max="13590" width="11.7265625" style="61"/>
    <col min="13591" max="13591" width="70.26953125" style="61" customWidth="1"/>
    <col min="13592" max="13593" width="11.7265625" style="61"/>
    <col min="13594" max="13594" width="17.453125" style="61" bestFit="1" customWidth="1"/>
    <col min="13595" max="13595" width="17.08984375" style="61" bestFit="1" customWidth="1"/>
    <col min="13596" max="13824" width="11.7265625" style="61"/>
    <col min="13825" max="13825" width="15.36328125" style="61" bestFit="1" customWidth="1"/>
    <col min="13826" max="13826" width="12.36328125" style="61" bestFit="1" customWidth="1"/>
    <col min="13827" max="13827" width="13.7265625" style="61" bestFit="1" customWidth="1"/>
    <col min="13828" max="13828" width="108.36328125" style="61" customWidth="1"/>
    <col min="13829" max="13829" width="9.6328125" style="61" bestFit="1" customWidth="1"/>
    <col min="13830" max="13831" width="10.26953125" style="61" customWidth="1"/>
    <col min="13832" max="13832" width="17.7265625" style="61" bestFit="1" customWidth="1"/>
    <col min="13833" max="13833" width="8" style="61" bestFit="1" customWidth="1"/>
    <col min="13834" max="13834" width="10.54296875" style="61" bestFit="1" customWidth="1"/>
    <col min="13835" max="13835" width="18.26953125" style="61" bestFit="1" customWidth="1"/>
    <col min="13836" max="13836" width="16.6328125" style="61" bestFit="1" customWidth="1"/>
    <col min="13837" max="13837" width="6.54296875" style="61" bestFit="1" customWidth="1"/>
    <col min="13838" max="13838" width="16.90625" style="61" bestFit="1" customWidth="1"/>
    <col min="13839" max="13840" width="9.453125" style="61" customWidth="1"/>
    <col min="13841" max="13841" width="24.90625" style="61" bestFit="1" customWidth="1"/>
    <col min="13842" max="13842" width="70.81640625" style="61" customWidth="1"/>
    <col min="13843" max="13843" width="20.08984375" style="61" customWidth="1"/>
    <col min="13844" max="13844" width="28.453125" style="61" bestFit="1" customWidth="1"/>
    <col min="13845" max="13846" width="11.7265625" style="61"/>
    <col min="13847" max="13847" width="70.26953125" style="61" customWidth="1"/>
    <col min="13848" max="13849" width="11.7265625" style="61"/>
    <col min="13850" max="13850" width="17.453125" style="61" bestFit="1" customWidth="1"/>
    <col min="13851" max="13851" width="17.08984375" style="61" bestFit="1" customWidth="1"/>
    <col min="13852" max="14080" width="11.7265625" style="61"/>
    <col min="14081" max="14081" width="15.36328125" style="61" bestFit="1" customWidth="1"/>
    <col min="14082" max="14082" width="12.36328125" style="61" bestFit="1" customWidth="1"/>
    <col min="14083" max="14083" width="13.7265625" style="61" bestFit="1" customWidth="1"/>
    <col min="14084" max="14084" width="108.36328125" style="61" customWidth="1"/>
    <col min="14085" max="14085" width="9.6328125" style="61" bestFit="1" customWidth="1"/>
    <col min="14086" max="14087" width="10.26953125" style="61" customWidth="1"/>
    <col min="14088" max="14088" width="17.7265625" style="61" bestFit="1" customWidth="1"/>
    <col min="14089" max="14089" width="8" style="61" bestFit="1" customWidth="1"/>
    <col min="14090" max="14090" width="10.54296875" style="61" bestFit="1" customWidth="1"/>
    <col min="14091" max="14091" width="18.26953125" style="61" bestFit="1" customWidth="1"/>
    <col min="14092" max="14092" width="16.6328125" style="61" bestFit="1" customWidth="1"/>
    <col min="14093" max="14093" width="6.54296875" style="61" bestFit="1" customWidth="1"/>
    <col min="14094" max="14094" width="16.90625" style="61" bestFit="1" customWidth="1"/>
    <col min="14095" max="14096" width="9.453125" style="61" customWidth="1"/>
    <col min="14097" max="14097" width="24.90625" style="61" bestFit="1" customWidth="1"/>
    <col min="14098" max="14098" width="70.81640625" style="61" customWidth="1"/>
    <col min="14099" max="14099" width="20.08984375" style="61" customWidth="1"/>
    <col min="14100" max="14100" width="28.453125" style="61" bestFit="1" customWidth="1"/>
    <col min="14101" max="14102" width="11.7265625" style="61"/>
    <col min="14103" max="14103" width="70.26953125" style="61" customWidth="1"/>
    <col min="14104" max="14105" width="11.7265625" style="61"/>
    <col min="14106" max="14106" width="17.453125" style="61" bestFit="1" customWidth="1"/>
    <col min="14107" max="14107" width="17.08984375" style="61" bestFit="1" customWidth="1"/>
    <col min="14108" max="14336" width="11.7265625" style="61"/>
    <col min="14337" max="14337" width="15.36328125" style="61" bestFit="1" customWidth="1"/>
    <col min="14338" max="14338" width="12.36328125" style="61" bestFit="1" customWidth="1"/>
    <col min="14339" max="14339" width="13.7265625" style="61" bestFit="1" customWidth="1"/>
    <col min="14340" max="14340" width="108.36328125" style="61" customWidth="1"/>
    <col min="14341" max="14341" width="9.6328125" style="61" bestFit="1" customWidth="1"/>
    <col min="14342" max="14343" width="10.26953125" style="61" customWidth="1"/>
    <col min="14344" max="14344" width="17.7265625" style="61" bestFit="1" customWidth="1"/>
    <col min="14345" max="14345" width="8" style="61" bestFit="1" customWidth="1"/>
    <col min="14346" max="14346" width="10.54296875" style="61" bestFit="1" customWidth="1"/>
    <col min="14347" max="14347" width="18.26953125" style="61" bestFit="1" customWidth="1"/>
    <col min="14348" max="14348" width="16.6328125" style="61" bestFit="1" customWidth="1"/>
    <col min="14349" max="14349" width="6.54296875" style="61" bestFit="1" customWidth="1"/>
    <col min="14350" max="14350" width="16.90625" style="61" bestFit="1" customWidth="1"/>
    <col min="14351" max="14352" width="9.453125" style="61" customWidth="1"/>
    <col min="14353" max="14353" width="24.90625" style="61" bestFit="1" customWidth="1"/>
    <col min="14354" max="14354" width="70.81640625" style="61" customWidth="1"/>
    <col min="14355" max="14355" width="20.08984375" style="61" customWidth="1"/>
    <col min="14356" max="14356" width="28.453125" style="61" bestFit="1" customWidth="1"/>
    <col min="14357" max="14358" width="11.7265625" style="61"/>
    <col min="14359" max="14359" width="70.26953125" style="61" customWidth="1"/>
    <col min="14360" max="14361" width="11.7265625" style="61"/>
    <col min="14362" max="14362" width="17.453125" style="61" bestFit="1" customWidth="1"/>
    <col min="14363" max="14363" width="17.08984375" style="61" bestFit="1" customWidth="1"/>
    <col min="14364" max="14592" width="11.7265625" style="61"/>
    <col min="14593" max="14593" width="15.36328125" style="61" bestFit="1" customWidth="1"/>
    <col min="14594" max="14594" width="12.36328125" style="61" bestFit="1" customWidth="1"/>
    <col min="14595" max="14595" width="13.7265625" style="61" bestFit="1" customWidth="1"/>
    <col min="14596" max="14596" width="108.36328125" style="61" customWidth="1"/>
    <col min="14597" max="14597" width="9.6328125" style="61" bestFit="1" customWidth="1"/>
    <col min="14598" max="14599" width="10.26953125" style="61" customWidth="1"/>
    <col min="14600" max="14600" width="17.7265625" style="61" bestFit="1" customWidth="1"/>
    <col min="14601" max="14601" width="8" style="61" bestFit="1" customWidth="1"/>
    <col min="14602" max="14602" width="10.54296875" style="61" bestFit="1" customWidth="1"/>
    <col min="14603" max="14603" width="18.26953125" style="61" bestFit="1" customWidth="1"/>
    <col min="14604" max="14604" width="16.6328125" style="61" bestFit="1" customWidth="1"/>
    <col min="14605" max="14605" width="6.54296875" style="61" bestFit="1" customWidth="1"/>
    <col min="14606" max="14606" width="16.90625" style="61" bestFit="1" customWidth="1"/>
    <col min="14607" max="14608" width="9.453125" style="61" customWidth="1"/>
    <col min="14609" max="14609" width="24.90625" style="61" bestFit="1" customWidth="1"/>
    <col min="14610" max="14610" width="70.81640625" style="61" customWidth="1"/>
    <col min="14611" max="14611" width="20.08984375" style="61" customWidth="1"/>
    <col min="14612" max="14612" width="28.453125" style="61" bestFit="1" customWidth="1"/>
    <col min="14613" max="14614" width="11.7265625" style="61"/>
    <col min="14615" max="14615" width="70.26953125" style="61" customWidth="1"/>
    <col min="14616" max="14617" width="11.7265625" style="61"/>
    <col min="14618" max="14618" width="17.453125" style="61" bestFit="1" customWidth="1"/>
    <col min="14619" max="14619" width="17.08984375" style="61" bestFit="1" customWidth="1"/>
    <col min="14620" max="14848" width="11.7265625" style="61"/>
    <col min="14849" max="14849" width="15.36328125" style="61" bestFit="1" customWidth="1"/>
    <col min="14850" max="14850" width="12.36328125" style="61" bestFit="1" customWidth="1"/>
    <col min="14851" max="14851" width="13.7265625" style="61" bestFit="1" customWidth="1"/>
    <col min="14852" max="14852" width="108.36328125" style="61" customWidth="1"/>
    <col min="14853" max="14853" width="9.6328125" style="61" bestFit="1" customWidth="1"/>
    <col min="14854" max="14855" width="10.26953125" style="61" customWidth="1"/>
    <col min="14856" max="14856" width="17.7265625" style="61" bestFit="1" customWidth="1"/>
    <col min="14857" max="14857" width="8" style="61" bestFit="1" customWidth="1"/>
    <col min="14858" max="14858" width="10.54296875" style="61" bestFit="1" customWidth="1"/>
    <col min="14859" max="14859" width="18.26953125" style="61" bestFit="1" customWidth="1"/>
    <col min="14860" max="14860" width="16.6328125" style="61" bestFit="1" customWidth="1"/>
    <col min="14861" max="14861" width="6.54296875" style="61" bestFit="1" customWidth="1"/>
    <col min="14862" max="14862" width="16.90625" style="61" bestFit="1" customWidth="1"/>
    <col min="14863" max="14864" width="9.453125" style="61" customWidth="1"/>
    <col min="14865" max="14865" width="24.90625" style="61" bestFit="1" customWidth="1"/>
    <col min="14866" max="14866" width="70.81640625" style="61" customWidth="1"/>
    <col min="14867" max="14867" width="20.08984375" style="61" customWidth="1"/>
    <col min="14868" max="14868" width="28.453125" style="61" bestFit="1" customWidth="1"/>
    <col min="14869" max="14870" width="11.7265625" style="61"/>
    <col min="14871" max="14871" width="70.26953125" style="61" customWidth="1"/>
    <col min="14872" max="14873" width="11.7265625" style="61"/>
    <col min="14874" max="14874" width="17.453125" style="61" bestFit="1" customWidth="1"/>
    <col min="14875" max="14875" width="17.08984375" style="61" bestFit="1" customWidth="1"/>
    <col min="14876" max="15104" width="11.7265625" style="61"/>
    <col min="15105" max="15105" width="15.36328125" style="61" bestFit="1" customWidth="1"/>
    <col min="15106" max="15106" width="12.36328125" style="61" bestFit="1" customWidth="1"/>
    <col min="15107" max="15107" width="13.7265625" style="61" bestFit="1" customWidth="1"/>
    <col min="15108" max="15108" width="108.36328125" style="61" customWidth="1"/>
    <col min="15109" max="15109" width="9.6328125" style="61" bestFit="1" customWidth="1"/>
    <col min="15110" max="15111" width="10.26953125" style="61" customWidth="1"/>
    <col min="15112" max="15112" width="17.7265625" style="61" bestFit="1" customWidth="1"/>
    <col min="15113" max="15113" width="8" style="61" bestFit="1" customWidth="1"/>
    <col min="15114" max="15114" width="10.54296875" style="61" bestFit="1" customWidth="1"/>
    <col min="15115" max="15115" width="18.26953125" style="61" bestFit="1" customWidth="1"/>
    <col min="15116" max="15116" width="16.6328125" style="61" bestFit="1" customWidth="1"/>
    <col min="15117" max="15117" width="6.54296875" style="61" bestFit="1" customWidth="1"/>
    <col min="15118" max="15118" width="16.90625" style="61" bestFit="1" customWidth="1"/>
    <col min="15119" max="15120" width="9.453125" style="61" customWidth="1"/>
    <col min="15121" max="15121" width="24.90625" style="61" bestFit="1" customWidth="1"/>
    <col min="15122" max="15122" width="70.81640625" style="61" customWidth="1"/>
    <col min="15123" max="15123" width="20.08984375" style="61" customWidth="1"/>
    <col min="15124" max="15124" width="28.453125" style="61" bestFit="1" customWidth="1"/>
    <col min="15125" max="15126" width="11.7265625" style="61"/>
    <col min="15127" max="15127" width="70.26953125" style="61" customWidth="1"/>
    <col min="15128" max="15129" width="11.7265625" style="61"/>
    <col min="15130" max="15130" width="17.453125" style="61" bestFit="1" customWidth="1"/>
    <col min="15131" max="15131" width="17.08984375" style="61" bestFit="1" customWidth="1"/>
    <col min="15132" max="15360" width="11.7265625" style="61"/>
    <col min="15361" max="15361" width="15.36328125" style="61" bestFit="1" customWidth="1"/>
    <col min="15362" max="15362" width="12.36328125" style="61" bestFit="1" customWidth="1"/>
    <col min="15363" max="15363" width="13.7265625" style="61" bestFit="1" customWidth="1"/>
    <col min="15364" max="15364" width="108.36328125" style="61" customWidth="1"/>
    <col min="15365" max="15365" width="9.6328125" style="61" bestFit="1" customWidth="1"/>
    <col min="15366" max="15367" width="10.26953125" style="61" customWidth="1"/>
    <col min="15368" max="15368" width="17.7265625" style="61" bestFit="1" customWidth="1"/>
    <col min="15369" max="15369" width="8" style="61" bestFit="1" customWidth="1"/>
    <col min="15370" max="15370" width="10.54296875" style="61" bestFit="1" customWidth="1"/>
    <col min="15371" max="15371" width="18.26953125" style="61" bestFit="1" customWidth="1"/>
    <col min="15372" max="15372" width="16.6328125" style="61" bestFit="1" customWidth="1"/>
    <col min="15373" max="15373" width="6.54296875" style="61" bestFit="1" customWidth="1"/>
    <col min="15374" max="15374" width="16.90625" style="61" bestFit="1" customWidth="1"/>
    <col min="15375" max="15376" width="9.453125" style="61" customWidth="1"/>
    <col min="15377" max="15377" width="24.90625" style="61" bestFit="1" customWidth="1"/>
    <col min="15378" max="15378" width="70.81640625" style="61" customWidth="1"/>
    <col min="15379" max="15379" width="20.08984375" style="61" customWidth="1"/>
    <col min="15380" max="15380" width="28.453125" style="61" bestFit="1" customWidth="1"/>
    <col min="15381" max="15382" width="11.7265625" style="61"/>
    <col min="15383" max="15383" width="70.26953125" style="61" customWidth="1"/>
    <col min="15384" max="15385" width="11.7265625" style="61"/>
    <col min="15386" max="15386" width="17.453125" style="61" bestFit="1" customWidth="1"/>
    <col min="15387" max="15387" width="17.08984375" style="61" bestFit="1" customWidth="1"/>
    <col min="15388" max="15616" width="11.7265625" style="61"/>
    <col min="15617" max="15617" width="15.36328125" style="61" bestFit="1" customWidth="1"/>
    <col min="15618" max="15618" width="12.36328125" style="61" bestFit="1" customWidth="1"/>
    <col min="15619" max="15619" width="13.7265625" style="61" bestFit="1" customWidth="1"/>
    <col min="15620" max="15620" width="108.36328125" style="61" customWidth="1"/>
    <col min="15621" max="15621" width="9.6328125" style="61" bestFit="1" customWidth="1"/>
    <col min="15622" max="15623" width="10.26953125" style="61" customWidth="1"/>
    <col min="15624" max="15624" width="17.7265625" style="61" bestFit="1" customWidth="1"/>
    <col min="15625" max="15625" width="8" style="61" bestFit="1" customWidth="1"/>
    <col min="15626" max="15626" width="10.54296875" style="61" bestFit="1" customWidth="1"/>
    <col min="15627" max="15627" width="18.26953125" style="61" bestFit="1" customWidth="1"/>
    <col min="15628" max="15628" width="16.6328125" style="61" bestFit="1" customWidth="1"/>
    <col min="15629" max="15629" width="6.54296875" style="61" bestFit="1" customWidth="1"/>
    <col min="15630" max="15630" width="16.90625" style="61" bestFit="1" customWidth="1"/>
    <col min="15631" max="15632" width="9.453125" style="61" customWidth="1"/>
    <col min="15633" max="15633" width="24.90625" style="61" bestFit="1" customWidth="1"/>
    <col min="15634" max="15634" width="70.81640625" style="61" customWidth="1"/>
    <col min="15635" max="15635" width="20.08984375" style="61" customWidth="1"/>
    <col min="15636" max="15636" width="28.453125" style="61" bestFit="1" customWidth="1"/>
    <col min="15637" max="15638" width="11.7265625" style="61"/>
    <col min="15639" max="15639" width="70.26953125" style="61" customWidth="1"/>
    <col min="15640" max="15641" width="11.7265625" style="61"/>
    <col min="15642" max="15642" width="17.453125" style="61" bestFit="1" customWidth="1"/>
    <col min="15643" max="15643" width="17.08984375" style="61" bestFit="1" customWidth="1"/>
    <col min="15644" max="15872" width="11.7265625" style="61"/>
    <col min="15873" max="15873" width="15.36328125" style="61" bestFit="1" customWidth="1"/>
    <col min="15874" max="15874" width="12.36328125" style="61" bestFit="1" customWidth="1"/>
    <col min="15875" max="15875" width="13.7265625" style="61" bestFit="1" customWidth="1"/>
    <col min="15876" max="15876" width="108.36328125" style="61" customWidth="1"/>
    <col min="15877" max="15877" width="9.6328125" style="61" bestFit="1" customWidth="1"/>
    <col min="15878" max="15879" width="10.26953125" style="61" customWidth="1"/>
    <col min="15880" max="15880" width="17.7265625" style="61" bestFit="1" customWidth="1"/>
    <col min="15881" max="15881" width="8" style="61" bestFit="1" customWidth="1"/>
    <col min="15882" max="15882" width="10.54296875" style="61" bestFit="1" customWidth="1"/>
    <col min="15883" max="15883" width="18.26953125" style="61" bestFit="1" customWidth="1"/>
    <col min="15884" max="15884" width="16.6328125" style="61" bestFit="1" customWidth="1"/>
    <col min="15885" max="15885" width="6.54296875" style="61" bestFit="1" customWidth="1"/>
    <col min="15886" max="15886" width="16.90625" style="61" bestFit="1" customWidth="1"/>
    <col min="15887" max="15888" width="9.453125" style="61" customWidth="1"/>
    <col min="15889" max="15889" width="24.90625" style="61" bestFit="1" customWidth="1"/>
    <col min="15890" max="15890" width="70.81640625" style="61" customWidth="1"/>
    <col min="15891" max="15891" width="20.08984375" style="61" customWidth="1"/>
    <col min="15892" max="15892" width="28.453125" style="61" bestFit="1" customWidth="1"/>
    <col min="15893" max="15894" width="11.7265625" style="61"/>
    <col min="15895" max="15895" width="70.26953125" style="61" customWidth="1"/>
    <col min="15896" max="15897" width="11.7265625" style="61"/>
    <col min="15898" max="15898" width="17.453125" style="61" bestFit="1" customWidth="1"/>
    <col min="15899" max="15899" width="17.08984375" style="61" bestFit="1" customWidth="1"/>
    <col min="15900" max="16128" width="11.7265625" style="61"/>
    <col min="16129" max="16129" width="15.36328125" style="61" bestFit="1" customWidth="1"/>
    <col min="16130" max="16130" width="12.36328125" style="61" bestFit="1" customWidth="1"/>
    <col min="16131" max="16131" width="13.7265625" style="61" bestFit="1" customWidth="1"/>
    <col min="16132" max="16132" width="108.36328125" style="61" customWidth="1"/>
    <col min="16133" max="16133" width="9.6328125" style="61" bestFit="1" customWidth="1"/>
    <col min="16134" max="16135" width="10.26953125" style="61" customWidth="1"/>
    <col min="16136" max="16136" width="17.7265625" style="61" bestFit="1" customWidth="1"/>
    <col min="16137" max="16137" width="8" style="61" bestFit="1" customWidth="1"/>
    <col min="16138" max="16138" width="10.54296875" style="61" bestFit="1" customWidth="1"/>
    <col min="16139" max="16139" width="18.26953125" style="61" bestFit="1" customWidth="1"/>
    <col min="16140" max="16140" width="16.6328125" style="61" bestFit="1" customWidth="1"/>
    <col min="16141" max="16141" width="6.54296875" style="61" bestFit="1" customWidth="1"/>
    <col min="16142" max="16142" width="16.90625" style="61" bestFit="1" customWidth="1"/>
    <col min="16143" max="16144" width="9.453125" style="61" customWidth="1"/>
    <col min="16145" max="16145" width="24.90625" style="61" bestFit="1" customWidth="1"/>
    <col min="16146" max="16146" width="70.81640625" style="61" customWidth="1"/>
    <col min="16147" max="16147" width="20.08984375" style="61" customWidth="1"/>
    <col min="16148" max="16148" width="28.453125" style="61" bestFit="1" customWidth="1"/>
    <col min="16149" max="16150" width="11.7265625" style="61"/>
    <col min="16151" max="16151" width="70.26953125" style="61" customWidth="1"/>
    <col min="16152" max="16153" width="11.7265625" style="61"/>
    <col min="16154" max="16154" width="17.453125" style="61" bestFit="1" customWidth="1"/>
    <col min="16155" max="16155" width="17.08984375" style="61" bestFit="1" customWidth="1"/>
    <col min="16156" max="16384" width="11.7265625" style="61"/>
  </cols>
  <sheetData>
    <row r="1" spans="1:27" customFormat="1" ht="15" thickBot="1" x14ac:dyDescent="0.4">
      <c r="A1" s="592" t="s">
        <v>7134</v>
      </c>
      <c r="B1" s="592"/>
      <c r="C1" s="592"/>
      <c r="D1" s="592"/>
      <c r="E1" s="592"/>
      <c r="F1" s="592"/>
      <c r="G1" s="592"/>
      <c r="H1" s="592"/>
      <c r="I1" s="592"/>
      <c r="J1" s="592"/>
      <c r="K1" s="592"/>
      <c r="L1" s="592"/>
      <c r="M1" s="592"/>
      <c r="N1" s="592"/>
      <c r="O1" s="592"/>
      <c r="P1" s="592"/>
      <c r="Q1" s="592"/>
      <c r="R1" s="592"/>
    </row>
    <row r="2" spans="1:27" ht="16.5" thickTop="1" thickBot="1" x14ac:dyDescent="0.4">
      <c r="A2" s="58" t="s">
        <v>0</v>
      </c>
      <c r="B2" s="59" t="s">
        <v>1</v>
      </c>
      <c r="C2" s="59" t="s">
        <v>2</v>
      </c>
      <c r="D2" s="59" t="s">
        <v>3</v>
      </c>
      <c r="E2" s="59" t="s">
        <v>4</v>
      </c>
      <c r="F2" s="59" t="s">
        <v>5</v>
      </c>
      <c r="G2" s="59" t="s">
        <v>6</v>
      </c>
      <c r="H2" s="60" t="s">
        <v>7</v>
      </c>
      <c r="I2" s="59" t="s">
        <v>8</v>
      </c>
      <c r="J2" s="60" t="s">
        <v>9</v>
      </c>
      <c r="K2" s="59" t="s">
        <v>10</v>
      </c>
      <c r="L2" s="59" t="s">
        <v>8</v>
      </c>
      <c r="M2" s="59" t="s">
        <v>9</v>
      </c>
      <c r="N2" s="59" t="s">
        <v>11</v>
      </c>
      <c r="O2" s="59" t="s">
        <v>12</v>
      </c>
      <c r="P2" s="59" t="s">
        <v>13</v>
      </c>
      <c r="Q2" s="59" t="s">
        <v>14</v>
      </c>
      <c r="R2" s="59" t="s">
        <v>15</v>
      </c>
      <c r="S2" s="59" t="s">
        <v>16</v>
      </c>
      <c r="T2" s="59" t="s">
        <v>759</v>
      </c>
      <c r="V2" s="534" t="s">
        <v>17</v>
      </c>
      <c r="W2" s="535"/>
      <c r="Z2" s="62" t="s">
        <v>18</v>
      </c>
      <c r="AA2" s="62" t="s">
        <v>19</v>
      </c>
    </row>
    <row r="3" spans="1:27" x14ac:dyDescent="0.35">
      <c r="A3" s="63">
        <v>4.0010000000000003</v>
      </c>
      <c r="B3" s="64">
        <v>484301</v>
      </c>
      <c r="C3" s="64">
        <v>6772560</v>
      </c>
      <c r="D3" s="64" t="s">
        <v>760</v>
      </c>
      <c r="E3" s="64" t="s">
        <v>133</v>
      </c>
      <c r="F3" s="64" t="s">
        <v>23</v>
      </c>
      <c r="G3" s="64"/>
      <c r="H3" s="65"/>
      <c r="I3" s="65"/>
      <c r="J3" s="65"/>
      <c r="K3" s="65"/>
      <c r="L3" s="65"/>
      <c r="M3" s="65"/>
      <c r="N3" s="65"/>
      <c r="O3" s="65"/>
      <c r="P3" s="65"/>
      <c r="Q3" s="64"/>
      <c r="R3" s="64"/>
      <c r="S3" s="65" t="s">
        <v>761</v>
      </c>
      <c r="T3" s="65" t="s">
        <v>762</v>
      </c>
      <c r="V3" s="66" t="s">
        <v>763</v>
      </c>
      <c r="W3" s="67" t="s">
        <v>764</v>
      </c>
      <c r="Z3" s="68" t="s">
        <v>27</v>
      </c>
      <c r="AA3" s="68" t="s">
        <v>28</v>
      </c>
    </row>
    <row r="4" spans="1:27" ht="16" thickBot="1" x14ac:dyDescent="0.4">
      <c r="A4" s="63">
        <v>4.0019999999999998</v>
      </c>
      <c r="B4" s="64">
        <v>484291</v>
      </c>
      <c r="C4" s="64">
        <v>6772583</v>
      </c>
      <c r="D4" s="64" t="s">
        <v>765</v>
      </c>
      <c r="E4" s="64" t="s">
        <v>133</v>
      </c>
      <c r="F4" s="64" t="s">
        <v>108</v>
      </c>
      <c r="G4" s="64" t="s">
        <v>766</v>
      </c>
      <c r="H4" s="65"/>
      <c r="I4" s="65"/>
      <c r="J4" s="65"/>
      <c r="K4" s="65"/>
      <c r="L4" s="65"/>
      <c r="M4" s="65"/>
      <c r="N4" s="65"/>
      <c r="O4" s="65"/>
      <c r="P4" s="65"/>
      <c r="Q4" s="64"/>
      <c r="R4" s="64"/>
      <c r="S4" s="65" t="s">
        <v>761</v>
      </c>
      <c r="T4" s="65" t="s">
        <v>762</v>
      </c>
      <c r="V4" s="17" t="s">
        <v>767</v>
      </c>
      <c r="W4" s="13" t="s">
        <v>768</v>
      </c>
      <c r="Z4" s="69" t="s">
        <v>34</v>
      </c>
      <c r="AA4" s="70" t="s">
        <v>47</v>
      </c>
    </row>
    <row r="5" spans="1:27" x14ac:dyDescent="0.35">
      <c r="A5" s="63">
        <v>4.0030000000000001</v>
      </c>
      <c r="B5" s="64">
        <v>484290</v>
      </c>
      <c r="C5" s="64">
        <v>6772607</v>
      </c>
      <c r="D5" s="64" t="s">
        <v>769</v>
      </c>
      <c r="E5" s="64" t="s">
        <v>133</v>
      </c>
      <c r="F5" s="64" t="s">
        <v>108</v>
      </c>
      <c r="G5" s="64" t="s">
        <v>766</v>
      </c>
      <c r="H5" s="65"/>
      <c r="I5" s="65"/>
      <c r="J5" s="65"/>
      <c r="K5" s="65"/>
      <c r="L5" s="65"/>
      <c r="M5" s="65"/>
      <c r="N5" s="65"/>
      <c r="O5" s="65"/>
      <c r="P5" s="65"/>
      <c r="Q5" s="64"/>
      <c r="R5" s="64"/>
      <c r="S5" s="65" t="s">
        <v>761</v>
      </c>
      <c r="T5" s="65" t="s">
        <v>762</v>
      </c>
      <c r="V5" s="17" t="s">
        <v>770</v>
      </c>
      <c r="W5" s="13" t="s">
        <v>768</v>
      </c>
      <c r="Z5" s="69" t="s">
        <v>39</v>
      </c>
    </row>
    <row r="6" spans="1:27" ht="29" x14ac:dyDescent="0.35">
      <c r="A6" s="63">
        <v>4.0039999999999996</v>
      </c>
      <c r="B6" s="71">
        <v>484299</v>
      </c>
      <c r="C6" s="71">
        <v>6772768</v>
      </c>
      <c r="D6" s="64" t="s">
        <v>771</v>
      </c>
      <c r="E6" s="64" t="s">
        <v>133</v>
      </c>
      <c r="F6" s="64" t="s">
        <v>23</v>
      </c>
      <c r="G6" s="64"/>
      <c r="H6" s="65"/>
      <c r="I6" s="65"/>
      <c r="J6" s="65"/>
      <c r="K6" s="65"/>
      <c r="L6" s="65"/>
      <c r="M6" s="65"/>
      <c r="N6" s="65"/>
      <c r="O6" s="65"/>
      <c r="P6" s="65"/>
      <c r="Q6" s="64"/>
      <c r="R6" s="64" t="s">
        <v>772</v>
      </c>
      <c r="S6" s="65" t="s">
        <v>761</v>
      </c>
      <c r="T6" s="65" t="s">
        <v>762</v>
      </c>
      <c r="V6" s="17" t="s">
        <v>773</v>
      </c>
      <c r="W6" s="13" t="s">
        <v>45</v>
      </c>
      <c r="Z6" s="69" t="s">
        <v>46</v>
      </c>
    </row>
    <row r="7" spans="1:27" ht="44" thickBot="1" x14ac:dyDescent="0.4">
      <c r="A7" s="63">
        <v>4.0049999999999999</v>
      </c>
      <c r="B7" s="71">
        <v>484282</v>
      </c>
      <c r="C7" s="71">
        <v>6772807</v>
      </c>
      <c r="D7" s="64" t="s">
        <v>774</v>
      </c>
      <c r="E7" s="64" t="s">
        <v>133</v>
      </c>
      <c r="F7" s="64" t="s">
        <v>108</v>
      </c>
      <c r="G7" s="64" t="s">
        <v>766</v>
      </c>
      <c r="H7" s="65"/>
      <c r="I7" s="65"/>
      <c r="J7" s="65"/>
      <c r="K7" s="65"/>
      <c r="L7" s="65"/>
      <c r="M7" s="65"/>
      <c r="N7" s="65"/>
      <c r="O7" s="65"/>
      <c r="P7" s="65"/>
      <c r="Q7" s="64"/>
      <c r="R7" s="64"/>
      <c r="S7" s="65" t="s">
        <v>761</v>
      </c>
      <c r="T7" s="65" t="s">
        <v>762</v>
      </c>
      <c r="V7" s="17" t="s">
        <v>775</v>
      </c>
      <c r="W7" s="13" t="s">
        <v>51</v>
      </c>
      <c r="Z7" s="70" t="s">
        <v>52</v>
      </c>
    </row>
    <row r="8" spans="1:27" x14ac:dyDescent="0.35">
      <c r="A8" s="63">
        <v>4.0060000000000002</v>
      </c>
      <c r="B8" s="64">
        <v>484242</v>
      </c>
      <c r="C8" s="64">
        <v>6773348</v>
      </c>
      <c r="D8" s="64" t="s">
        <v>776</v>
      </c>
      <c r="E8" s="64" t="s">
        <v>133</v>
      </c>
      <c r="F8" s="64" t="s">
        <v>100</v>
      </c>
      <c r="G8" s="64"/>
      <c r="H8" s="65"/>
      <c r="I8" s="65"/>
      <c r="J8" s="65"/>
      <c r="K8" s="65"/>
      <c r="L8" s="65"/>
      <c r="M8" s="65"/>
      <c r="N8" s="65"/>
      <c r="O8" s="65"/>
      <c r="P8" s="65"/>
      <c r="Q8" s="64"/>
      <c r="R8" s="64"/>
      <c r="S8" s="65" t="s">
        <v>761</v>
      </c>
      <c r="T8" s="65" t="s">
        <v>762</v>
      </c>
      <c r="V8" s="17" t="s">
        <v>777</v>
      </c>
      <c r="W8" s="13" t="s">
        <v>57</v>
      </c>
    </row>
    <row r="9" spans="1:27" x14ac:dyDescent="0.35">
      <c r="A9" s="63">
        <v>4.0069999999999997</v>
      </c>
      <c r="B9" s="71">
        <v>484240</v>
      </c>
      <c r="C9" s="71">
        <v>6773406</v>
      </c>
      <c r="D9" s="64" t="s">
        <v>778</v>
      </c>
      <c r="E9" s="64" t="s">
        <v>133</v>
      </c>
      <c r="F9" s="64" t="s">
        <v>129</v>
      </c>
      <c r="G9" s="64"/>
      <c r="H9" s="65"/>
      <c r="I9" s="65"/>
      <c r="J9" s="65"/>
      <c r="K9" s="65"/>
      <c r="L9" s="65"/>
      <c r="M9" s="65"/>
      <c r="N9" s="65"/>
      <c r="O9" s="65"/>
      <c r="P9" s="65"/>
      <c r="Q9" s="64"/>
      <c r="R9" s="64"/>
      <c r="S9" s="65" t="s">
        <v>761</v>
      </c>
      <c r="T9" s="65" t="s">
        <v>762</v>
      </c>
      <c r="V9" s="17" t="s">
        <v>779</v>
      </c>
      <c r="W9" s="13" t="s">
        <v>61</v>
      </c>
    </row>
    <row r="10" spans="1:27" ht="29" x14ac:dyDescent="0.35">
      <c r="A10" s="63">
        <v>4.008</v>
      </c>
      <c r="B10" s="71">
        <v>483912</v>
      </c>
      <c r="C10" s="71">
        <v>6773324</v>
      </c>
      <c r="D10" s="64" t="s">
        <v>780</v>
      </c>
      <c r="E10" s="64" t="s">
        <v>133</v>
      </c>
      <c r="F10" s="64" t="s">
        <v>82</v>
      </c>
      <c r="G10" s="64" t="s">
        <v>100</v>
      </c>
      <c r="H10" s="65"/>
      <c r="I10" s="65"/>
      <c r="J10" s="65"/>
      <c r="K10" s="65"/>
      <c r="L10" s="65"/>
      <c r="M10" s="65"/>
      <c r="N10" s="65"/>
      <c r="O10" s="65"/>
      <c r="P10" s="65"/>
      <c r="Q10" s="59"/>
      <c r="R10" s="64" t="s">
        <v>781</v>
      </c>
      <c r="S10" s="65" t="s">
        <v>761</v>
      </c>
      <c r="T10" s="65" t="s">
        <v>762</v>
      </c>
      <c r="V10" s="17" t="s">
        <v>64</v>
      </c>
      <c r="W10" s="13" t="s">
        <v>65</v>
      </c>
    </row>
    <row r="11" spans="1:27" ht="29" x14ac:dyDescent="0.35">
      <c r="A11" s="63">
        <v>4.0090000000000003</v>
      </c>
      <c r="B11" s="71">
        <v>483880</v>
      </c>
      <c r="C11" s="71">
        <v>6773161</v>
      </c>
      <c r="D11" s="64" t="s">
        <v>782</v>
      </c>
      <c r="E11" s="64" t="s">
        <v>133</v>
      </c>
      <c r="F11" s="64"/>
      <c r="G11" s="64"/>
      <c r="H11" s="65"/>
      <c r="I11" s="65"/>
      <c r="J11" s="65"/>
      <c r="K11" s="65"/>
      <c r="L11" s="65"/>
      <c r="M11" s="65"/>
      <c r="N11" s="65"/>
      <c r="O11" s="65"/>
      <c r="P11" s="65"/>
      <c r="Q11" s="64"/>
      <c r="R11" s="64"/>
      <c r="S11" s="65" t="s">
        <v>761</v>
      </c>
      <c r="T11" s="65" t="s">
        <v>762</v>
      </c>
      <c r="V11" s="17" t="s">
        <v>783</v>
      </c>
      <c r="W11" s="13" t="s">
        <v>784</v>
      </c>
    </row>
    <row r="12" spans="1:27" ht="29" x14ac:dyDescent="0.35">
      <c r="A12" s="63" t="s">
        <v>785</v>
      </c>
      <c r="B12" s="71">
        <v>483820</v>
      </c>
      <c r="C12" s="71">
        <v>6773160</v>
      </c>
      <c r="D12" s="64" t="s">
        <v>786</v>
      </c>
      <c r="E12" s="64" t="s">
        <v>133</v>
      </c>
      <c r="F12" s="64" t="s">
        <v>148</v>
      </c>
      <c r="G12" s="64" t="s">
        <v>82</v>
      </c>
      <c r="H12" s="65"/>
      <c r="I12" s="65"/>
      <c r="J12" s="65"/>
      <c r="K12" s="65"/>
      <c r="L12" s="65"/>
      <c r="M12" s="65"/>
      <c r="N12" s="65"/>
      <c r="O12" s="65"/>
      <c r="P12" s="65"/>
      <c r="Q12" s="64"/>
      <c r="R12" s="64"/>
      <c r="S12" s="65" t="s">
        <v>761</v>
      </c>
      <c r="T12" s="65" t="s">
        <v>762</v>
      </c>
      <c r="V12" s="17" t="s">
        <v>787</v>
      </c>
      <c r="W12" s="13" t="s">
        <v>75</v>
      </c>
    </row>
    <row r="13" spans="1:27" ht="29" x14ac:dyDescent="0.35">
      <c r="A13" s="63">
        <v>4.0110000000000001</v>
      </c>
      <c r="B13" s="71">
        <v>483842</v>
      </c>
      <c r="C13" s="71">
        <v>6773019</v>
      </c>
      <c r="D13" s="64" t="s">
        <v>788</v>
      </c>
      <c r="E13" s="64" t="s">
        <v>133</v>
      </c>
      <c r="F13" s="64" t="s">
        <v>82</v>
      </c>
      <c r="G13" s="64" t="s">
        <v>31</v>
      </c>
      <c r="H13" s="65"/>
      <c r="I13" s="65"/>
      <c r="J13" s="65"/>
      <c r="K13" s="65"/>
      <c r="L13" s="65"/>
      <c r="M13" s="65"/>
      <c r="N13" s="65"/>
      <c r="O13" s="65"/>
      <c r="P13" s="65"/>
      <c r="Q13" s="64"/>
      <c r="R13" s="64"/>
      <c r="S13" s="65" t="s">
        <v>761</v>
      </c>
      <c r="T13" s="65" t="s">
        <v>762</v>
      </c>
      <c r="V13" s="17" t="s">
        <v>79</v>
      </c>
      <c r="W13" s="13" t="s">
        <v>784</v>
      </c>
    </row>
    <row r="14" spans="1:27" ht="29" x14ac:dyDescent="0.35">
      <c r="A14" s="63">
        <v>4.0119999999999996</v>
      </c>
      <c r="B14" s="71">
        <v>483860</v>
      </c>
      <c r="C14" s="71">
        <v>6772927</v>
      </c>
      <c r="D14" s="64" t="s">
        <v>789</v>
      </c>
      <c r="E14" s="64" t="s">
        <v>133</v>
      </c>
      <c r="F14" s="64" t="s">
        <v>108</v>
      </c>
      <c r="G14" s="72"/>
      <c r="H14" s="65"/>
      <c r="I14" s="65"/>
      <c r="J14" s="65"/>
      <c r="K14" s="65"/>
      <c r="L14" s="65"/>
      <c r="M14" s="65"/>
      <c r="N14" s="65"/>
      <c r="O14" s="65"/>
      <c r="P14" s="65"/>
      <c r="Q14" s="64"/>
      <c r="R14" s="64"/>
      <c r="S14" s="65" t="s">
        <v>761</v>
      </c>
      <c r="T14" s="65" t="s">
        <v>762</v>
      </c>
      <c r="V14" s="17" t="s">
        <v>790</v>
      </c>
      <c r="W14" s="13" t="s">
        <v>84</v>
      </c>
    </row>
    <row r="15" spans="1:27" ht="29" x14ac:dyDescent="0.35">
      <c r="A15" s="63">
        <v>4.0129999999999999</v>
      </c>
      <c r="B15" s="71">
        <v>483845</v>
      </c>
      <c r="C15" s="71">
        <v>6772785</v>
      </c>
      <c r="D15" s="64" t="s">
        <v>791</v>
      </c>
      <c r="E15" s="64" t="s">
        <v>133</v>
      </c>
      <c r="F15" s="64" t="s">
        <v>31</v>
      </c>
      <c r="G15" s="64"/>
      <c r="H15" s="65"/>
      <c r="I15" s="65"/>
      <c r="J15" s="65"/>
      <c r="K15" s="65"/>
      <c r="L15" s="65"/>
      <c r="M15" s="65"/>
      <c r="N15" s="65"/>
      <c r="O15" s="65"/>
      <c r="P15" s="65"/>
      <c r="Q15" s="64"/>
      <c r="R15" s="64"/>
      <c r="S15" s="65" t="s">
        <v>761</v>
      </c>
      <c r="T15" s="65" t="s">
        <v>762</v>
      </c>
      <c r="V15" s="17" t="s">
        <v>792</v>
      </c>
      <c r="W15" s="13" t="s">
        <v>88</v>
      </c>
    </row>
    <row r="16" spans="1:27" ht="29" x14ac:dyDescent="0.35">
      <c r="A16" s="63">
        <v>4.0140000000000002</v>
      </c>
      <c r="B16" s="71">
        <v>483886</v>
      </c>
      <c r="C16" s="71">
        <v>6772785</v>
      </c>
      <c r="D16" s="64" t="s">
        <v>791</v>
      </c>
      <c r="E16" s="64" t="s">
        <v>133</v>
      </c>
      <c r="F16" s="64" t="s">
        <v>31</v>
      </c>
      <c r="G16" s="64"/>
      <c r="H16" s="65"/>
      <c r="I16" s="65"/>
      <c r="J16" s="65"/>
      <c r="K16" s="65"/>
      <c r="L16" s="65"/>
      <c r="M16" s="65"/>
      <c r="N16" s="65"/>
      <c r="O16" s="65"/>
      <c r="P16" s="65"/>
      <c r="Q16" s="64"/>
      <c r="R16" s="64"/>
      <c r="S16" s="65" t="s">
        <v>761</v>
      </c>
      <c r="T16" s="65" t="s">
        <v>762</v>
      </c>
      <c r="V16" s="17" t="s">
        <v>793</v>
      </c>
      <c r="W16" s="13" t="s">
        <v>93</v>
      </c>
    </row>
    <row r="17" spans="1:23" ht="43.5" x14ac:dyDescent="0.35">
      <c r="A17" s="63">
        <v>4.0149999999999997</v>
      </c>
      <c r="B17" s="71">
        <v>483844</v>
      </c>
      <c r="C17" s="71">
        <v>6772501</v>
      </c>
      <c r="D17" s="64" t="s">
        <v>794</v>
      </c>
      <c r="E17" s="64" t="s">
        <v>133</v>
      </c>
      <c r="F17" s="64" t="s">
        <v>108</v>
      </c>
      <c r="G17" s="64"/>
      <c r="H17" s="65"/>
      <c r="I17" s="65"/>
      <c r="J17" s="65"/>
      <c r="K17" s="65"/>
      <c r="L17" s="65"/>
      <c r="M17" s="65"/>
      <c r="N17" s="65"/>
      <c r="O17" s="65"/>
      <c r="P17" s="65"/>
      <c r="Q17" s="64"/>
      <c r="R17" s="64"/>
      <c r="S17" s="65" t="s">
        <v>761</v>
      </c>
      <c r="T17" s="65" t="s">
        <v>762</v>
      </c>
      <c r="V17" s="17" t="s">
        <v>96</v>
      </c>
      <c r="W17" s="13" t="s">
        <v>795</v>
      </c>
    </row>
    <row r="18" spans="1:23" ht="29" x14ac:dyDescent="0.35">
      <c r="A18" s="63">
        <v>5.0010000000000003</v>
      </c>
      <c r="B18" s="71">
        <v>484196</v>
      </c>
      <c r="C18" s="71">
        <v>6772212</v>
      </c>
      <c r="D18" s="64" t="s">
        <v>796</v>
      </c>
      <c r="E18" s="64" t="s">
        <v>133</v>
      </c>
      <c r="F18" s="64" t="s">
        <v>108</v>
      </c>
      <c r="G18" s="64"/>
      <c r="H18" s="65"/>
      <c r="I18" s="65"/>
      <c r="J18" s="65"/>
      <c r="K18" s="65"/>
      <c r="L18" s="65"/>
      <c r="M18" s="65"/>
      <c r="N18" s="65"/>
      <c r="O18" s="65"/>
      <c r="P18" s="65"/>
      <c r="Q18" s="64"/>
      <c r="R18" s="64"/>
      <c r="S18" s="65" t="s">
        <v>761</v>
      </c>
      <c r="T18" s="65" t="s">
        <v>762</v>
      </c>
      <c r="V18" s="17" t="s">
        <v>797</v>
      </c>
      <c r="W18" s="13" t="s">
        <v>102</v>
      </c>
    </row>
    <row r="19" spans="1:23" ht="16" thickBot="1" x14ac:dyDescent="0.4">
      <c r="A19" s="63">
        <v>5.0019999999999998</v>
      </c>
      <c r="B19" s="71">
        <v>484309</v>
      </c>
      <c r="C19" s="71">
        <v>6772412</v>
      </c>
      <c r="D19" s="64" t="s">
        <v>798</v>
      </c>
      <c r="E19" s="64" t="s">
        <v>133</v>
      </c>
      <c r="F19" s="64" t="s">
        <v>100</v>
      </c>
      <c r="G19" s="64"/>
      <c r="H19" s="65"/>
      <c r="I19" s="65"/>
      <c r="J19" s="65"/>
      <c r="K19" s="65"/>
      <c r="L19" s="65"/>
      <c r="M19" s="65"/>
      <c r="N19" s="65"/>
      <c r="O19" s="65"/>
      <c r="P19" s="65"/>
      <c r="Q19" s="64"/>
      <c r="R19" s="64"/>
      <c r="S19" s="65" t="s">
        <v>761</v>
      </c>
      <c r="T19" s="65" t="s">
        <v>762</v>
      </c>
      <c r="V19" s="73" t="s">
        <v>759</v>
      </c>
      <c r="W19" s="74" t="s">
        <v>799</v>
      </c>
    </row>
    <row r="20" spans="1:23" ht="16" thickBot="1" x14ac:dyDescent="0.4">
      <c r="A20" s="63">
        <v>5.0030000000000001</v>
      </c>
      <c r="B20" s="71">
        <v>483805</v>
      </c>
      <c r="C20" s="71">
        <v>6772373</v>
      </c>
      <c r="D20" s="64" t="s">
        <v>800</v>
      </c>
      <c r="E20" s="64" t="s">
        <v>133</v>
      </c>
      <c r="F20" s="64" t="s">
        <v>108</v>
      </c>
      <c r="G20" s="64"/>
      <c r="H20" s="65"/>
      <c r="I20" s="65"/>
      <c r="J20" s="65"/>
      <c r="K20" s="65"/>
      <c r="L20" s="65"/>
      <c r="M20" s="65"/>
      <c r="N20" s="65"/>
      <c r="O20" s="65"/>
      <c r="P20" s="65"/>
      <c r="Q20" s="64"/>
      <c r="R20" s="64"/>
      <c r="S20" s="65" t="s">
        <v>761</v>
      </c>
      <c r="T20" s="65" t="s">
        <v>762</v>
      </c>
      <c r="V20" s="23"/>
      <c r="W20" s="23"/>
    </row>
    <row r="21" spans="1:23" x14ac:dyDescent="0.35">
      <c r="A21" s="63">
        <v>5.0039999999999996</v>
      </c>
      <c r="B21" s="71">
        <v>483860</v>
      </c>
      <c r="C21" s="71">
        <v>6772228</v>
      </c>
      <c r="D21" s="64" t="s">
        <v>801</v>
      </c>
      <c r="E21" s="64" t="s">
        <v>133</v>
      </c>
      <c r="F21" s="64" t="s">
        <v>108</v>
      </c>
      <c r="G21" s="64"/>
      <c r="H21" s="65"/>
      <c r="I21" s="65"/>
      <c r="J21" s="65"/>
      <c r="K21" s="65"/>
      <c r="L21" s="65"/>
      <c r="M21" s="65"/>
      <c r="N21" s="65"/>
      <c r="O21" s="65"/>
      <c r="P21" s="65"/>
      <c r="Q21" s="64"/>
      <c r="R21" s="64"/>
      <c r="S21" s="65" t="s">
        <v>761</v>
      </c>
      <c r="T21" s="65" t="s">
        <v>762</v>
      </c>
      <c r="V21" s="75" t="s">
        <v>113</v>
      </c>
      <c r="W21" s="76" t="s">
        <v>114</v>
      </c>
    </row>
    <row r="22" spans="1:23" x14ac:dyDescent="0.35">
      <c r="A22" s="63">
        <v>5.0049999999999999</v>
      </c>
      <c r="B22" s="71">
        <v>483859</v>
      </c>
      <c r="C22" s="71">
        <v>6772170</v>
      </c>
      <c r="D22" s="64" t="s">
        <v>802</v>
      </c>
      <c r="E22" s="64" t="s">
        <v>91</v>
      </c>
      <c r="F22" s="64" t="s">
        <v>108</v>
      </c>
      <c r="G22" s="64"/>
      <c r="H22" s="65"/>
      <c r="I22" s="65"/>
      <c r="J22" s="65"/>
      <c r="K22" s="65"/>
      <c r="L22" s="65"/>
      <c r="M22" s="65"/>
      <c r="N22" s="65"/>
      <c r="O22" s="65"/>
      <c r="P22" s="65"/>
      <c r="Q22" s="64"/>
      <c r="R22" s="64"/>
      <c r="S22" s="65" t="s">
        <v>761</v>
      </c>
      <c r="T22" s="65" t="s">
        <v>762</v>
      </c>
      <c r="V22" s="26" t="s">
        <v>31</v>
      </c>
      <c r="W22" s="27" t="s">
        <v>117</v>
      </c>
    </row>
    <row r="23" spans="1:23" x14ac:dyDescent="0.35">
      <c r="A23" s="63">
        <v>5.0060000000000002</v>
      </c>
      <c r="B23" s="71">
        <v>483820</v>
      </c>
      <c r="C23" s="71">
        <v>6772144</v>
      </c>
      <c r="D23" s="64" t="s">
        <v>803</v>
      </c>
      <c r="E23" s="64" t="s">
        <v>91</v>
      </c>
      <c r="F23" s="64" t="s">
        <v>108</v>
      </c>
      <c r="G23" s="64"/>
      <c r="H23" s="65"/>
      <c r="I23" s="65"/>
      <c r="J23" s="65"/>
      <c r="K23" s="65"/>
      <c r="L23" s="65"/>
      <c r="M23" s="65"/>
      <c r="N23" s="65"/>
      <c r="O23" s="65"/>
      <c r="P23" s="65"/>
      <c r="Q23" s="59"/>
      <c r="R23" s="64"/>
      <c r="S23" s="65" t="s">
        <v>761</v>
      </c>
      <c r="T23" s="65" t="s">
        <v>762</v>
      </c>
      <c r="V23" s="28" t="s">
        <v>100</v>
      </c>
      <c r="W23" s="27" t="s">
        <v>121</v>
      </c>
    </row>
    <row r="24" spans="1:23" x14ac:dyDescent="0.35">
      <c r="A24" s="63">
        <v>5.0069999999999997</v>
      </c>
      <c r="B24" s="71">
        <v>483823</v>
      </c>
      <c r="C24" s="71">
        <v>6772063</v>
      </c>
      <c r="D24" s="64" t="s">
        <v>804</v>
      </c>
      <c r="E24" s="64" t="s">
        <v>22</v>
      </c>
      <c r="F24" s="64" t="s">
        <v>108</v>
      </c>
      <c r="G24" s="64"/>
      <c r="H24" s="65" t="s">
        <v>46</v>
      </c>
      <c r="I24" s="65">
        <v>43</v>
      </c>
      <c r="J24" s="65"/>
      <c r="K24" s="65"/>
      <c r="L24" s="65"/>
      <c r="M24" s="65"/>
      <c r="N24" s="65"/>
      <c r="O24" s="65"/>
      <c r="P24" s="65"/>
      <c r="Q24" s="64"/>
      <c r="R24" s="64" t="s">
        <v>805</v>
      </c>
      <c r="S24" s="65" t="s">
        <v>761</v>
      </c>
      <c r="T24" s="65" t="s">
        <v>762</v>
      </c>
      <c r="V24" s="29" t="s">
        <v>125</v>
      </c>
      <c r="W24" s="27" t="s">
        <v>126</v>
      </c>
    </row>
    <row r="25" spans="1:23" x14ac:dyDescent="0.35">
      <c r="A25" s="63">
        <v>5.008</v>
      </c>
      <c r="B25" s="71">
        <v>483935</v>
      </c>
      <c r="C25" s="71">
        <v>6772053</v>
      </c>
      <c r="D25" s="64" t="s">
        <v>806</v>
      </c>
      <c r="E25" s="64" t="s">
        <v>22</v>
      </c>
      <c r="F25" s="64" t="s">
        <v>108</v>
      </c>
      <c r="G25" s="64"/>
      <c r="H25" s="65" t="s">
        <v>46</v>
      </c>
      <c r="I25" s="65">
        <v>43</v>
      </c>
      <c r="J25" s="65"/>
      <c r="K25" s="65"/>
      <c r="L25" s="65"/>
      <c r="M25" s="65"/>
      <c r="N25" s="65"/>
      <c r="O25" s="65"/>
      <c r="P25" s="65"/>
      <c r="Q25" s="64"/>
      <c r="R25" s="64" t="s">
        <v>807</v>
      </c>
      <c r="S25" s="65" t="s">
        <v>761</v>
      </c>
      <c r="T25" s="65" t="s">
        <v>762</v>
      </c>
      <c r="V25" s="30" t="s">
        <v>129</v>
      </c>
      <c r="W25" s="27" t="s">
        <v>130</v>
      </c>
    </row>
    <row r="26" spans="1:23" x14ac:dyDescent="0.35">
      <c r="A26" s="63">
        <v>5.0090000000000003</v>
      </c>
      <c r="B26" s="71">
        <v>483956</v>
      </c>
      <c r="C26" s="71">
        <v>6771905</v>
      </c>
      <c r="D26" s="64" t="s">
        <v>808</v>
      </c>
      <c r="E26" s="64" t="s">
        <v>22</v>
      </c>
      <c r="F26" s="64" t="s">
        <v>108</v>
      </c>
      <c r="G26" s="64"/>
      <c r="H26" s="65"/>
      <c r="I26" s="65"/>
      <c r="J26" s="65"/>
      <c r="K26" s="65"/>
      <c r="L26" s="65"/>
      <c r="M26" s="65"/>
      <c r="N26" s="65"/>
      <c r="O26" s="65"/>
      <c r="P26" s="65"/>
      <c r="Q26" s="64"/>
      <c r="R26" s="64"/>
      <c r="S26" s="65" t="s">
        <v>761</v>
      </c>
      <c r="T26" s="65" t="s">
        <v>762</v>
      </c>
      <c r="V26" s="31" t="s">
        <v>134</v>
      </c>
      <c r="W26" s="27" t="s">
        <v>135</v>
      </c>
    </row>
    <row r="27" spans="1:23" x14ac:dyDescent="0.35">
      <c r="A27" s="63" t="s">
        <v>809</v>
      </c>
      <c r="B27" s="71">
        <v>484239</v>
      </c>
      <c r="C27" s="71">
        <v>6771730</v>
      </c>
      <c r="D27" s="64" t="s">
        <v>810</v>
      </c>
      <c r="E27" s="64" t="s">
        <v>133</v>
      </c>
      <c r="F27" s="64" t="s">
        <v>31</v>
      </c>
      <c r="G27" s="64"/>
      <c r="H27" s="65"/>
      <c r="I27" s="65"/>
      <c r="J27" s="65"/>
      <c r="K27" s="65"/>
      <c r="L27" s="65"/>
      <c r="M27" s="65"/>
      <c r="N27" s="65"/>
      <c r="O27" s="65"/>
      <c r="P27" s="65"/>
      <c r="Q27" s="64"/>
      <c r="R27" s="64"/>
      <c r="S27" s="65" t="s">
        <v>761</v>
      </c>
      <c r="T27" s="65" t="s">
        <v>762</v>
      </c>
      <c r="V27" s="32" t="s">
        <v>23</v>
      </c>
      <c r="W27" s="27" t="s">
        <v>138</v>
      </c>
    </row>
    <row r="28" spans="1:23" x14ac:dyDescent="0.35">
      <c r="A28" s="63">
        <v>5.0110000000000001</v>
      </c>
      <c r="B28" s="71">
        <v>484016</v>
      </c>
      <c r="C28" s="71">
        <v>6771677</v>
      </c>
      <c r="D28" s="64" t="s">
        <v>811</v>
      </c>
      <c r="E28" s="64"/>
      <c r="F28" s="64"/>
      <c r="G28" s="64"/>
      <c r="H28" s="65"/>
      <c r="I28" s="65"/>
      <c r="J28" s="65"/>
      <c r="K28" s="65"/>
      <c r="L28" s="65"/>
      <c r="M28" s="65"/>
      <c r="N28" s="65"/>
      <c r="O28" s="65"/>
      <c r="P28" s="65"/>
      <c r="Q28" s="64"/>
      <c r="R28" s="64"/>
      <c r="S28" s="65" t="s">
        <v>761</v>
      </c>
      <c r="T28" s="65" t="s">
        <v>762</v>
      </c>
      <c r="V28" s="34" t="s">
        <v>120</v>
      </c>
      <c r="W28" s="27" t="s">
        <v>141</v>
      </c>
    </row>
    <row r="29" spans="1:23" x14ac:dyDescent="0.35">
      <c r="A29" s="63">
        <v>5.0119999999999996</v>
      </c>
      <c r="B29" s="71">
        <v>483923</v>
      </c>
      <c r="C29" s="71">
        <v>6771736</v>
      </c>
      <c r="D29" s="64" t="s">
        <v>812</v>
      </c>
      <c r="E29" s="64" t="s">
        <v>133</v>
      </c>
      <c r="F29" s="64" t="s">
        <v>175</v>
      </c>
      <c r="G29" s="64"/>
      <c r="H29" s="65"/>
      <c r="I29" s="65"/>
      <c r="J29" s="65"/>
      <c r="K29" s="65"/>
      <c r="L29" s="65"/>
      <c r="M29" s="65"/>
      <c r="N29" s="65"/>
      <c r="O29" s="65"/>
      <c r="P29" s="65"/>
      <c r="Q29" s="64"/>
      <c r="R29" s="64" t="s">
        <v>813</v>
      </c>
      <c r="S29" s="65" t="s">
        <v>761</v>
      </c>
      <c r="T29" s="65" t="s">
        <v>762</v>
      </c>
      <c r="V29" s="35" t="s">
        <v>144</v>
      </c>
      <c r="W29" s="27" t="s">
        <v>145</v>
      </c>
    </row>
    <row r="30" spans="1:23" x14ac:dyDescent="0.35">
      <c r="A30" s="63">
        <v>5.0129999999999999</v>
      </c>
      <c r="B30" s="71">
        <v>483963</v>
      </c>
      <c r="C30" s="71">
        <v>6771810</v>
      </c>
      <c r="D30" s="64" t="s">
        <v>814</v>
      </c>
      <c r="E30" s="64"/>
      <c r="F30" s="64"/>
      <c r="G30" s="64"/>
      <c r="H30" s="65"/>
      <c r="I30" s="65"/>
      <c r="J30" s="65"/>
      <c r="K30" s="65"/>
      <c r="L30" s="65"/>
      <c r="M30" s="65"/>
      <c r="N30" s="65"/>
      <c r="O30" s="65"/>
      <c r="P30" s="65"/>
      <c r="Q30" s="64"/>
      <c r="R30" s="64"/>
      <c r="S30" s="65" t="s">
        <v>761</v>
      </c>
      <c r="T30" s="65" t="s">
        <v>762</v>
      </c>
      <c r="V30" s="36" t="s">
        <v>148</v>
      </c>
      <c r="W30" s="27" t="s">
        <v>149</v>
      </c>
    </row>
    <row r="31" spans="1:23" x14ac:dyDescent="0.35">
      <c r="A31" s="63">
        <v>5.0140000000000002</v>
      </c>
      <c r="B31" s="71">
        <v>482935</v>
      </c>
      <c r="C31" s="71">
        <v>6771919</v>
      </c>
      <c r="D31" s="64" t="s">
        <v>815</v>
      </c>
      <c r="E31" s="64" t="s">
        <v>22</v>
      </c>
      <c r="F31" s="64" t="s">
        <v>31</v>
      </c>
      <c r="G31" s="64"/>
      <c r="H31" s="65"/>
      <c r="I31" s="65"/>
      <c r="J31" s="65"/>
      <c r="K31" s="65"/>
      <c r="L31" s="65"/>
      <c r="M31" s="65"/>
      <c r="N31" s="65"/>
      <c r="O31" s="65"/>
      <c r="P31" s="65"/>
      <c r="Q31" s="59" t="s">
        <v>816</v>
      </c>
      <c r="R31" s="64"/>
      <c r="S31" s="65" t="s">
        <v>761</v>
      </c>
      <c r="T31" s="65" t="s">
        <v>762</v>
      </c>
      <c r="V31" s="37" t="s">
        <v>105</v>
      </c>
      <c r="W31" s="27" t="s">
        <v>153</v>
      </c>
    </row>
    <row r="32" spans="1:23" x14ac:dyDescent="0.35">
      <c r="A32" s="63">
        <v>6.0010000000000003</v>
      </c>
      <c r="B32" s="71">
        <v>484083</v>
      </c>
      <c r="C32" s="71">
        <v>6766581</v>
      </c>
      <c r="D32" s="64" t="s">
        <v>817</v>
      </c>
      <c r="E32" s="64" t="s">
        <v>133</v>
      </c>
      <c r="F32" s="64" t="s">
        <v>31</v>
      </c>
      <c r="G32" s="64" t="s">
        <v>100</v>
      </c>
      <c r="H32" s="65"/>
      <c r="I32" s="65"/>
      <c r="J32" s="65"/>
      <c r="K32" s="65"/>
      <c r="L32" s="65"/>
      <c r="M32" s="65"/>
      <c r="N32" s="65"/>
      <c r="O32" s="65"/>
      <c r="P32" s="65"/>
      <c r="Q32" s="64"/>
      <c r="R32" s="64"/>
      <c r="S32" s="65" t="s">
        <v>761</v>
      </c>
      <c r="T32" s="65" t="s">
        <v>762</v>
      </c>
      <c r="V32" s="30" t="s">
        <v>156</v>
      </c>
      <c r="W32" s="27" t="s">
        <v>157</v>
      </c>
    </row>
    <row r="33" spans="1:23" x14ac:dyDescent="0.35">
      <c r="A33" s="63">
        <v>6.0019999999999998</v>
      </c>
      <c r="B33" s="71">
        <v>483679</v>
      </c>
      <c r="C33" s="71">
        <v>6766594</v>
      </c>
      <c r="D33" s="64" t="s">
        <v>818</v>
      </c>
      <c r="E33" s="64" t="s">
        <v>133</v>
      </c>
      <c r="F33" s="64" t="s">
        <v>31</v>
      </c>
      <c r="G33" s="64" t="s">
        <v>105</v>
      </c>
      <c r="H33" s="65"/>
      <c r="I33" s="65"/>
      <c r="J33" s="65"/>
      <c r="K33" s="65"/>
      <c r="L33" s="65"/>
      <c r="M33" s="65"/>
      <c r="N33" s="65"/>
      <c r="O33" s="65"/>
      <c r="P33" s="65"/>
      <c r="Q33" s="64"/>
      <c r="R33" s="64"/>
      <c r="S33" s="65" t="s">
        <v>761</v>
      </c>
      <c r="T33" s="65" t="s">
        <v>762</v>
      </c>
      <c r="V33" s="38" t="s">
        <v>160</v>
      </c>
      <c r="W33" s="27" t="s">
        <v>161</v>
      </c>
    </row>
    <row r="34" spans="1:23" x14ac:dyDescent="0.35">
      <c r="A34" s="63">
        <v>6.0030000000000001</v>
      </c>
      <c r="B34" s="71">
        <v>483386</v>
      </c>
      <c r="C34" s="71">
        <v>6766569</v>
      </c>
      <c r="D34" s="64" t="s">
        <v>819</v>
      </c>
      <c r="E34" s="64" t="s">
        <v>133</v>
      </c>
      <c r="F34" s="64" t="s">
        <v>31</v>
      </c>
      <c r="G34" s="64" t="s">
        <v>105</v>
      </c>
      <c r="H34" s="65"/>
      <c r="I34" s="65"/>
      <c r="J34" s="65"/>
      <c r="K34" s="65"/>
      <c r="L34" s="65"/>
      <c r="M34" s="65"/>
      <c r="N34" s="65"/>
      <c r="O34" s="65"/>
      <c r="P34" s="65"/>
      <c r="Q34" s="64"/>
      <c r="R34" s="64"/>
      <c r="S34" s="65" t="s">
        <v>761</v>
      </c>
      <c r="T34" s="65" t="s">
        <v>762</v>
      </c>
      <c r="V34" s="39" t="s">
        <v>164</v>
      </c>
      <c r="W34" s="27" t="s">
        <v>165</v>
      </c>
    </row>
    <row r="35" spans="1:23" x14ac:dyDescent="0.35">
      <c r="A35" s="63">
        <v>6.0039999999999996</v>
      </c>
      <c r="B35" s="71">
        <v>483122</v>
      </c>
      <c r="C35" s="71">
        <v>6766570</v>
      </c>
      <c r="D35" s="64" t="s">
        <v>820</v>
      </c>
      <c r="E35" s="64" t="s">
        <v>133</v>
      </c>
      <c r="F35" s="64" t="s">
        <v>23</v>
      </c>
      <c r="G35" s="64" t="s">
        <v>105</v>
      </c>
      <c r="H35" s="65"/>
      <c r="I35" s="65"/>
      <c r="J35" s="65"/>
      <c r="K35" s="65"/>
      <c r="L35" s="65"/>
      <c r="M35" s="65"/>
      <c r="N35" s="65"/>
      <c r="O35" s="65"/>
      <c r="P35" s="65"/>
      <c r="Q35" s="64"/>
      <c r="R35" s="64"/>
      <c r="S35" s="65" t="s">
        <v>761</v>
      </c>
      <c r="T35" s="65" t="s">
        <v>762</v>
      </c>
      <c r="V35" s="40" t="s">
        <v>168</v>
      </c>
      <c r="W35" s="27" t="s">
        <v>169</v>
      </c>
    </row>
    <row r="36" spans="1:23" x14ac:dyDescent="0.35">
      <c r="A36" s="63">
        <v>6.0049999999999999</v>
      </c>
      <c r="B36" s="71">
        <v>483171</v>
      </c>
      <c r="C36" s="71">
        <v>6766350</v>
      </c>
      <c r="D36" s="64" t="s">
        <v>821</v>
      </c>
      <c r="E36" s="64" t="s">
        <v>91</v>
      </c>
      <c r="F36" s="64" t="s">
        <v>23</v>
      </c>
      <c r="G36" s="64"/>
      <c r="H36" s="65"/>
      <c r="I36" s="65"/>
      <c r="J36" s="65"/>
      <c r="K36" s="65"/>
      <c r="L36" s="65"/>
      <c r="M36" s="65"/>
      <c r="N36" s="65"/>
      <c r="O36" s="65"/>
      <c r="P36" s="65"/>
      <c r="Q36" s="64"/>
      <c r="R36" s="64"/>
      <c r="S36" s="65" t="s">
        <v>761</v>
      </c>
      <c r="T36" s="65" t="s">
        <v>762</v>
      </c>
      <c r="V36" s="26" t="s">
        <v>108</v>
      </c>
      <c r="W36" s="27" t="s">
        <v>172</v>
      </c>
    </row>
    <row r="37" spans="1:23" x14ac:dyDescent="0.35">
      <c r="A37" s="63" t="s">
        <v>822</v>
      </c>
      <c r="B37" s="71">
        <v>483235</v>
      </c>
      <c r="C37" s="71">
        <v>6766213</v>
      </c>
      <c r="D37" s="64" t="s">
        <v>823</v>
      </c>
      <c r="E37" s="64" t="s">
        <v>133</v>
      </c>
      <c r="F37" s="64" t="s">
        <v>31</v>
      </c>
      <c r="G37" s="64"/>
      <c r="H37" s="65"/>
      <c r="I37" s="65"/>
      <c r="J37" s="65"/>
      <c r="K37" s="65"/>
      <c r="L37" s="65"/>
      <c r="M37" s="65"/>
      <c r="N37" s="65"/>
      <c r="O37" s="65"/>
      <c r="P37" s="65"/>
      <c r="Q37" s="64"/>
      <c r="R37" s="64"/>
      <c r="S37" s="65" t="s">
        <v>761</v>
      </c>
      <c r="T37" s="65" t="s">
        <v>762</v>
      </c>
      <c r="V37" s="41" t="s">
        <v>175</v>
      </c>
      <c r="W37" s="27" t="s">
        <v>176</v>
      </c>
    </row>
    <row r="38" spans="1:23" x14ac:dyDescent="0.35">
      <c r="A38" s="63">
        <v>6.0060000000000002</v>
      </c>
      <c r="B38" s="71">
        <v>483290</v>
      </c>
      <c r="C38" s="71">
        <v>6765941</v>
      </c>
      <c r="D38" s="64" t="s">
        <v>824</v>
      </c>
      <c r="E38" s="64" t="s">
        <v>91</v>
      </c>
      <c r="F38" s="64" t="s">
        <v>179</v>
      </c>
      <c r="G38" s="64"/>
      <c r="H38" s="65"/>
      <c r="I38" s="65"/>
      <c r="J38" s="65"/>
      <c r="K38" s="65"/>
      <c r="L38" s="65"/>
      <c r="M38" s="65"/>
      <c r="N38" s="65"/>
      <c r="O38" s="65"/>
      <c r="P38" s="65"/>
      <c r="Q38" s="64"/>
      <c r="R38" s="64"/>
      <c r="S38" s="65" t="s">
        <v>761</v>
      </c>
      <c r="T38" s="65" t="s">
        <v>762</v>
      </c>
      <c r="V38" s="42" t="s">
        <v>179</v>
      </c>
      <c r="W38" s="27" t="s">
        <v>180</v>
      </c>
    </row>
    <row r="39" spans="1:23" x14ac:dyDescent="0.35">
      <c r="A39" s="63">
        <v>6.0069999999999997</v>
      </c>
      <c r="B39" s="71">
        <v>483315</v>
      </c>
      <c r="C39" s="71">
        <v>6765591</v>
      </c>
      <c r="D39" s="64" t="s">
        <v>825</v>
      </c>
      <c r="E39" s="64"/>
      <c r="F39" s="64"/>
      <c r="G39" s="64"/>
      <c r="H39" s="65"/>
      <c r="I39" s="65"/>
      <c r="J39" s="65"/>
      <c r="K39" s="65"/>
      <c r="L39" s="65"/>
      <c r="M39" s="65"/>
      <c r="N39" s="65"/>
      <c r="O39" s="65"/>
      <c r="P39" s="65"/>
      <c r="Q39" s="64"/>
      <c r="R39" s="64"/>
      <c r="S39" s="65" t="s">
        <v>761</v>
      </c>
      <c r="T39" s="65" t="s">
        <v>762</v>
      </c>
      <c r="V39" s="43" t="s">
        <v>43</v>
      </c>
      <c r="W39" s="27" t="s">
        <v>183</v>
      </c>
    </row>
    <row r="40" spans="1:23" ht="16" thickBot="1" x14ac:dyDescent="0.4">
      <c r="A40" s="63">
        <v>6.008</v>
      </c>
      <c r="B40" s="71">
        <v>483229</v>
      </c>
      <c r="C40" s="71">
        <v>6765335</v>
      </c>
      <c r="D40" s="64" t="s">
        <v>826</v>
      </c>
      <c r="E40" s="64" t="s">
        <v>91</v>
      </c>
      <c r="F40" s="64" t="s">
        <v>100</v>
      </c>
      <c r="G40" s="64"/>
      <c r="H40" s="65"/>
      <c r="I40" s="65"/>
      <c r="J40" s="65"/>
      <c r="K40" s="65"/>
      <c r="L40" s="65"/>
      <c r="M40" s="65"/>
      <c r="N40" s="65"/>
      <c r="O40" s="65"/>
      <c r="P40" s="65"/>
      <c r="Q40" s="64"/>
      <c r="R40" s="64"/>
      <c r="S40" s="65" t="s">
        <v>761</v>
      </c>
      <c r="T40" s="65" t="s">
        <v>762</v>
      </c>
      <c r="V40" s="77" t="s">
        <v>82</v>
      </c>
      <c r="W40" s="78" t="s">
        <v>186</v>
      </c>
    </row>
    <row r="41" spans="1:23" x14ac:dyDescent="0.35">
      <c r="A41" s="63">
        <v>6.0090000000000003</v>
      </c>
      <c r="B41" s="71">
        <v>483107</v>
      </c>
      <c r="C41" s="71">
        <v>6764727</v>
      </c>
      <c r="D41" s="64" t="s">
        <v>827</v>
      </c>
      <c r="E41" s="64" t="s">
        <v>133</v>
      </c>
      <c r="F41" s="64" t="s">
        <v>31</v>
      </c>
      <c r="G41" s="64" t="s">
        <v>100</v>
      </c>
      <c r="H41" s="65"/>
      <c r="I41" s="65"/>
      <c r="J41" s="65"/>
      <c r="K41" s="65"/>
      <c r="L41" s="65"/>
      <c r="M41" s="65"/>
      <c r="N41" s="65"/>
      <c r="O41" s="65"/>
      <c r="P41" s="65"/>
      <c r="Q41" s="64"/>
      <c r="R41" s="64"/>
      <c r="S41" s="65" t="s">
        <v>761</v>
      </c>
      <c r="T41" s="65" t="s">
        <v>762</v>
      </c>
    </row>
    <row r="42" spans="1:23" x14ac:dyDescent="0.35">
      <c r="A42" s="63" t="s">
        <v>828</v>
      </c>
      <c r="B42" s="71">
        <v>483118</v>
      </c>
      <c r="C42" s="71">
        <v>6764498</v>
      </c>
      <c r="D42" s="64" t="s">
        <v>829</v>
      </c>
      <c r="E42" s="64" t="s">
        <v>133</v>
      </c>
      <c r="F42" s="64" t="s">
        <v>31</v>
      </c>
      <c r="G42" s="64" t="s">
        <v>23</v>
      </c>
      <c r="H42" s="65"/>
      <c r="I42" s="65"/>
      <c r="J42" s="65"/>
      <c r="K42" s="65"/>
      <c r="L42" s="65"/>
      <c r="M42" s="65"/>
      <c r="N42" s="65"/>
      <c r="O42" s="65"/>
      <c r="P42" s="65"/>
      <c r="Q42" s="64"/>
      <c r="R42" s="64"/>
      <c r="S42" s="65" t="s">
        <v>761</v>
      </c>
      <c r="T42" s="65" t="s">
        <v>762</v>
      </c>
    </row>
    <row r="43" spans="1:23" x14ac:dyDescent="0.35">
      <c r="A43" s="63">
        <v>6.0110000000000001</v>
      </c>
      <c r="B43" s="71">
        <v>483505</v>
      </c>
      <c r="C43" s="71">
        <v>6764522</v>
      </c>
      <c r="D43" s="64" t="s">
        <v>830</v>
      </c>
      <c r="E43" s="64" t="s">
        <v>133</v>
      </c>
      <c r="F43" s="64" t="s">
        <v>100</v>
      </c>
      <c r="G43" s="64" t="s">
        <v>31</v>
      </c>
      <c r="H43" s="65"/>
      <c r="I43" s="65"/>
      <c r="J43" s="65"/>
      <c r="K43" s="65"/>
      <c r="L43" s="65"/>
      <c r="M43" s="65"/>
      <c r="N43" s="65"/>
      <c r="O43" s="65"/>
      <c r="P43" s="65"/>
      <c r="Q43" s="64"/>
      <c r="R43" s="64"/>
      <c r="S43" s="65" t="s">
        <v>761</v>
      </c>
      <c r="T43" s="65" t="s">
        <v>762</v>
      </c>
    </row>
    <row r="44" spans="1:23" x14ac:dyDescent="0.35">
      <c r="A44" s="63">
        <v>6.0119999999999996</v>
      </c>
      <c r="B44" s="71">
        <v>483750</v>
      </c>
      <c r="C44" s="71">
        <v>6764495</v>
      </c>
      <c r="D44" s="64" t="s">
        <v>831</v>
      </c>
      <c r="E44" s="64" t="s">
        <v>133</v>
      </c>
      <c r="F44" s="64" t="s">
        <v>100</v>
      </c>
      <c r="G44" s="64" t="s">
        <v>31</v>
      </c>
      <c r="H44" s="65"/>
      <c r="I44" s="65"/>
      <c r="J44" s="65"/>
      <c r="K44" s="65"/>
      <c r="L44" s="65"/>
      <c r="M44" s="65"/>
      <c r="N44" s="65"/>
      <c r="O44" s="65"/>
      <c r="P44" s="65"/>
      <c r="Q44" s="64"/>
      <c r="R44" s="64"/>
      <c r="S44" s="65" t="s">
        <v>761</v>
      </c>
      <c r="T44" s="65" t="s">
        <v>762</v>
      </c>
    </row>
    <row r="45" spans="1:23" x14ac:dyDescent="0.35">
      <c r="A45" s="63">
        <v>6.0129999999999999</v>
      </c>
      <c r="B45" s="71">
        <v>483701</v>
      </c>
      <c r="C45" s="71">
        <v>6764800</v>
      </c>
      <c r="D45" s="64" t="s">
        <v>832</v>
      </c>
      <c r="E45" s="64" t="s">
        <v>133</v>
      </c>
      <c r="F45" s="64" t="s">
        <v>100</v>
      </c>
      <c r="G45" s="64" t="s">
        <v>23</v>
      </c>
      <c r="H45" s="65"/>
      <c r="I45" s="65"/>
      <c r="J45" s="65"/>
      <c r="K45" s="65"/>
      <c r="L45" s="65"/>
      <c r="M45" s="65"/>
      <c r="N45" s="65"/>
      <c r="O45" s="65"/>
      <c r="P45" s="65"/>
      <c r="Q45" s="64"/>
      <c r="R45" s="64" t="s">
        <v>833</v>
      </c>
      <c r="S45" s="65" t="s">
        <v>761</v>
      </c>
      <c r="T45" s="65" t="s">
        <v>762</v>
      </c>
    </row>
    <row r="46" spans="1:23" x14ac:dyDescent="0.35">
      <c r="A46" s="63">
        <v>6.0140000000000002</v>
      </c>
      <c r="B46" s="71">
        <v>483690</v>
      </c>
      <c r="C46" s="71">
        <v>6765560</v>
      </c>
      <c r="D46" s="64" t="s">
        <v>834</v>
      </c>
      <c r="E46" s="64" t="s">
        <v>133</v>
      </c>
      <c r="F46" s="64" t="s">
        <v>23</v>
      </c>
      <c r="G46" s="64" t="s">
        <v>31</v>
      </c>
      <c r="H46" s="65"/>
      <c r="I46" s="65"/>
      <c r="J46" s="65"/>
      <c r="K46" s="65"/>
      <c r="L46" s="65"/>
      <c r="M46" s="65"/>
      <c r="N46" s="65"/>
      <c r="O46" s="65"/>
      <c r="P46" s="65"/>
      <c r="Q46" s="64"/>
      <c r="R46" s="64"/>
      <c r="S46" s="65" t="s">
        <v>761</v>
      </c>
      <c r="T46" s="65" t="s">
        <v>762</v>
      </c>
    </row>
    <row r="47" spans="1:23" x14ac:dyDescent="0.35">
      <c r="A47" s="63">
        <v>6.0149999999999997</v>
      </c>
      <c r="B47" s="71">
        <v>483658</v>
      </c>
      <c r="C47" s="71">
        <v>6765669</v>
      </c>
      <c r="D47" s="64" t="s">
        <v>835</v>
      </c>
      <c r="E47" s="64" t="s">
        <v>91</v>
      </c>
      <c r="F47" s="64" t="s">
        <v>23</v>
      </c>
      <c r="G47" s="64" t="s">
        <v>179</v>
      </c>
      <c r="H47" s="65" t="s">
        <v>46</v>
      </c>
      <c r="I47" s="65">
        <v>150</v>
      </c>
      <c r="J47" s="65"/>
      <c r="K47" s="65"/>
      <c r="L47" s="65"/>
      <c r="M47" s="65"/>
      <c r="N47" s="65"/>
      <c r="O47" s="65"/>
      <c r="P47" s="65"/>
      <c r="Q47" s="64"/>
      <c r="R47" s="64" t="s">
        <v>836</v>
      </c>
      <c r="S47" s="65" t="s">
        <v>761</v>
      </c>
      <c r="T47" s="65" t="s">
        <v>762</v>
      </c>
    </row>
    <row r="48" spans="1:23" x14ac:dyDescent="0.35">
      <c r="A48" s="63">
        <v>6.016</v>
      </c>
      <c r="B48" s="71">
        <v>483647</v>
      </c>
      <c r="C48" s="71">
        <v>6765750</v>
      </c>
      <c r="D48" s="64" t="s">
        <v>837</v>
      </c>
      <c r="E48" s="64" t="s">
        <v>91</v>
      </c>
      <c r="F48" s="64" t="s">
        <v>31</v>
      </c>
      <c r="G48" s="64" t="s">
        <v>23</v>
      </c>
      <c r="H48" s="65"/>
      <c r="I48" s="65"/>
      <c r="J48" s="65"/>
      <c r="K48" s="65"/>
      <c r="L48" s="65"/>
      <c r="M48" s="65"/>
      <c r="N48" s="65"/>
      <c r="O48" s="65"/>
      <c r="P48" s="65"/>
      <c r="Q48" s="64"/>
      <c r="R48" s="64"/>
      <c r="S48" s="65" t="s">
        <v>761</v>
      </c>
      <c r="T48" s="65" t="s">
        <v>762</v>
      </c>
    </row>
    <row r="49" spans="1:20" x14ac:dyDescent="0.35">
      <c r="A49" s="63">
        <v>6.0170000000000003</v>
      </c>
      <c r="B49" s="71">
        <v>483609</v>
      </c>
      <c r="C49" s="71">
        <v>6765921</v>
      </c>
      <c r="D49" s="64" t="s">
        <v>838</v>
      </c>
      <c r="E49" s="64"/>
      <c r="F49" s="64"/>
      <c r="G49" s="64"/>
      <c r="H49" s="65"/>
      <c r="I49" s="65"/>
      <c r="J49" s="65"/>
      <c r="K49" s="65"/>
      <c r="L49" s="65"/>
      <c r="M49" s="65"/>
      <c r="N49" s="65"/>
      <c r="O49" s="65"/>
      <c r="P49" s="65"/>
      <c r="Q49" s="64"/>
      <c r="R49" s="64"/>
      <c r="S49" s="65" t="s">
        <v>761</v>
      </c>
      <c r="T49" s="65" t="s">
        <v>762</v>
      </c>
    </row>
    <row r="50" spans="1:20" x14ac:dyDescent="0.35">
      <c r="A50" s="63">
        <v>6.0179999999999998</v>
      </c>
      <c r="B50" s="71">
        <v>483582</v>
      </c>
      <c r="C50" s="71">
        <v>6766078</v>
      </c>
      <c r="D50" s="64" t="s">
        <v>839</v>
      </c>
      <c r="E50" s="64" t="s">
        <v>133</v>
      </c>
      <c r="F50" s="64" t="s">
        <v>100</v>
      </c>
      <c r="G50" s="64" t="s">
        <v>23</v>
      </c>
      <c r="H50" s="65"/>
      <c r="I50" s="65"/>
      <c r="J50" s="65"/>
      <c r="K50" s="65"/>
      <c r="L50" s="65"/>
      <c r="M50" s="65"/>
      <c r="N50" s="65"/>
      <c r="O50" s="65"/>
      <c r="P50" s="65"/>
      <c r="Q50" s="59"/>
      <c r="R50" s="64"/>
      <c r="S50" s="65" t="s">
        <v>761</v>
      </c>
      <c r="T50" s="65" t="s">
        <v>762</v>
      </c>
    </row>
    <row r="51" spans="1:20" x14ac:dyDescent="0.35">
      <c r="A51" s="63">
        <v>6.0190000000000001</v>
      </c>
      <c r="B51" s="71">
        <v>483596</v>
      </c>
      <c r="C51" s="71">
        <v>6766148</v>
      </c>
      <c r="D51" s="64" t="s">
        <v>840</v>
      </c>
      <c r="E51" s="64" t="s">
        <v>133</v>
      </c>
      <c r="F51" s="64" t="s">
        <v>179</v>
      </c>
      <c r="G51" s="64"/>
      <c r="H51" s="65"/>
      <c r="I51" s="65"/>
      <c r="J51" s="65"/>
      <c r="K51" s="65"/>
      <c r="L51" s="65"/>
      <c r="M51" s="65"/>
      <c r="N51" s="65"/>
      <c r="O51" s="65"/>
      <c r="P51" s="65"/>
      <c r="Q51" s="64"/>
      <c r="R51" s="64"/>
      <c r="S51" s="65" t="s">
        <v>761</v>
      </c>
      <c r="T51" s="65" t="s">
        <v>762</v>
      </c>
    </row>
    <row r="52" spans="1:20" x14ac:dyDescent="0.35">
      <c r="A52" s="63" t="s">
        <v>841</v>
      </c>
      <c r="B52" s="71">
        <v>483709</v>
      </c>
      <c r="C52" s="71">
        <v>6766309</v>
      </c>
      <c r="D52" s="64" t="s">
        <v>842</v>
      </c>
      <c r="E52" s="64" t="s">
        <v>133</v>
      </c>
      <c r="F52" s="64" t="s">
        <v>100</v>
      </c>
      <c r="G52" s="64" t="s">
        <v>23</v>
      </c>
      <c r="H52" s="65"/>
      <c r="I52" s="65"/>
      <c r="J52" s="65"/>
      <c r="K52" s="65"/>
      <c r="L52" s="65"/>
      <c r="M52" s="65"/>
      <c r="N52" s="65"/>
      <c r="O52" s="65"/>
      <c r="P52" s="65"/>
      <c r="Q52" s="64"/>
      <c r="R52" s="64" t="s">
        <v>843</v>
      </c>
      <c r="S52" s="65" t="s">
        <v>761</v>
      </c>
      <c r="T52" s="65" t="s">
        <v>762</v>
      </c>
    </row>
    <row r="53" spans="1:20" x14ac:dyDescent="0.35">
      <c r="A53" s="63">
        <v>6.0209999999999999</v>
      </c>
      <c r="B53" s="71">
        <v>484044</v>
      </c>
      <c r="C53" s="71">
        <v>6766300</v>
      </c>
      <c r="D53" s="64" t="s">
        <v>844</v>
      </c>
      <c r="E53" s="64" t="s">
        <v>133</v>
      </c>
      <c r="F53" s="64" t="s">
        <v>23</v>
      </c>
      <c r="G53" s="64" t="s">
        <v>100</v>
      </c>
      <c r="H53" s="65"/>
      <c r="I53" s="65"/>
      <c r="J53" s="65"/>
      <c r="K53" s="65"/>
      <c r="L53" s="65"/>
      <c r="M53" s="65"/>
      <c r="N53" s="65"/>
      <c r="O53" s="65"/>
      <c r="P53" s="65"/>
      <c r="Q53" s="64"/>
      <c r="R53" s="64"/>
      <c r="S53" s="65" t="s">
        <v>761</v>
      </c>
      <c r="T53" s="65" t="s">
        <v>762</v>
      </c>
    </row>
    <row r="54" spans="1:20" x14ac:dyDescent="0.35">
      <c r="A54" s="63">
        <v>6.0220000000000002</v>
      </c>
      <c r="B54" s="71">
        <v>484279</v>
      </c>
      <c r="C54" s="71">
        <v>6766310</v>
      </c>
      <c r="D54" s="64" t="s">
        <v>845</v>
      </c>
      <c r="E54" s="64" t="s">
        <v>133</v>
      </c>
      <c r="F54" s="64" t="s">
        <v>31</v>
      </c>
      <c r="G54" s="64" t="s">
        <v>100</v>
      </c>
      <c r="H54" s="65"/>
      <c r="I54" s="65"/>
      <c r="J54" s="65"/>
      <c r="K54" s="65"/>
      <c r="L54" s="65"/>
      <c r="M54" s="65"/>
      <c r="N54" s="65"/>
      <c r="O54" s="65"/>
      <c r="P54" s="65"/>
      <c r="Q54" s="64"/>
      <c r="R54" s="64" t="s">
        <v>846</v>
      </c>
      <c r="S54" s="65" t="s">
        <v>761</v>
      </c>
      <c r="T54" s="65" t="s">
        <v>762</v>
      </c>
    </row>
    <row r="55" spans="1:20" x14ac:dyDescent="0.35">
      <c r="A55" s="63" t="s">
        <v>847</v>
      </c>
      <c r="B55" s="71">
        <v>484188</v>
      </c>
      <c r="C55" s="71">
        <v>6766568</v>
      </c>
      <c r="D55" s="64" t="s">
        <v>848</v>
      </c>
      <c r="E55" s="64" t="s">
        <v>133</v>
      </c>
      <c r="F55" s="64" t="s">
        <v>31</v>
      </c>
      <c r="G55" s="64"/>
      <c r="H55" s="65"/>
      <c r="I55" s="65"/>
      <c r="J55" s="65"/>
      <c r="K55" s="65"/>
      <c r="L55" s="65"/>
      <c r="M55" s="65"/>
      <c r="N55" s="65"/>
      <c r="O55" s="65"/>
      <c r="P55" s="65"/>
      <c r="Q55" s="64"/>
      <c r="R55" s="64"/>
      <c r="S55" s="65" t="s">
        <v>761</v>
      </c>
      <c r="T55" s="65" t="s">
        <v>762</v>
      </c>
    </row>
    <row r="56" spans="1:20" x14ac:dyDescent="0.35">
      <c r="A56" s="63">
        <v>6.0229999999999997</v>
      </c>
      <c r="B56" s="71">
        <v>484409</v>
      </c>
      <c r="C56" s="71">
        <v>6766120</v>
      </c>
      <c r="D56" s="64" t="s">
        <v>849</v>
      </c>
      <c r="E56" s="64" t="s">
        <v>22</v>
      </c>
      <c r="F56" s="64" t="s">
        <v>23</v>
      </c>
      <c r="G56" s="64"/>
      <c r="H56" s="65" t="s">
        <v>46</v>
      </c>
      <c r="I56" s="65">
        <v>142</v>
      </c>
      <c r="J56" s="65"/>
      <c r="K56" s="65"/>
      <c r="L56" s="65"/>
      <c r="M56" s="65"/>
      <c r="N56" s="65"/>
      <c r="O56" s="65"/>
      <c r="P56" s="65"/>
      <c r="Q56" s="64"/>
      <c r="R56" s="64"/>
      <c r="S56" s="65" t="s">
        <v>761</v>
      </c>
      <c r="T56" s="65" t="s">
        <v>762</v>
      </c>
    </row>
    <row r="57" spans="1:20" x14ac:dyDescent="0.35">
      <c r="A57" s="63">
        <v>6.024</v>
      </c>
      <c r="B57" s="71">
        <v>484567</v>
      </c>
      <c r="C57" s="71">
        <v>6766013</v>
      </c>
      <c r="D57" s="64" t="s">
        <v>850</v>
      </c>
      <c r="E57" s="64" t="s">
        <v>91</v>
      </c>
      <c r="F57" s="64" t="s">
        <v>23</v>
      </c>
      <c r="G57" s="64"/>
      <c r="H57" s="65"/>
      <c r="I57" s="65"/>
      <c r="J57" s="65"/>
      <c r="K57" s="65"/>
      <c r="L57" s="65"/>
      <c r="M57" s="65"/>
      <c r="N57" s="65"/>
      <c r="O57" s="65"/>
      <c r="P57" s="65"/>
      <c r="Q57" s="64"/>
      <c r="R57" s="64"/>
      <c r="S57" s="65" t="s">
        <v>761</v>
      </c>
      <c r="T57" s="65" t="s">
        <v>762</v>
      </c>
    </row>
    <row r="58" spans="1:20" x14ac:dyDescent="0.35">
      <c r="A58" s="63">
        <v>6.0250000000000004</v>
      </c>
      <c r="B58" s="71">
        <v>484661</v>
      </c>
      <c r="C58" s="71">
        <v>6766029</v>
      </c>
      <c r="D58" s="64" t="s">
        <v>851</v>
      </c>
      <c r="E58" s="64" t="s">
        <v>22</v>
      </c>
      <c r="F58" s="64" t="s">
        <v>168</v>
      </c>
      <c r="G58" s="64"/>
      <c r="H58" s="65" t="s">
        <v>46</v>
      </c>
      <c r="I58" s="65">
        <v>191</v>
      </c>
      <c r="J58" s="65">
        <v>60</v>
      </c>
      <c r="K58" s="65"/>
      <c r="L58" s="65"/>
      <c r="M58" s="65"/>
      <c r="N58" s="65"/>
      <c r="O58" s="65"/>
      <c r="P58" s="65"/>
      <c r="Q58" s="64"/>
      <c r="R58" s="64"/>
      <c r="S58" s="65" t="s">
        <v>761</v>
      </c>
      <c r="T58" s="65" t="s">
        <v>762</v>
      </c>
    </row>
    <row r="59" spans="1:20" x14ac:dyDescent="0.35">
      <c r="A59" s="63">
        <v>6.0259999999999998</v>
      </c>
      <c r="B59" s="71">
        <v>484633</v>
      </c>
      <c r="C59" s="71">
        <v>6766120</v>
      </c>
      <c r="D59" s="64" t="s">
        <v>852</v>
      </c>
      <c r="E59" s="64" t="s">
        <v>22</v>
      </c>
      <c r="F59" s="64" t="s">
        <v>168</v>
      </c>
      <c r="G59" s="64"/>
      <c r="H59" s="65"/>
      <c r="I59" s="65"/>
      <c r="J59" s="65"/>
      <c r="K59" s="65"/>
      <c r="L59" s="65"/>
      <c r="M59" s="65"/>
      <c r="N59" s="65"/>
      <c r="O59" s="65"/>
      <c r="P59" s="65"/>
      <c r="Q59" s="64"/>
      <c r="R59" s="64"/>
      <c r="S59" s="65" t="s">
        <v>761</v>
      </c>
      <c r="T59" s="65" t="s">
        <v>762</v>
      </c>
    </row>
    <row r="60" spans="1:20" x14ac:dyDescent="0.35">
      <c r="A60" s="63" t="s">
        <v>853</v>
      </c>
      <c r="B60" s="71">
        <v>484613</v>
      </c>
      <c r="C60" s="71">
        <v>6766170</v>
      </c>
      <c r="D60" s="64" t="s">
        <v>854</v>
      </c>
      <c r="E60" s="64" t="s">
        <v>22</v>
      </c>
      <c r="F60" s="64" t="s">
        <v>168</v>
      </c>
      <c r="G60" s="64"/>
      <c r="H60" s="65" t="s">
        <v>46</v>
      </c>
      <c r="I60" s="65">
        <v>146</v>
      </c>
      <c r="J60" s="65">
        <v>62</v>
      </c>
      <c r="K60" s="65"/>
      <c r="L60" s="65"/>
      <c r="M60" s="65"/>
      <c r="N60" s="65"/>
      <c r="O60" s="65"/>
      <c r="P60" s="65"/>
      <c r="Q60" s="64"/>
      <c r="R60" s="64"/>
      <c r="S60" s="65" t="s">
        <v>761</v>
      </c>
      <c r="T60" s="65" t="s">
        <v>762</v>
      </c>
    </row>
    <row r="61" spans="1:20" x14ac:dyDescent="0.35">
      <c r="A61" s="63">
        <v>6.0270000000000001</v>
      </c>
      <c r="B61" s="71">
        <v>484585</v>
      </c>
      <c r="C61" s="71">
        <v>6766220</v>
      </c>
      <c r="D61" s="64" t="s">
        <v>855</v>
      </c>
      <c r="E61" s="64" t="s">
        <v>22</v>
      </c>
      <c r="F61" s="64" t="s">
        <v>168</v>
      </c>
      <c r="G61" s="64"/>
      <c r="H61" s="65"/>
      <c r="I61" s="65"/>
      <c r="J61" s="65"/>
      <c r="K61" s="65"/>
      <c r="L61" s="65"/>
      <c r="M61" s="65"/>
      <c r="N61" s="65"/>
      <c r="O61" s="65"/>
      <c r="P61" s="65"/>
      <c r="Q61" s="64"/>
      <c r="R61" s="64"/>
      <c r="S61" s="65" t="s">
        <v>761</v>
      </c>
      <c r="T61" s="65" t="s">
        <v>762</v>
      </c>
    </row>
    <row r="62" spans="1:20" x14ac:dyDescent="0.35">
      <c r="A62" s="63">
        <v>6.0279999999999996</v>
      </c>
      <c r="B62" s="71">
        <v>484686</v>
      </c>
      <c r="C62" s="71">
        <v>6766226</v>
      </c>
      <c r="D62" s="64" t="s">
        <v>856</v>
      </c>
      <c r="E62" s="64" t="s">
        <v>22</v>
      </c>
      <c r="F62" s="64" t="s">
        <v>31</v>
      </c>
      <c r="G62" s="64"/>
      <c r="H62" s="65" t="s">
        <v>46</v>
      </c>
      <c r="I62" s="65">
        <v>190</v>
      </c>
      <c r="J62" s="65"/>
      <c r="K62" s="65"/>
      <c r="L62" s="65"/>
      <c r="M62" s="65"/>
      <c r="N62" s="65"/>
      <c r="O62" s="65"/>
      <c r="P62" s="65"/>
      <c r="Q62" s="64"/>
      <c r="R62" s="64" t="s">
        <v>857</v>
      </c>
      <c r="S62" s="65" t="s">
        <v>761</v>
      </c>
      <c r="T62" s="65" t="s">
        <v>762</v>
      </c>
    </row>
    <row r="63" spans="1:20" x14ac:dyDescent="0.35">
      <c r="A63" s="63">
        <v>6.0289999999999999</v>
      </c>
      <c r="B63" s="71">
        <v>484792</v>
      </c>
      <c r="C63" s="71">
        <v>6766236</v>
      </c>
      <c r="D63" s="64" t="s">
        <v>858</v>
      </c>
      <c r="E63" s="64" t="s">
        <v>91</v>
      </c>
      <c r="F63" s="64" t="s">
        <v>23</v>
      </c>
      <c r="G63" s="64" t="s">
        <v>242</v>
      </c>
      <c r="H63" s="65"/>
      <c r="I63" s="65"/>
      <c r="J63" s="65"/>
      <c r="K63" s="65"/>
      <c r="L63" s="65"/>
      <c r="M63" s="65"/>
      <c r="N63" s="65"/>
      <c r="O63" s="65"/>
      <c r="P63" s="65"/>
      <c r="Q63" s="64"/>
      <c r="R63" s="64"/>
      <c r="S63" s="65" t="s">
        <v>761</v>
      </c>
      <c r="T63" s="65" t="s">
        <v>762</v>
      </c>
    </row>
    <row r="64" spans="1:20" x14ac:dyDescent="0.35">
      <c r="A64" s="63" t="s">
        <v>859</v>
      </c>
      <c r="B64" s="71">
        <v>484863</v>
      </c>
      <c r="C64" s="71">
        <v>6766231</v>
      </c>
      <c r="D64" s="64" t="s">
        <v>860</v>
      </c>
      <c r="E64" s="64" t="s">
        <v>22</v>
      </c>
      <c r="F64" s="64" t="s">
        <v>105</v>
      </c>
      <c r="G64" s="64" t="s">
        <v>242</v>
      </c>
      <c r="H64" s="65" t="s">
        <v>46</v>
      </c>
      <c r="I64" s="65">
        <v>188</v>
      </c>
      <c r="J64" s="65"/>
      <c r="K64" s="65"/>
      <c r="L64" s="65"/>
      <c r="M64" s="65"/>
      <c r="N64" s="65"/>
      <c r="O64" s="65"/>
      <c r="P64" s="65"/>
      <c r="Q64" s="64"/>
      <c r="R64" s="64" t="s">
        <v>861</v>
      </c>
      <c r="S64" s="65" t="s">
        <v>761</v>
      </c>
      <c r="T64" s="65" t="s">
        <v>762</v>
      </c>
    </row>
    <row r="65" spans="1:20" x14ac:dyDescent="0.35">
      <c r="A65" s="63">
        <v>6.0309999999999997</v>
      </c>
      <c r="B65" s="71">
        <v>484966</v>
      </c>
      <c r="C65" s="71">
        <v>6766223</v>
      </c>
      <c r="D65" s="64" t="s">
        <v>862</v>
      </c>
      <c r="E65" s="64" t="s">
        <v>22</v>
      </c>
      <c r="F65" s="64" t="s">
        <v>31</v>
      </c>
      <c r="G65" s="64"/>
      <c r="H65" s="65"/>
      <c r="I65" s="65"/>
      <c r="J65" s="65"/>
      <c r="K65" s="65"/>
      <c r="L65" s="65"/>
      <c r="M65" s="65"/>
      <c r="N65" s="65"/>
      <c r="O65" s="65"/>
      <c r="P65" s="65"/>
      <c r="Q65" s="64"/>
      <c r="R65" s="64" t="s">
        <v>863</v>
      </c>
      <c r="S65" s="65" t="s">
        <v>761</v>
      </c>
      <c r="T65" s="65" t="s">
        <v>762</v>
      </c>
    </row>
    <row r="66" spans="1:20" x14ac:dyDescent="0.35">
      <c r="A66" s="63">
        <v>6.032</v>
      </c>
      <c r="B66" s="71">
        <v>485193</v>
      </c>
      <c r="C66" s="71">
        <v>6766230</v>
      </c>
      <c r="D66" s="64" t="s">
        <v>864</v>
      </c>
      <c r="E66" s="64" t="s">
        <v>22</v>
      </c>
      <c r="F66" s="64" t="s">
        <v>242</v>
      </c>
      <c r="G66" s="64" t="s">
        <v>100</v>
      </c>
      <c r="H66" s="65"/>
      <c r="I66" s="65"/>
      <c r="J66" s="65"/>
      <c r="K66" s="65"/>
      <c r="L66" s="65"/>
      <c r="M66" s="65"/>
      <c r="N66" s="65"/>
      <c r="O66" s="65"/>
      <c r="P66" s="65"/>
      <c r="Q66" s="64"/>
      <c r="R66" s="64"/>
      <c r="S66" s="65" t="s">
        <v>761</v>
      </c>
      <c r="T66" s="65" t="s">
        <v>762</v>
      </c>
    </row>
    <row r="67" spans="1:20" x14ac:dyDescent="0.35">
      <c r="A67" s="63">
        <v>6.0330000000000004</v>
      </c>
      <c r="B67" s="71">
        <v>485245</v>
      </c>
      <c r="C67" s="71">
        <v>6766241</v>
      </c>
      <c r="D67" s="64" t="s">
        <v>865</v>
      </c>
      <c r="E67" s="64" t="s">
        <v>22</v>
      </c>
      <c r="F67" s="64" t="s">
        <v>43</v>
      </c>
      <c r="G67" s="64" t="s">
        <v>105</v>
      </c>
      <c r="H67" s="65" t="s">
        <v>27</v>
      </c>
      <c r="I67" s="65">
        <v>200</v>
      </c>
      <c r="J67" s="65">
        <v>58</v>
      </c>
      <c r="K67" s="65"/>
      <c r="L67" s="65"/>
      <c r="M67" s="65"/>
      <c r="N67" s="65"/>
      <c r="O67" s="65"/>
      <c r="P67" s="65"/>
      <c r="Q67" s="59" t="s">
        <v>866</v>
      </c>
      <c r="R67" s="64" t="s">
        <v>867</v>
      </c>
      <c r="S67" s="65" t="s">
        <v>761</v>
      </c>
      <c r="T67" s="65" t="s">
        <v>762</v>
      </c>
    </row>
    <row r="68" spans="1:20" x14ac:dyDescent="0.35">
      <c r="A68" s="63">
        <v>6.0339999999999998</v>
      </c>
      <c r="B68" s="71">
        <v>485350</v>
      </c>
      <c r="C68" s="71">
        <v>6766240</v>
      </c>
      <c r="D68" s="64" t="s">
        <v>868</v>
      </c>
      <c r="E68" s="64" t="s">
        <v>91</v>
      </c>
      <c r="F68" s="64" t="s">
        <v>105</v>
      </c>
      <c r="G68" s="64" t="s">
        <v>31</v>
      </c>
      <c r="H68" s="65"/>
      <c r="I68" s="65"/>
      <c r="J68" s="65"/>
      <c r="K68" s="65"/>
      <c r="L68" s="65"/>
      <c r="M68" s="65"/>
      <c r="N68" s="65"/>
      <c r="O68" s="65"/>
      <c r="P68" s="65"/>
      <c r="Q68" s="64"/>
      <c r="R68" s="64" t="s">
        <v>869</v>
      </c>
      <c r="S68" s="65" t="s">
        <v>761</v>
      </c>
      <c r="T68" s="65" t="s">
        <v>762</v>
      </c>
    </row>
    <row r="69" spans="1:20" x14ac:dyDescent="0.35">
      <c r="A69" s="63">
        <v>6.0350000000000001</v>
      </c>
      <c r="B69" s="71">
        <v>485318</v>
      </c>
      <c r="C69" s="71">
        <v>6766539</v>
      </c>
      <c r="D69" s="64" t="s">
        <v>870</v>
      </c>
      <c r="E69" s="64" t="s">
        <v>22</v>
      </c>
      <c r="F69" s="64" t="s">
        <v>105</v>
      </c>
      <c r="G69" s="64"/>
      <c r="H69" s="65"/>
      <c r="I69" s="65"/>
      <c r="J69" s="65"/>
      <c r="K69" s="65"/>
      <c r="L69" s="65"/>
      <c r="M69" s="65"/>
      <c r="N69" s="65"/>
      <c r="O69" s="65"/>
      <c r="P69" s="65"/>
      <c r="Q69" s="64"/>
      <c r="R69" s="64"/>
      <c r="S69" s="65" t="s">
        <v>761</v>
      </c>
      <c r="T69" s="65" t="s">
        <v>762</v>
      </c>
    </row>
    <row r="70" spans="1:20" x14ac:dyDescent="0.35">
      <c r="A70" s="63">
        <v>6.0359999999999996</v>
      </c>
      <c r="B70" s="71">
        <v>485241</v>
      </c>
      <c r="C70" s="71">
        <v>6766546</v>
      </c>
      <c r="D70" s="64" t="s">
        <v>871</v>
      </c>
      <c r="E70" s="64" t="s">
        <v>91</v>
      </c>
      <c r="F70" s="64" t="s">
        <v>100</v>
      </c>
      <c r="G70" s="64" t="s">
        <v>43</v>
      </c>
      <c r="H70" s="65"/>
      <c r="I70" s="65"/>
      <c r="J70" s="65"/>
      <c r="K70" s="65"/>
      <c r="L70" s="65"/>
      <c r="M70" s="65"/>
      <c r="N70" s="65"/>
      <c r="O70" s="65"/>
      <c r="P70" s="65"/>
      <c r="Q70" s="64"/>
      <c r="R70" s="64"/>
      <c r="S70" s="65" t="s">
        <v>761</v>
      </c>
      <c r="T70" s="65" t="s">
        <v>762</v>
      </c>
    </row>
    <row r="71" spans="1:20" x14ac:dyDescent="0.35">
      <c r="A71" s="63">
        <v>6.0369999999999999</v>
      </c>
      <c r="B71" s="71">
        <v>484857</v>
      </c>
      <c r="C71" s="71">
        <v>6766528</v>
      </c>
      <c r="D71" s="64" t="s">
        <v>872</v>
      </c>
      <c r="E71" s="64" t="s">
        <v>22</v>
      </c>
      <c r="F71" s="64" t="s">
        <v>23</v>
      </c>
      <c r="G71" s="64"/>
      <c r="H71" s="65"/>
      <c r="I71" s="65"/>
      <c r="J71" s="65"/>
      <c r="K71" s="65"/>
      <c r="L71" s="65"/>
      <c r="M71" s="65"/>
      <c r="N71" s="65"/>
      <c r="O71" s="65"/>
      <c r="P71" s="65"/>
      <c r="Q71" s="64"/>
      <c r="R71" s="64"/>
      <c r="S71" s="65" t="s">
        <v>761</v>
      </c>
      <c r="T71" s="65" t="s">
        <v>762</v>
      </c>
    </row>
    <row r="72" spans="1:20" x14ac:dyDescent="0.35">
      <c r="A72" s="63">
        <v>6.0380000000000003</v>
      </c>
      <c r="B72" s="71">
        <v>484704</v>
      </c>
      <c r="C72" s="71">
        <v>6766519</v>
      </c>
      <c r="D72" s="64" t="s">
        <v>873</v>
      </c>
      <c r="E72" s="64" t="s">
        <v>22</v>
      </c>
      <c r="F72" s="64" t="s">
        <v>23</v>
      </c>
      <c r="G72" s="64" t="s">
        <v>242</v>
      </c>
      <c r="H72" s="65"/>
      <c r="I72" s="65"/>
      <c r="J72" s="65"/>
      <c r="K72" s="65"/>
      <c r="L72" s="65"/>
      <c r="M72" s="65"/>
      <c r="N72" s="65"/>
      <c r="O72" s="65"/>
      <c r="P72" s="65"/>
      <c r="Q72" s="64"/>
      <c r="R72" s="64"/>
      <c r="S72" s="65" t="s">
        <v>761</v>
      </c>
      <c r="T72" s="65" t="s">
        <v>762</v>
      </c>
    </row>
    <row r="73" spans="1:20" x14ac:dyDescent="0.35">
      <c r="A73" s="63">
        <v>6.0389999999999997</v>
      </c>
      <c r="B73" s="71">
        <v>484339</v>
      </c>
      <c r="C73" s="71">
        <v>6766523</v>
      </c>
      <c r="D73" s="64" t="s">
        <v>874</v>
      </c>
      <c r="E73" s="64" t="s">
        <v>133</v>
      </c>
      <c r="F73" s="64" t="s">
        <v>100</v>
      </c>
      <c r="G73" s="64" t="s">
        <v>23</v>
      </c>
      <c r="H73" s="65"/>
      <c r="I73" s="65"/>
      <c r="J73" s="65"/>
      <c r="K73" s="65"/>
      <c r="L73" s="65"/>
      <c r="M73" s="65"/>
      <c r="N73" s="65"/>
      <c r="O73" s="65"/>
      <c r="P73" s="65"/>
      <c r="Q73" s="64"/>
      <c r="R73" s="64"/>
      <c r="S73" s="65" t="s">
        <v>761</v>
      </c>
      <c r="T73" s="65" t="s">
        <v>762</v>
      </c>
    </row>
    <row r="74" spans="1:20" x14ac:dyDescent="0.35">
      <c r="A74" s="63" t="s">
        <v>875</v>
      </c>
      <c r="B74" s="71">
        <v>483700</v>
      </c>
      <c r="C74" s="71">
        <v>6766837</v>
      </c>
      <c r="D74" s="64" t="s">
        <v>876</v>
      </c>
      <c r="E74" s="64" t="s">
        <v>133</v>
      </c>
      <c r="F74" s="64" t="s">
        <v>100</v>
      </c>
      <c r="G74" s="64" t="s">
        <v>31</v>
      </c>
      <c r="H74" s="65"/>
      <c r="I74" s="65"/>
      <c r="J74" s="65"/>
      <c r="K74" s="65"/>
      <c r="L74" s="65"/>
      <c r="M74" s="65"/>
      <c r="N74" s="65"/>
      <c r="O74" s="65"/>
      <c r="P74" s="65"/>
      <c r="Q74" s="64"/>
      <c r="R74" s="64"/>
      <c r="S74" s="65" t="s">
        <v>761</v>
      </c>
      <c r="T74" s="65" t="s">
        <v>762</v>
      </c>
    </row>
    <row r="75" spans="1:20" x14ac:dyDescent="0.35">
      <c r="A75" s="63">
        <v>6.0410000000000004</v>
      </c>
      <c r="B75" s="71">
        <v>483574</v>
      </c>
      <c r="C75" s="71">
        <v>6766841</v>
      </c>
      <c r="D75" s="64" t="s">
        <v>877</v>
      </c>
      <c r="E75" s="64" t="s">
        <v>133</v>
      </c>
      <c r="F75" s="64" t="s">
        <v>168</v>
      </c>
      <c r="G75" s="64"/>
      <c r="H75" s="65"/>
      <c r="I75" s="65"/>
      <c r="J75" s="65"/>
      <c r="K75" s="65"/>
      <c r="L75" s="65"/>
      <c r="M75" s="65"/>
      <c r="N75" s="65"/>
      <c r="O75" s="65"/>
      <c r="P75" s="65"/>
      <c r="Q75" s="64"/>
      <c r="R75" s="64" t="s">
        <v>878</v>
      </c>
      <c r="S75" s="65" t="s">
        <v>761</v>
      </c>
      <c r="T75" s="65" t="s">
        <v>762</v>
      </c>
    </row>
    <row r="76" spans="1:20" x14ac:dyDescent="0.35">
      <c r="A76" s="63" t="s">
        <v>879</v>
      </c>
      <c r="B76" s="71">
        <v>483500</v>
      </c>
      <c r="C76" s="71">
        <v>6766842</v>
      </c>
      <c r="D76" s="64" t="s">
        <v>880</v>
      </c>
      <c r="E76" s="64" t="s">
        <v>133</v>
      </c>
      <c r="F76" s="64" t="s">
        <v>168</v>
      </c>
      <c r="G76" s="64"/>
      <c r="H76" s="65"/>
      <c r="I76" s="65"/>
      <c r="J76" s="65"/>
      <c r="K76" s="65"/>
      <c r="L76" s="65"/>
      <c r="M76" s="65"/>
      <c r="N76" s="65"/>
      <c r="O76" s="65"/>
      <c r="P76" s="65"/>
      <c r="Q76" s="64"/>
      <c r="R76" s="64"/>
      <c r="S76" s="65" t="s">
        <v>761</v>
      </c>
      <c r="T76" s="65" t="s">
        <v>762</v>
      </c>
    </row>
    <row r="77" spans="1:20" x14ac:dyDescent="0.35">
      <c r="A77" s="63">
        <v>6.0419999999999998</v>
      </c>
      <c r="B77" s="71">
        <v>483375</v>
      </c>
      <c r="C77" s="71">
        <v>6766800</v>
      </c>
      <c r="D77" s="64" t="s">
        <v>881</v>
      </c>
      <c r="E77" s="64" t="s">
        <v>133</v>
      </c>
      <c r="F77" s="64" t="s">
        <v>23</v>
      </c>
      <c r="G77" s="64" t="s">
        <v>100</v>
      </c>
      <c r="H77" s="65"/>
      <c r="I77" s="65"/>
      <c r="J77" s="65"/>
      <c r="K77" s="65"/>
      <c r="L77" s="65"/>
      <c r="M77" s="65"/>
      <c r="N77" s="65"/>
      <c r="O77" s="65"/>
      <c r="P77" s="65"/>
      <c r="Q77" s="64"/>
      <c r="R77" s="64"/>
      <c r="S77" s="65" t="s">
        <v>761</v>
      </c>
      <c r="T77" s="65" t="s">
        <v>762</v>
      </c>
    </row>
    <row r="78" spans="1:20" x14ac:dyDescent="0.35">
      <c r="A78" s="63">
        <v>6.0430000000000001</v>
      </c>
      <c r="B78" s="71">
        <v>483334</v>
      </c>
      <c r="C78" s="71">
        <v>6766796</v>
      </c>
      <c r="D78" s="64" t="s">
        <v>882</v>
      </c>
      <c r="E78" s="64" t="s">
        <v>91</v>
      </c>
      <c r="F78" s="64" t="s">
        <v>168</v>
      </c>
      <c r="G78" s="64"/>
      <c r="H78" s="65"/>
      <c r="I78" s="65"/>
      <c r="J78" s="65"/>
      <c r="K78" s="65"/>
      <c r="L78" s="65"/>
      <c r="M78" s="65"/>
      <c r="N78" s="65"/>
      <c r="O78" s="65"/>
      <c r="P78" s="65"/>
      <c r="Q78" s="64"/>
      <c r="R78" s="64"/>
      <c r="S78" s="65" t="s">
        <v>761</v>
      </c>
      <c r="T78" s="65" t="s">
        <v>762</v>
      </c>
    </row>
    <row r="79" spans="1:20" x14ac:dyDescent="0.35">
      <c r="A79" s="63" t="s">
        <v>883</v>
      </c>
      <c r="B79" s="64">
        <v>483200</v>
      </c>
      <c r="C79" s="71">
        <v>6766832</v>
      </c>
      <c r="D79" s="71" t="s">
        <v>884</v>
      </c>
      <c r="E79" s="64" t="s">
        <v>133</v>
      </c>
      <c r="F79" s="64" t="s">
        <v>100</v>
      </c>
      <c r="G79" s="64" t="s">
        <v>23</v>
      </c>
      <c r="H79" s="65"/>
      <c r="I79" s="65"/>
      <c r="J79" s="65"/>
      <c r="K79" s="65"/>
      <c r="L79" s="65"/>
      <c r="M79" s="65"/>
      <c r="N79" s="65"/>
      <c r="O79" s="65"/>
      <c r="P79" s="65"/>
      <c r="Q79" s="64"/>
      <c r="R79" s="64"/>
      <c r="S79" s="65" t="s">
        <v>761</v>
      </c>
      <c r="T79" s="65" t="s">
        <v>762</v>
      </c>
    </row>
    <row r="80" spans="1:20" x14ac:dyDescent="0.35">
      <c r="A80" s="63">
        <v>6.0439999999999996</v>
      </c>
      <c r="B80" s="71">
        <v>483110</v>
      </c>
      <c r="C80" s="71">
        <v>6766871</v>
      </c>
      <c r="D80" s="64" t="s">
        <v>885</v>
      </c>
      <c r="E80" s="64" t="s">
        <v>133</v>
      </c>
      <c r="F80" s="64" t="s">
        <v>23</v>
      </c>
      <c r="G80" s="64" t="s">
        <v>100</v>
      </c>
      <c r="H80" s="65"/>
      <c r="I80" s="65"/>
      <c r="J80" s="65"/>
      <c r="K80" s="65"/>
      <c r="L80" s="65"/>
      <c r="M80" s="65"/>
      <c r="N80" s="65"/>
      <c r="O80" s="65"/>
      <c r="P80" s="65"/>
      <c r="Q80" s="64"/>
      <c r="R80" s="64" t="s">
        <v>886</v>
      </c>
      <c r="S80" s="65" t="s">
        <v>761</v>
      </c>
      <c r="T80" s="65" t="s">
        <v>762</v>
      </c>
    </row>
    <row r="81" spans="1:22" x14ac:dyDescent="0.35">
      <c r="A81" s="63">
        <v>6.0449999999999999</v>
      </c>
      <c r="B81" s="71">
        <v>483087</v>
      </c>
      <c r="C81" s="71">
        <v>6767112</v>
      </c>
      <c r="D81" s="64" t="s">
        <v>887</v>
      </c>
      <c r="E81" s="64" t="s">
        <v>133</v>
      </c>
      <c r="F81" s="64" t="s">
        <v>100</v>
      </c>
      <c r="G81" s="64" t="s">
        <v>31</v>
      </c>
      <c r="H81" s="65"/>
      <c r="I81" s="65"/>
      <c r="J81" s="65"/>
      <c r="K81" s="65"/>
      <c r="L81" s="65"/>
      <c r="M81" s="65"/>
      <c r="N81" s="65"/>
      <c r="O81" s="65"/>
      <c r="P81" s="65"/>
      <c r="Q81" s="64"/>
      <c r="R81" s="64"/>
      <c r="S81" s="65" t="s">
        <v>761</v>
      </c>
      <c r="T81" s="65" t="s">
        <v>762</v>
      </c>
    </row>
    <row r="82" spans="1:22" x14ac:dyDescent="0.35">
      <c r="A82" s="63">
        <v>6.0460000000000003</v>
      </c>
      <c r="B82" s="71">
        <v>483345</v>
      </c>
      <c r="C82" s="71">
        <v>6767174</v>
      </c>
      <c r="D82" s="64" t="s">
        <v>888</v>
      </c>
      <c r="E82" s="64" t="s">
        <v>133</v>
      </c>
      <c r="F82" s="64" t="s">
        <v>31</v>
      </c>
      <c r="G82" s="64" t="s">
        <v>100</v>
      </c>
      <c r="H82" s="65"/>
      <c r="I82" s="65"/>
      <c r="J82" s="65"/>
      <c r="K82" s="65"/>
      <c r="L82" s="65"/>
      <c r="M82" s="65"/>
      <c r="N82" s="65"/>
      <c r="O82" s="65"/>
      <c r="P82" s="65"/>
      <c r="Q82" s="64"/>
      <c r="R82" s="64"/>
      <c r="S82" s="65" t="s">
        <v>761</v>
      </c>
      <c r="T82" s="65" t="s">
        <v>762</v>
      </c>
    </row>
    <row r="83" spans="1:22" x14ac:dyDescent="0.35">
      <c r="A83" s="63">
        <v>6.0469999999999997</v>
      </c>
      <c r="B83" s="71">
        <v>483400</v>
      </c>
      <c r="C83" s="71">
        <v>6767165</v>
      </c>
      <c r="D83" s="64" t="s">
        <v>889</v>
      </c>
      <c r="E83" s="64" t="s">
        <v>133</v>
      </c>
      <c r="F83" s="64" t="s">
        <v>168</v>
      </c>
      <c r="G83" s="64"/>
      <c r="H83" s="65"/>
      <c r="I83" s="65"/>
      <c r="J83" s="65"/>
      <c r="K83" s="65"/>
      <c r="L83" s="65"/>
      <c r="M83" s="65"/>
      <c r="N83" s="65"/>
      <c r="O83" s="65"/>
      <c r="P83" s="65"/>
      <c r="Q83" s="64"/>
      <c r="R83" s="64" t="s">
        <v>890</v>
      </c>
      <c r="S83" s="65" t="s">
        <v>761</v>
      </c>
      <c r="T83" s="65" t="s">
        <v>762</v>
      </c>
    </row>
    <row r="84" spans="1:22" x14ac:dyDescent="0.35">
      <c r="A84" s="63">
        <v>6.048</v>
      </c>
      <c r="B84" s="71">
        <v>483555</v>
      </c>
      <c r="C84" s="71">
        <v>6767175</v>
      </c>
      <c r="D84" s="64" t="s">
        <v>891</v>
      </c>
      <c r="E84" s="64" t="s">
        <v>91</v>
      </c>
      <c r="F84" s="64" t="s">
        <v>100</v>
      </c>
      <c r="G84" s="64" t="s">
        <v>31</v>
      </c>
      <c r="H84" s="65"/>
      <c r="I84" s="65"/>
      <c r="J84" s="65"/>
      <c r="K84" s="65"/>
      <c r="L84" s="65"/>
      <c r="M84" s="65"/>
      <c r="N84" s="65"/>
      <c r="O84" s="65"/>
      <c r="P84" s="65"/>
      <c r="Q84" s="64"/>
      <c r="R84" s="64"/>
      <c r="S84" s="65" t="s">
        <v>761</v>
      </c>
      <c r="T84" s="65" t="s">
        <v>762</v>
      </c>
    </row>
    <row r="85" spans="1:22" x14ac:dyDescent="0.35">
      <c r="A85" s="63">
        <v>6.0490000000000004</v>
      </c>
      <c r="B85" s="71">
        <v>483784</v>
      </c>
      <c r="C85" s="71">
        <v>6767170</v>
      </c>
      <c r="D85" s="64" t="s">
        <v>892</v>
      </c>
      <c r="E85" s="64" t="s">
        <v>22</v>
      </c>
      <c r="F85" s="64" t="s">
        <v>23</v>
      </c>
      <c r="G85" s="64" t="s">
        <v>164</v>
      </c>
      <c r="H85" s="65"/>
      <c r="I85" s="65"/>
      <c r="J85" s="65"/>
      <c r="K85" s="65"/>
      <c r="L85" s="65"/>
      <c r="M85" s="65"/>
      <c r="N85" s="65"/>
      <c r="O85" s="65"/>
      <c r="P85" s="65"/>
      <c r="Q85" s="64"/>
      <c r="R85" s="64"/>
      <c r="S85" s="65" t="s">
        <v>761</v>
      </c>
      <c r="T85" s="65" t="s">
        <v>762</v>
      </c>
    </row>
    <row r="86" spans="1:22" x14ac:dyDescent="0.35">
      <c r="A86" s="63" t="s">
        <v>893</v>
      </c>
      <c r="B86" s="71">
        <v>483846</v>
      </c>
      <c r="C86" s="71">
        <v>6767183</v>
      </c>
      <c r="D86" s="64" t="s">
        <v>894</v>
      </c>
      <c r="E86" s="64" t="s">
        <v>91</v>
      </c>
      <c r="F86" s="64" t="s">
        <v>164</v>
      </c>
      <c r="G86" s="64" t="s">
        <v>31</v>
      </c>
      <c r="H86" s="65"/>
      <c r="I86" s="65"/>
      <c r="J86" s="65"/>
      <c r="K86" s="65"/>
      <c r="L86" s="65"/>
      <c r="M86" s="65"/>
      <c r="N86" s="65"/>
      <c r="O86" s="65"/>
      <c r="P86" s="65"/>
      <c r="Q86" s="59"/>
      <c r="R86" s="64" t="s">
        <v>895</v>
      </c>
      <c r="S86" s="65" t="s">
        <v>761</v>
      </c>
      <c r="T86" s="65" t="s">
        <v>762</v>
      </c>
    </row>
    <row r="87" spans="1:22" s="79" customFormat="1" x14ac:dyDescent="0.35">
      <c r="A87" s="63">
        <v>6.0510000000000002</v>
      </c>
      <c r="B87" s="71">
        <v>483931</v>
      </c>
      <c r="C87" s="71">
        <v>6767148</v>
      </c>
      <c r="D87" s="64" t="s">
        <v>896</v>
      </c>
      <c r="E87" s="64" t="s">
        <v>133</v>
      </c>
      <c r="F87" s="64" t="s">
        <v>31</v>
      </c>
      <c r="G87" s="64" t="s">
        <v>23</v>
      </c>
      <c r="H87" s="65"/>
      <c r="I87" s="65"/>
      <c r="J87" s="65"/>
      <c r="K87" s="65"/>
      <c r="L87" s="65"/>
      <c r="M87" s="65"/>
      <c r="N87" s="65"/>
      <c r="O87" s="65"/>
      <c r="P87" s="65"/>
      <c r="Q87" s="64"/>
      <c r="R87" s="64"/>
      <c r="S87" s="65" t="s">
        <v>761</v>
      </c>
      <c r="T87" s="65" t="s">
        <v>762</v>
      </c>
      <c r="U87" s="61"/>
      <c r="V87" s="61"/>
    </row>
    <row r="88" spans="1:22" s="79" customFormat="1" x14ac:dyDescent="0.35">
      <c r="A88" s="63">
        <v>6.0519999999999996</v>
      </c>
      <c r="B88" s="71">
        <v>483868</v>
      </c>
      <c r="C88" s="71">
        <v>6767287</v>
      </c>
      <c r="D88" s="64" t="s">
        <v>897</v>
      </c>
      <c r="E88" s="64" t="s">
        <v>91</v>
      </c>
      <c r="F88" s="64" t="s">
        <v>164</v>
      </c>
      <c r="G88" s="64" t="s">
        <v>31</v>
      </c>
      <c r="H88" s="65"/>
      <c r="I88" s="65"/>
      <c r="J88" s="65"/>
      <c r="K88" s="65"/>
      <c r="L88" s="65"/>
      <c r="M88" s="65"/>
      <c r="N88" s="65"/>
      <c r="O88" s="65"/>
      <c r="P88" s="65"/>
      <c r="Q88" s="64"/>
      <c r="R88" s="64" t="s">
        <v>898</v>
      </c>
      <c r="S88" s="65" t="s">
        <v>761</v>
      </c>
      <c r="T88" s="65" t="s">
        <v>762</v>
      </c>
      <c r="U88" s="61"/>
      <c r="V88" s="61"/>
    </row>
    <row r="89" spans="1:22" s="79" customFormat="1" x14ac:dyDescent="0.35">
      <c r="A89" s="63">
        <v>6.0529999999999999</v>
      </c>
      <c r="B89" s="71">
        <v>483682</v>
      </c>
      <c r="C89" s="71">
        <v>6767371</v>
      </c>
      <c r="D89" s="64" t="s">
        <v>899</v>
      </c>
      <c r="E89" s="64" t="s">
        <v>133</v>
      </c>
      <c r="F89" s="64" t="s">
        <v>100</v>
      </c>
      <c r="G89" s="64" t="s">
        <v>31</v>
      </c>
      <c r="H89" s="65"/>
      <c r="I89" s="65"/>
      <c r="J89" s="65"/>
      <c r="K89" s="65"/>
      <c r="L89" s="65"/>
      <c r="M89" s="65"/>
      <c r="N89" s="65"/>
      <c r="O89" s="65"/>
      <c r="P89" s="65"/>
      <c r="Q89" s="64"/>
      <c r="R89" s="64"/>
      <c r="S89" s="65" t="s">
        <v>761</v>
      </c>
      <c r="T89" s="65" t="s">
        <v>762</v>
      </c>
      <c r="U89" s="61"/>
      <c r="V89" s="61"/>
    </row>
    <row r="90" spans="1:22" s="79" customFormat="1" x14ac:dyDescent="0.35">
      <c r="A90" s="63">
        <v>6.0529999999999999</v>
      </c>
      <c r="B90" s="71">
        <v>483532</v>
      </c>
      <c r="C90" s="71">
        <v>6767354</v>
      </c>
      <c r="D90" s="64" t="s">
        <v>900</v>
      </c>
      <c r="E90" s="64" t="s">
        <v>133</v>
      </c>
      <c r="F90" s="64" t="s">
        <v>100</v>
      </c>
      <c r="G90" s="64" t="s">
        <v>23</v>
      </c>
      <c r="H90" s="65"/>
      <c r="I90" s="65"/>
      <c r="J90" s="65"/>
      <c r="K90" s="65"/>
      <c r="L90" s="65"/>
      <c r="M90" s="65"/>
      <c r="N90" s="65"/>
      <c r="O90" s="65"/>
      <c r="P90" s="65"/>
      <c r="Q90" s="64"/>
      <c r="R90" s="64"/>
      <c r="S90" s="65" t="s">
        <v>761</v>
      </c>
      <c r="T90" s="65" t="s">
        <v>762</v>
      </c>
      <c r="U90" s="61"/>
      <c r="V90" s="61"/>
    </row>
    <row r="91" spans="1:22" s="79" customFormat="1" x14ac:dyDescent="0.35">
      <c r="A91" s="63">
        <v>6.0540000000000003</v>
      </c>
      <c r="B91" s="71">
        <v>483271</v>
      </c>
      <c r="C91" s="71">
        <v>6767355</v>
      </c>
      <c r="D91" s="64" t="s">
        <v>901</v>
      </c>
      <c r="E91" s="64"/>
      <c r="F91" s="64"/>
      <c r="G91" s="64"/>
      <c r="H91" s="65"/>
      <c r="I91" s="65"/>
      <c r="J91" s="65"/>
      <c r="K91" s="65"/>
      <c r="L91" s="65"/>
      <c r="M91" s="65"/>
      <c r="N91" s="65"/>
      <c r="O91" s="65"/>
      <c r="P91" s="65"/>
      <c r="Q91" s="64"/>
      <c r="R91" s="64"/>
      <c r="S91" s="65" t="s">
        <v>761</v>
      </c>
      <c r="T91" s="65" t="s">
        <v>762</v>
      </c>
      <c r="U91" s="61"/>
      <c r="V91" s="61"/>
    </row>
    <row r="92" spans="1:22" s="79" customFormat="1" x14ac:dyDescent="0.35">
      <c r="A92" s="63">
        <v>6.0549999999999997</v>
      </c>
      <c r="B92" s="71">
        <v>483082</v>
      </c>
      <c r="C92" s="71">
        <v>6767312</v>
      </c>
      <c r="D92" s="64" t="s">
        <v>902</v>
      </c>
      <c r="E92" s="64" t="s">
        <v>133</v>
      </c>
      <c r="F92" s="64" t="s">
        <v>100</v>
      </c>
      <c r="G92" s="64"/>
      <c r="H92" s="65"/>
      <c r="I92" s="65"/>
      <c r="J92" s="65"/>
      <c r="K92" s="65"/>
      <c r="L92" s="65"/>
      <c r="M92" s="65"/>
      <c r="N92" s="65"/>
      <c r="O92" s="65"/>
      <c r="P92" s="65"/>
      <c r="Q92" s="64"/>
      <c r="R92" s="64"/>
      <c r="S92" s="65" t="s">
        <v>761</v>
      </c>
      <c r="T92" s="65" t="s">
        <v>762</v>
      </c>
      <c r="U92" s="61"/>
      <c r="V92" s="61"/>
    </row>
    <row r="93" spans="1:22" s="79" customFormat="1" x14ac:dyDescent="0.35">
      <c r="A93" s="63">
        <v>6.056</v>
      </c>
      <c r="B93" s="71">
        <v>483076</v>
      </c>
      <c r="C93" s="71">
        <v>6767231</v>
      </c>
      <c r="D93" s="64" t="s">
        <v>903</v>
      </c>
      <c r="E93" s="64" t="s">
        <v>133</v>
      </c>
      <c r="F93" s="64" t="s">
        <v>100</v>
      </c>
      <c r="G93" s="64" t="s">
        <v>31</v>
      </c>
      <c r="H93" s="65"/>
      <c r="I93" s="65"/>
      <c r="J93" s="65"/>
      <c r="K93" s="65"/>
      <c r="L93" s="65"/>
      <c r="M93" s="65"/>
      <c r="N93" s="65"/>
      <c r="O93" s="65"/>
      <c r="P93" s="65"/>
      <c r="Q93" s="64"/>
      <c r="R93" s="64"/>
      <c r="S93" s="65" t="s">
        <v>761</v>
      </c>
      <c r="T93" s="65" t="s">
        <v>762</v>
      </c>
      <c r="U93" s="61"/>
      <c r="V93" s="61"/>
    </row>
    <row r="94" spans="1:22" s="79" customFormat="1" x14ac:dyDescent="0.35">
      <c r="A94" s="63">
        <v>6.0570000000000004</v>
      </c>
      <c r="B94" s="71">
        <v>483079</v>
      </c>
      <c r="C94" s="71">
        <v>6767800</v>
      </c>
      <c r="D94" s="64" t="s">
        <v>904</v>
      </c>
      <c r="E94" s="64" t="s">
        <v>133</v>
      </c>
      <c r="F94" s="64" t="s">
        <v>31</v>
      </c>
      <c r="G94" s="64"/>
      <c r="H94" s="65"/>
      <c r="I94" s="65"/>
      <c r="J94" s="65"/>
      <c r="K94" s="65"/>
      <c r="L94" s="65"/>
      <c r="M94" s="65"/>
      <c r="N94" s="65"/>
      <c r="O94" s="65"/>
      <c r="P94" s="65"/>
      <c r="Q94" s="64"/>
      <c r="R94" s="64"/>
      <c r="S94" s="65" t="s">
        <v>761</v>
      </c>
      <c r="T94" s="65" t="s">
        <v>762</v>
      </c>
      <c r="U94" s="61"/>
      <c r="V94" s="61"/>
    </row>
    <row r="95" spans="1:22" s="79" customFormat="1" x14ac:dyDescent="0.35">
      <c r="A95" s="63">
        <v>6.0579999999999998</v>
      </c>
      <c r="B95" s="71">
        <v>483610</v>
      </c>
      <c r="C95" s="71">
        <v>6767810</v>
      </c>
      <c r="D95" s="64" t="s">
        <v>905</v>
      </c>
      <c r="E95" s="64" t="s">
        <v>91</v>
      </c>
      <c r="F95" s="64" t="s">
        <v>168</v>
      </c>
      <c r="G95" s="64"/>
      <c r="H95" s="65"/>
      <c r="I95" s="65"/>
      <c r="J95" s="65"/>
      <c r="K95" s="65"/>
      <c r="L95" s="65"/>
      <c r="M95" s="65"/>
      <c r="N95" s="65"/>
      <c r="O95" s="65"/>
      <c r="P95" s="65"/>
      <c r="Q95" s="64"/>
      <c r="R95" s="64"/>
      <c r="S95" s="65" t="s">
        <v>761</v>
      </c>
      <c r="T95" s="65" t="s">
        <v>762</v>
      </c>
      <c r="U95" s="61"/>
      <c r="V95" s="61"/>
    </row>
    <row r="96" spans="1:22" s="79" customFormat="1" x14ac:dyDescent="0.35">
      <c r="A96" s="63">
        <v>6.0590000000000002</v>
      </c>
      <c r="B96" s="71">
        <v>483525</v>
      </c>
      <c r="C96" s="71">
        <v>6768034</v>
      </c>
      <c r="D96" s="64" t="s">
        <v>906</v>
      </c>
      <c r="E96" s="64" t="s">
        <v>22</v>
      </c>
      <c r="F96" s="64" t="s">
        <v>907</v>
      </c>
      <c r="G96" s="64"/>
      <c r="H96" s="65"/>
      <c r="I96" s="65"/>
      <c r="J96" s="65"/>
      <c r="K96" s="65"/>
      <c r="L96" s="65"/>
      <c r="M96" s="65"/>
      <c r="N96" s="65"/>
      <c r="O96" s="65"/>
      <c r="P96" s="65"/>
      <c r="Q96" s="64"/>
      <c r="R96" s="64"/>
      <c r="S96" s="65" t="s">
        <v>761</v>
      </c>
      <c r="T96" s="65" t="s">
        <v>762</v>
      </c>
      <c r="U96" s="61"/>
      <c r="V96" s="61"/>
    </row>
    <row r="97" spans="1:22" s="79" customFormat="1" x14ac:dyDescent="0.35">
      <c r="A97" s="63" t="s">
        <v>908</v>
      </c>
      <c r="B97" s="71">
        <v>483514</v>
      </c>
      <c r="C97" s="71">
        <v>6768072</v>
      </c>
      <c r="D97" s="64" t="s">
        <v>909</v>
      </c>
      <c r="E97" s="64" t="s">
        <v>22</v>
      </c>
      <c r="F97" s="64" t="s">
        <v>168</v>
      </c>
      <c r="G97" s="64"/>
      <c r="H97" s="65" t="s">
        <v>34</v>
      </c>
      <c r="I97" s="65">
        <v>178</v>
      </c>
      <c r="J97" s="65">
        <v>70</v>
      </c>
      <c r="K97" s="65"/>
      <c r="L97" s="65"/>
      <c r="M97" s="65"/>
      <c r="N97" s="65"/>
      <c r="O97" s="65"/>
      <c r="P97" s="65"/>
      <c r="Q97" s="64"/>
      <c r="R97" s="64"/>
      <c r="S97" s="65" t="s">
        <v>761</v>
      </c>
      <c r="T97" s="65" t="s">
        <v>762</v>
      </c>
      <c r="U97" s="61"/>
      <c r="V97" s="61"/>
    </row>
    <row r="98" spans="1:22" s="79" customFormat="1" x14ac:dyDescent="0.35">
      <c r="A98" s="63" t="s">
        <v>910</v>
      </c>
      <c r="B98" s="71">
        <v>483503</v>
      </c>
      <c r="C98" s="71">
        <v>6768100</v>
      </c>
      <c r="D98" s="64" t="s">
        <v>911</v>
      </c>
      <c r="E98" s="64" t="s">
        <v>22</v>
      </c>
      <c r="F98" s="64" t="s">
        <v>907</v>
      </c>
      <c r="G98" s="64"/>
      <c r="H98" s="65"/>
      <c r="I98" s="65"/>
      <c r="J98" s="65"/>
      <c r="K98" s="65"/>
      <c r="L98" s="65"/>
      <c r="M98" s="65"/>
      <c r="N98" s="65"/>
      <c r="O98" s="65"/>
      <c r="P98" s="65"/>
      <c r="Q98" s="64"/>
      <c r="R98" s="64" t="s">
        <v>912</v>
      </c>
      <c r="S98" s="65" t="s">
        <v>761</v>
      </c>
      <c r="T98" s="65" t="s">
        <v>762</v>
      </c>
      <c r="U98" s="61"/>
      <c r="V98" s="61"/>
    </row>
    <row r="99" spans="1:22" s="79" customFormat="1" x14ac:dyDescent="0.35">
      <c r="A99" s="63">
        <v>6.0609999999999999</v>
      </c>
      <c r="B99" s="71">
        <v>483327</v>
      </c>
      <c r="C99" s="71">
        <v>6768117</v>
      </c>
      <c r="D99" s="64" t="s">
        <v>913</v>
      </c>
      <c r="E99" s="64" t="s">
        <v>22</v>
      </c>
      <c r="F99" s="64" t="s">
        <v>23</v>
      </c>
      <c r="G99" s="64"/>
      <c r="H99" s="65"/>
      <c r="I99" s="65"/>
      <c r="J99" s="65"/>
      <c r="K99" s="65"/>
      <c r="L99" s="65"/>
      <c r="M99" s="65"/>
      <c r="N99" s="65"/>
      <c r="O99" s="65"/>
      <c r="P99" s="65"/>
      <c r="Q99" s="64"/>
      <c r="R99" s="64"/>
      <c r="S99" s="65" t="s">
        <v>761</v>
      </c>
      <c r="T99" s="65" t="s">
        <v>762</v>
      </c>
      <c r="U99" s="61"/>
      <c r="V99" s="61"/>
    </row>
    <row r="100" spans="1:22" s="79" customFormat="1" x14ac:dyDescent="0.35">
      <c r="A100" s="63" t="s">
        <v>914</v>
      </c>
      <c r="B100" s="71">
        <v>483231</v>
      </c>
      <c r="C100" s="71">
        <v>6768123</v>
      </c>
      <c r="D100" s="64" t="s">
        <v>915</v>
      </c>
      <c r="E100" s="64" t="s">
        <v>22</v>
      </c>
      <c r="F100" s="64" t="s">
        <v>23</v>
      </c>
      <c r="G100" s="64"/>
      <c r="H100" s="65"/>
      <c r="I100" s="65"/>
      <c r="J100" s="65"/>
      <c r="K100" s="65"/>
      <c r="L100" s="65"/>
      <c r="M100" s="65"/>
      <c r="N100" s="65"/>
      <c r="O100" s="65"/>
      <c r="P100" s="65"/>
      <c r="Q100" s="64"/>
      <c r="R100" s="64"/>
      <c r="S100" s="65" t="s">
        <v>761</v>
      </c>
      <c r="T100" s="65" t="s">
        <v>762</v>
      </c>
      <c r="U100" s="61"/>
      <c r="V100" s="61"/>
    </row>
    <row r="101" spans="1:22" s="79" customFormat="1" x14ac:dyDescent="0.35">
      <c r="A101" s="63">
        <v>6.0620000000000003</v>
      </c>
      <c r="B101" s="71">
        <v>483092</v>
      </c>
      <c r="C101" s="71">
        <v>6768112</v>
      </c>
      <c r="D101" s="64" t="s">
        <v>916</v>
      </c>
      <c r="E101" s="64" t="s">
        <v>133</v>
      </c>
      <c r="F101" s="64" t="s">
        <v>23</v>
      </c>
      <c r="G101" s="64" t="s">
        <v>175</v>
      </c>
      <c r="H101" s="65"/>
      <c r="I101" s="65"/>
      <c r="J101" s="65"/>
      <c r="K101" s="65"/>
      <c r="L101" s="65"/>
      <c r="M101" s="65"/>
      <c r="N101" s="65"/>
      <c r="O101" s="65"/>
      <c r="P101" s="65"/>
      <c r="Q101" s="64"/>
      <c r="R101" s="64"/>
      <c r="S101" s="65" t="s">
        <v>761</v>
      </c>
      <c r="T101" s="65" t="s">
        <v>762</v>
      </c>
      <c r="U101" s="61"/>
      <c r="V101" s="61"/>
    </row>
    <row r="102" spans="1:22" s="79" customFormat="1" x14ac:dyDescent="0.35">
      <c r="A102" s="63">
        <v>6.0629999999999997</v>
      </c>
      <c r="B102" s="71">
        <v>483171</v>
      </c>
      <c r="C102" s="71">
        <v>6768303</v>
      </c>
      <c r="D102" s="64" t="s">
        <v>917</v>
      </c>
      <c r="E102" s="64" t="s">
        <v>22</v>
      </c>
      <c r="F102" s="64" t="s">
        <v>23</v>
      </c>
      <c r="G102" s="64"/>
      <c r="H102" s="65" t="s">
        <v>34</v>
      </c>
      <c r="I102" s="65">
        <v>12</v>
      </c>
      <c r="J102" s="65">
        <v>80</v>
      </c>
      <c r="K102" s="65"/>
      <c r="L102" s="65"/>
      <c r="M102" s="65"/>
      <c r="N102" s="65"/>
      <c r="O102" s="65"/>
      <c r="P102" s="65"/>
      <c r="Q102" s="64"/>
      <c r="R102" s="64"/>
      <c r="S102" s="65" t="s">
        <v>761</v>
      </c>
      <c r="T102" s="65" t="s">
        <v>762</v>
      </c>
      <c r="U102" s="61"/>
      <c r="V102" s="61"/>
    </row>
    <row r="103" spans="1:22" s="79" customFormat="1" x14ac:dyDescent="0.35">
      <c r="A103" s="63" t="s">
        <v>918</v>
      </c>
      <c r="B103" s="71">
        <v>483439</v>
      </c>
      <c r="C103" s="71">
        <v>6768288</v>
      </c>
      <c r="D103" s="64" t="s">
        <v>919</v>
      </c>
      <c r="E103" s="64" t="s">
        <v>22</v>
      </c>
      <c r="F103" s="64" t="s">
        <v>168</v>
      </c>
      <c r="G103" s="64"/>
      <c r="H103" s="65" t="s">
        <v>46</v>
      </c>
      <c r="I103" s="65">
        <v>322</v>
      </c>
      <c r="J103" s="65"/>
      <c r="K103" s="65"/>
      <c r="L103" s="65"/>
      <c r="M103" s="65"/>
      <c r="N103" s="65"/>
      <c r="O103" s="65"/>
      <c r="P103" s="65"/>
      <c r="Q103" s="64"/>
      <c r="R103" s="64"/>
      <c r="S103" s="65" t="s">
        <v>761</v>
      </c>
      <c r="T103" s="65" t="s">
        <v>762</v>
      </c>
      <c r="U103" s="61"/>
      <c r="V103" s="61"/>
    </row>
    <row r="104" spans="1:22" s="79" customFormat="1" x14ac:dyDescent="0.35">
      <c r="A104" s="63">
        <v>6.0640000000000001</v>
      </c>
      <c r="B104" s="71">
        <v>483807</v>
      </c>
      <c r="C104" s="71">
        <v>6768280</v>
      </c>
      <c r="D104" s="64" t="s">
        <v>920</v>
      </c>
      <c r="E104" s="64" t="s">
        <v>133</v>
      </c>
      <c r="F104" s="64" t="s">
        <v>31</v>
      </c>
      <c r="G104" s="64"/>
      <c r="H104" s="65"/>
      <c r="I104" s="65"/>
      <c r="J104" s="65"/>
      <c r="K104" s="65"/>
      <c r="L104" s="65"/>
      <c r="M104" s="65"/>
      <c r="N104" s="65"/>
      <c r="O104" s="65"/>
      <c r="P104" s="65"/>
      <c r="Q104" s="64"/>
      <c r="R104" s="64"/>
      <c r="S104" s="65" t="s">
        <v>761</v>
      </c>
      <c r="T104" s="65" t="s">
        <v>762</v>
      </c>
      <c r="U104" s="61"/>
      <c r="V104" s="61"/>
    </row>
    <row r="105" spans="1:22" s="79" customFormat="1" x14ac:dyDescent="0.35">
      <c r="A105" s="63">
        <v>6.0650000000000004</v>
      </c>
      <c r="B105" s="71">
        <v>484118</v>
      </c>
      <c r="C105" s="71">
        <v>6768304</v>
      </c>
      <c r="D105" s="64" t="s">
        <v>921</v>
      </c>
      <c r="E105" s="64"/>
      <c r="F105" s="64"/>
      <c r="G105" s="64"/>
      <c r="H105" s="65"/>
      <c r="I105" s="65"/>
      <c r="J105" s="65"/>
      <c r="K105" s="65"/>
      <c r="L105" s="65"/>
      <c r="M105" s="65"/>
      <c r="N105" s="65"/>
      <c r="O105" s="65"/>
      <c r="P105" s="65"/>
      <c r="Q105" s="64"/>
      <c r="R105" s="64"/>
      <c r="S105" s="65" t="s">
        <v>761</v>
      </c>
      <c r="T105" s="65" t="s">
        <v>762</v>
      </c>
      <c r="U105" s="61"/>
      <c r="V105" s="61"/>
    </row>
    <row r="106" spans="1:22" x14ac:dyDescent="0.35">
      <c r="A106" s="63">
        <v>6.0659999999999998</v>
      </c>
      <c r="B106" s="71">
        <v>484653</v>
      </c>
      <c r="C106" s="71">
        <v>6768281</v>
      </c>
      <c r="D106" s="64" t="s">
        <v>922</v>
      </c>
      <c r="E106" s="64" t="s">
        <v>133</v>
      </c>
      <c r="F106" s="64" t="s">
        <v>23</v>
      </c>
      <c r="G106" s="64" t="s">
        <v>923</v>
      </c>
      <c r="H106" s="65"/>
      <c r="I106" s="65"/>
      <c r="J106" s="65"/>
      <c r="K106" s="65"/>
      <c r="L106" s="65"/>
      <c r="M106" s="65"/>
      <c r="N106" s="65"/>
      <c r="O106" s="65"/>
      <c r="P106" s="65"/>
      <c r="Q106" s="59"/>
      <c r="R106" s="64"/>
      <c r="S106" s="65" t="s">
        <v>761</v>
      </c>
      <c r="T106" s="65" t="s">
        <v>762</v>
      </c>
    </row>
    <row r="107" spans="1:22" x14ac:dyDescent="0.35">
      <c r="A107" s="63">
        <v>6.0670000000000002</v>
      </c>
      <c r="B107" s="71">
        <v>484763</v>
      </c>
      <c r="C107" s="71">
        <v>6768295</v>
      </c>
      <c r="D107" s="64" t="s">
        <v>924</v>
      </c>
      <c r="E107" s="64" t="s">
        <v>91</v>
      </c>
      <c r="F107" s="64" t="s">
        <v>31</v>
      </c>
      <c r="G107" s="64"/>
      <c r="H107" s="65"/>
      <c r="I107" s="65"/>
      <c r="J107" s="65"/>
      <c r="K107" s="65"/>
      <c r="L107" s="65"/>
      <c r="M107" s="65"/>
      <c r="N107" s="65"/>
      <c r="O107" s="65"/>
      <c r="P107" s="65"/>
      <c r="Q107" s="64"/>
      <c r="R107" s="64"/>
      <c r="S107" s="65" t="s">
        <v>761</v>
      </c>
      <c r="T107" s="65" t="s">
        <v>762</v>
      </c>
    </row>
    <row r="108" spans="1:22" x14ac:dyDescent="0.35">
      <c r="A108" s="63">
        <v>6.0679999999999996</v>
      </c>
      <c r="B108" s="71">
        <v>484928</v>
      </c>
      <c r="C108" s="71">
        <v>6768313</v>
      </c>
      <c r="D108" s="64" t="s">
        <v>925</v>
      </c>
      <c r="E108" s="64" t="s">
        <v>22</v>
      </c>
      <c r="F108" s="64" t="s">
        <v>31</v>
      </c>
      <c r="G108" s="64"/>
      <c r="H108" s="65"/>
      <c r="I108" s="65"/>
      <c r="J108" s="65"/>
      <c r="K108" s="65"/>
      <c r="L108" s="65"/>
      <c r="M108" s="65"/>
      <c r="N108" s="65"/>
      <c r="O108" s="65"/>
      <c r="P108" s="65"/>
      <c r="Q108" s="64"/>
      <c r="R108" s="64"/>
      <c r="S108" s="65" t="s">
        <v>761</v>
      </c>
      <c r="T108" s="65" t="s">
        <v>762</v>
      </c>
    </row>
    <row r="109" spans="1:22" x14ac:dyDescent="0.35">
      <c r="A109" s="63">
        <v>6.069</v>
      </c>
      <c r="B109" s="71">
        <v>485074</v>
      </c>
      <c r="C109" s="71">
        <v>6768300</v>
      </c>
      <c r="D109" s="64" t="s">
        <v>926</v>
      </c>
      <c r="E109" s="64" t="s">
        <v>91</v>
      </c>
      <c r="F109" s="64" t="s">
        <v>31</v>
      </c>
      <c r="G109" s="64"/>
      <c r="H109" s="65"/>
      <c r="I109" s="65"/>
      <c r="J109" s="65"/>
      <c r="K109" s="65"/>
      <c r="L109" s="65"/>
      <c r="M109" s="65"/>
      <c r="N109" s="65"/>
      <c r="O109" s="65"/>
      <c r="P109" s="65"/>
      <c r="Q109" s="64"/>
      <c r="R109" s="64"/>
      <c r="S109" s="65" t="s">
        <v>761</v>
      </c>
      <c r="T109" s="65" t="s">
        <v>762</v>
      </c>
    </row>
    <row r="110" spans="1:22" x14ac:dyDescent="0.35">
      <c r="A110" s="63" t="s">
        <v>927</v>
      </c>
      <c r="B110" s="71">
        <v>485181</v>
      </c>
      <c r="C110" s="71">
        <v>6768320</v>
      </c>
      <c r="D110" s="64" t="s">
        <v>928</v>
      </c>
      <c r="E110" s="64" t="s">
        <v>22</v>
      </c>
      <c r="F110" s="64" t="s">
        <v>242</v>
      </c>
      <c r="G110" s="64" t="s">
        <v>923</v>
      </c>
      <c r="H110" s="65" t="s">
        <v>46</v>
      </c>
      <c r="I110" s="65">
        <v>300</v>
      </c>
      <c r="J110" s="65">
        <v>71</v>
      </c>
      <c r="K110" s="65"/>
      <c r="L110" s="65"/>
      <c r="M110" s="65"/>
      <c r="N110" s="65"/>
      <c r="O110" s="65"/>
      <c r="P110" s="65"/>
      <c r="Q110" s="59"/>
      <c r="R110" s="64"/>
      <c r="S110" s="65" t="s">
        <v>761</v>
      </c>
      <c r="T110" s="65" t="s">
        <v>762</v>
      </c>
    </row>
    <row r="111" spans="1:22" x14ac:dyDescent="0.35">
      <c r="A111" s="63">
        <v>6.0709999999999997</v>
      </c>
      <c r="B111" s="71">
        <v>485371</v>
      </c>
      <c r="C111" s="71">
        <v>6768325</v>
      </c>
      <c r="D111" s="64" t="s">
        <v>929</v>
      </c>
      <c r="E111" s="64" t="s">
        <v>91</v>
      </c>
      <c r="F111" s="64" t="s">
        <v>160</v>
      </c>
      <c r="G111" s="64"/>
      <c r="H111" s="65"/>
      <c r="I111" s="65"/>
      <c r="J111" s="65"/>
      <c r="K111" s="65"/>
      <c r="L111" s="65"/>
      <c r="M111" s="65"/>
      <c r="N111" s="65"/>
      <c r="O111" s="65"/>
      <c r="P111" s="65"/>
      <c r="Q111" s="64"/>
      <c r="R111" s="64" t="s">
        <v>930</v>
      </c>
      <c r="S111" s="65" t="s">
        <v>761</v>
      </c>
      <c r="T111" s="65" t="s">
        <v>762</v>
      </c>
    </row>
    <row r="112" spans="1:22" x14ac:dyDescent="0.35">
      <c r="A112" s="63">
        <v>6.0720000000000001</v>
      </c>
      <c r="B112" s="71">
        <v>485426</v>
      </c>
      <c r="C112" s="71">
        <v>6768316</v>
      </c>
      <c r="D112" s="64" t="s">
        <v>931</v>
      </c>
      <c r="E112" s="64" t="s">
        <v>91</v>
      </c>
      <c r="F112" s="64" t="s">
        <v>168</v>
      </c>
      <c r="G112" s="64"/>
      <c r="H112" s="65"/>
      <c r="I112" s="65"/>
      <c r="J112" s="65"/>
      <c r="K112" s="65"/>
      <c r="L112" s="65"/>
      <c r="M112" s="65"/>
      <c r="N112" s="65"/>
      <c r="O112" s="65"/>
      <c r="P112" s="65"/>
      <c r="Q112" s="64"/>
      <c r="R112" s="64"/>
      <c r="S112" s="65" t="s">
        <v>761</v>
      </c>
      <c r="T112" s="65" t="s">
        <v>762</v>
      </c>
    </row>
    <row r="113" spans="1:20" x14ac:dyDescent="0.35">
      <c r="A113" s="63">
        <v>6.0730000000000004</v>
      </c>
      <c r="B113" s="71">
        <v>485503</v>
      </c>
      <c r="C113" s="71">
        <v>6768300</v>
      </c>
      <c r="D113" s="64" t="s">
        <v>932</v>
      </c>
      <c r="E113" s="64" t="s">
        <v>22</v>
      </c>
      <c r="F113" s="64" t="s">
        <v>168</v>
      </c>
      <c r="G113" s="64"/>
      <c r="H113" s="65"/>
      <c r="I113" s="65"/>
      <c r="J113" s="65"/>
      <c r="K113" s="65"/>
      <c r="L113" s="65"/>
      <c r="M113" s="65"/>
      <c r="N113" s="65"/>
      <c r="O113" s="65"/>
      <c r="P113" s="65"/>
      <c r="Q113" s="64"/>
      <c r="R113" s="64"/>
      <c r="S113" s="65" t="s">
        <v>761</v>
      </c>
      <c r="T113" s="65" t="s">
        <v>762</v>
      </c>
    </row>
    <row r="114" spans="1:20" x14ac:dyDescent="0.35">
      <c r="A114" s="63">
        <v>6.0739999999999998</v>
      </c>
      <c r="B114" s="71">
        <v>485647</v>
      </c>
      <c r="C114" s="71">
        <v>6768308</v>
      </c>
      <c r="D114" s="64" t="s">
        <v>933</v>
      </c>
      <c r="E114" s="64" t="s">
        <v>22</v>
      </c>
      <c r="F114" s="64" t="s">
        <v>168</v>
      </c>
      <c r="G114" s="64"/>
      <c r="H114" s="65" t="s">
        <v>46</v>
      </c>
      <c r="I114" s="65">
        <v>180</v>
      </c>
      <c r="J114" s="65">
        <v>85</v>
      </c>
      <c r="K114" s="65"/>
      <c r="L114" s="65"/>
      <c r="M114" s="65"/>
      <c r="N114" s="65"/>
      <c r="O114" s="65"/>
      <c r="P114" s="65"/>
      <c r="Q114" s="64"/>
      <c r="R114" s="64"/>
      <c r="S114" s="65" t="s">
        <v>761</v>
      </c>
      <c r="T114" s="65" t="s">
        <v>762</v>
      </c>
    </row>
    <row r="115" spans="1:20" x14ac:dyDescent="0.35">
      <c r="A115" s="63">
        <v>6.0750000000000002</v>
      </c>
      <c r="B115" s="71">
        <v>485795</v>
      </c>
      <c r="C115" s="71">
        <v>6768300</v>
      </c>
      <c r="D115" s="64" t="s">
        <v>934</v>
      </c>
      <c r="E115" s="64" t="s">
        <v>22</v>
      </c>
      <c r="F115" s="64" t="s">
        <v>168</v>
      </c>
      <c r="G115" s="64"/>
      <c r="H115" s="65" t="s">
        <v>46</v>
      </c>
      <c r="I115" s="65">
        <v>290</v>
      </c>
      <c r="J115" s="65">
        <v>73</v>
      </c>
      <c r="K115" s="65"/>
      <c r="L115" s="65"/>
      <c r="M115" s="65"/>
      <c r="N115" s="65"/>
      <c r="O115" s="65"/>
      <c r="P115" s="65"/>
      <c r="Q115" s="64"/>
      <c r="R115" s="64"/>
      <c r="S115" s="65" t="s">
        <v>761</v>
      </c>
      <c r="T115" s="65" t="s">
        <v>762</v>
      </c>
    </row>
    <row r="116" spans="1:20" x14ac:dyDescent="0.35">
      <c r="A116" s="63">
        <v>6.0759999999999996</v>
      </c>
      <c r="B116" s="71">
        <v>485784</v>
      </c>
      <c r="C116" s="71">
        <v>6768192</v>
      </c>
      <c r="D116" s="64" t="s">
        <v>935</v>
      </c>
      <c r="E116" s="64" t="s">
        <v>22</v>
      </c>
      <c r="F116" s="64" t="s">
        <v>160</v>
      </c>
      <c r="G116" s="64"/>
      <c r="H116" s="65"/>
      <c r="I116" s="65"/>
      <c r="J116" s="65"/>
      <c r="K116" s="65"/>
      <c r="L116" s="65"/>
      <c r="M116" s="65"/>
      <c r="N116" s="65"/>
      <c r="O116" s="65"/>
      <c r="P116" s="65"/>
      <c r="Q116" s="64"/>
      <c r="R116" s="64"/>
      <c r="S116" s="65" t="s">
        <v>761</v>
      </c>
      <c r="T116" s="65" t="s">
        <v>762</v>
      </c>
    </row>
    <row r="117" spans="1:20" x14ac:dyDescent="0.35">
      <c r="A117" s="63">
        <v>6.077</v>
      </c>
      <c r="B117" s="71">
        <v>485782</v>
      </c>
      <c r="C117" s="71">
        <v>6768100</v>
      </c>
      <c r="D117" s="64" t="s">
        <v>936</v>
      </c>
      <c r="E117" s="64" t="s">
        <v>133</v>
      </c>
      <c r="F117" s="64" t="s">
        <v>23</v>
      </c>
      <c r="G117" s="64" t="s">
        <v>175</v>
      </c>
      <c r="H117" s="65"/>
      <c r="I117" s="65"/>
      <c r="J117" s="65"/>
      <c r="K117" s="65"/>
      <c r="L117" s="65"/>
      <c r="M117" s="65"/>
      <c r="N117" s="65"/>
      <c r="O117" s="65"/>
      <c r="P117" s="65"/>
      <c r="Q117" s="64"/>
      <c r="R117" s="64"/>
      <c r="S117" s="65" t="s">
        <v>761</v>
      </c>
      <c r="T117" s="65" t="s">
        <v>762</v>
      </c>
    </row>
    <row r="118" spans="1:20" x14ac:dyDescent="0.35">
      <c r="A118" s="63">
        <v>6.0780000000000003</v>
      </c>
      <c r="B118" s="71">
        <v>485723</v>
      </c>
      <c r="C118" s="71">
        <v>6768084</v>
      </c>
      <c r="D118" s="64" t="s">
        <v>937</v>
      </c>
      <c r="E118" s="64" t="s">
        <v>22</v>
      </c>
      <c r="F118" s="64" t="s">
        <v>23</v>
      </c>
      <c r="G118" s="64" t="s">
        <v>31</v>
      </c>
      <c r="H118" s="65"/>
      <c r="I118" s="65"/>
      <c r="J118" s="65"/>
      <c r="K118" s="65"/>
      <c r="L118" s="65"/>
      <c r="M118" s="65"/>
      <c r="N118" s="65"/>
      <c r="O118" s="65"/>
      <c r="P118" s="65"/>
      <c r="Q118" s="59"/>
      <c r="R118" s="64"/>
      <c r="S118" s="65" t="s">
        <v>761</v>
      </c>
      <c r="T118" s="65" t="s">
        <v>762</v>
      </c>
    </row>
    <row r="119" spans="1:20" x14ac:dyDescent="0.35">
      <c r="A119" s="63">
        <v>6.0789999999999997</v>
      </c>
      <c r="B119" s="71">
        <v>485592</v>
      </c>
      <c r="C119" s="71">
        <v>6768075</v>
      </c>
      <c r="D119" s="64" t="s">
        <v>938</v>
      </c>
      <c r="E119" s="64" t="s">
        <v>22</v>
      </c>
      <c r="F119" s="64" t="s">
        <v>31</v>
      </c>
      <c r="G119" s="64"/>
      <c r="H119" s="65" t="s">
        <v>46</v>
      </c>
      <c r="I119" s="65">
        <v>10</v>
      </c>
      <c r="J119" s="65"/>
      <c r="K119" s="65"/>
      <c r="L119" s="65"/>
      <c r="M119" s="65"/>
      <c r="N119" s="65"/>
      <c r="O119" s="65"/>
      <c r="P119" s="65"/>
      <c r="Q119" s="64"/>
      <c r="R119" s="64"/>
      <c r="S119" s="65" t="s">
        <v>761</v>
      </c>
      <c r="T119" s="65" t="s">
        <v>762</v>
      </c>
    </row>
    <row r="120" spans="1:20" x14ac:dyDescent="0.35">
      <c r="A120" s="63" t="s">
        <v>939</v>
      </c>
      <c r="B120" s="71">
        <v>485182</v>
      </c>
      <c r="C120" s="71">
        <v>6768095</v>
      </c>
      <c r="D120" s="64" t="s">
        <v>940</v>
      </c>
      <c r="E120" s="64" t="s">
        <v>133</v>
      </c>
      <c r="F120" s="64" t="s">
        <v>31</v>
      </c>
      <c r="G120" s="64" t="s">
        <v>23</v>
      </c>
      <c r="H120" s="65"/>
      <c r="I120" s="65"/>
      <c r="J120" s="65"/>
      <c r="K120" s="65"/>
      <c r="L120" s="65"/>
      <c r="M120" s="65"/>
      <c r="N120" s="65"/>
      <c r="O120" s="65"/>
      <c r="P120" s="65"/>
      <c r="Q120" s="64"/>
      <c r="R120" s="64"/>
      <c r="S120" s="65" t="s">
        <v>761</v>
      </c>
      <c r="T120" s="65" t="s">
        <v>762</v>
      </c>
    </row>
    <row r="121" spans="1:20" x14ac:dyDescent="0.35">
      <c r="A121" s="63">
        <v>6.0810000000000004</v>
      </c>
      <c r="B121" s="71">
        <v>485161</v>
      </c>
      <c r="C121" s="71">
        <v>6768007</v>
      </c>
      <c r="D121" s="64" t="s">
        <v>941</v>
      </c>
      <c r="E121" s="64" t="s">
        <v>91</v>
      </c>
      <c r="F121" s="64" t="s">
        <v>164</v>
      </c>
      <c r="G121" s="64" t="s">
        <v>31</v>
      </c>
      <c r="H121" s="65"/>
      <c r="I121" s="65"/>
      <c r="J121" s="65"/>
      <c r="K121" s="65"/>
      <c r="L121" s="65"/>
      <c r="M121" s="65"/>
      <c r="N121" s="65"/>
      <c r="O121" s="65"/>
      <c r="P121" s="65"/>
      <c r="Q121" s="64"/>
      <c r="R121" s="64"/>
      <c r="S121" s="65" t="s">
        <v>761</v>
      </c>
      <c r="T121" s="65" t="s">
        <v>762</v>
      </c>
    </row>
    <row r="122" spans="1:20" x14ac:dyDescent="0.35">
      <c r="A122" s="63">
        <v>6.0819999999999999</v>
      </c>
      <c r="B122" s="71">
        <v>484972</v>
      </c>
      <c r="C122" s="71">
        <v>6767923</v>
      </c>
      <c r="D122" s="64" t="s">
        <v>942</v>
      </c>
      <c r="E122" s="64" t="s">
        <v>22</v>
      </c>
      <c r="F122" s="64" t="s">
        <v>23</v>
      </c>
      <c r="G122" s="64"/>
      <c r="H122" s="65"/>
      <c r="I122" s="65"/>
      <c r="J122" s="65"/>
      <c r="K122" s="65"/>
      <c r="L122" s="65"/>
      <c r="M122" s="65"/>
      <c r="N122" s="65"/>
      <c r="O122" s="65"/>
      <c r="P122" s="65"/>
      <c r="Q122" s="64"/>
      <c r="R122" s="64"/>
      <c r="S122" s="65" t="s">
        <v>761</v>
      </c>
      <c r="T122" s="65" t="s">
        <v>762</v>
      </c>
    </row>
    <row r="123" spans="1:20" x14ac:dyDescent="0.35">
      <c r="A123" s="63">
        <v>6.0830000000000002</v>
      </c>
      <c r="B123" s="71">
        <v>484707</v>
      </c>
      <c r="C123" s="71">
        <v>6767892</v>
      </c>
      <c r="D123" s="64" t="s">
        <v>943</v>
      </c>
      <c r="E123" s="64" t="s">
        <v>22</v>
      </c>
      <c r="F123" s="64" t="s">
        <v>105</v>
      </c>
      <c r="G123" s="64"/>
      <c r="H123" s="65" t="s">
        <v>46</v>
      </c>
      <c r="I123" s="65">
        <v>96</v>
      </c>
      <c r="J123" s="65"/>
      <c r="K123" s="65"/>
      <c r="L123" s="65"/>
      <c r="M123" s="65"/>
      <c r="N123" s="65"/>
      <c r="O123" s="65"/>
      <c r="P123" s="65"/>
      <c r="Q123" s="64"/>
      <c r="R123" s="64"/>
      <c r="S123" s="65" t="s">
        <v>761</v>
      </c>
      <c r="T123" s="65" t="s">
        <v>762</v>
      </c>
    </row>
    <row r="124" spans="1:20" x14ac:dyDescent="0.35">
      <c r="A124" s="63">
        <v>6.0839999999999996</v>
      </c>
      <c r="B124" s="71">
        <v>484513</v>
      </c>
      <c r="C124" s="71">
        <v>6767886</v>
      </c>
      <c r="D124" s="64" t="s">
        <v>944</v>
      </c>
      <c r="E124" s="64" t="s">
        <v>22</v>
      </c>
      <c r="F124" s="64" t="s">
        <v>23</v>
      </c>
      <c r="G124" s="64"/>
      <c r="H124" s="65"/>
      <c r="I124" s="65"/>
      <c r="J124" s="65"/>
      <c r="K124" s="65"/>
      <c r="L124" s="65"/>
      <c r="M124" s="65"/>
      <c r="N124" s="65"/>
      <c r="O124" s="65"/>
      <c r="P124" s="65"/>
      <c r="Q124" s="64"/>
      <c r="R124" s="64"/>
      <c r="S124" s="65" t="s">
        <v>761</v>
      </c>
      <c r="T124" s="65" t="s">
        <v>762</v>
      </c>
    </row>
    <row r="125" spans="1:20" x14ac:dyDescent="0.35">
      <c r="A125" s="63" t="s">
        <v>945</v>
      </c>
      <c r="B125" s="71">
        <v>484445</v>
      </c>
      <c r="C125" s="71">
        <v>6767885</v>
      </c>
      <c r="D125" s="64" t="s">
        <v>946</v>
      </c>
      <c r="E125" s="64" t="s">
        <v>22</v>
      </c>
      <c r="F125" s="64" t="s">
        <v>23</v>
      </c>
      <c r="G125" s="64"/>
      <c r="H125" s="65"/>
      <c r="I125" s="65"/>
      <c r="J125" s="65"/>
      <c r="K125" s="65"/>
      <c r="L125" s="65"/>
      <c r="M125" s="65"/>
      <c r="N125" s="65"/>
      <c r="O125" s="65"/>
      <c r="P125" s="65"/>
      <c r="Q125" s="64"/>
      <c r="R125" s="64"/>
      <c r="S125" s="65" t="s">
        <v>761</v>
      </c>
      <c r="T125" s="65" t="s">
        <v>762</v>
      </c>
    </row>
    <row r="126" spans="1:20" x14ac:dyDescent="0.35">
      <c r="A126" s="63">
        <v>6.085</v>
      </c>
      <c r="B126" s="71">
        <v>484097</v>
      </c>
      <c r="C126" s="71">
        <v>6767874</v>
      </c>
      <c r="D126" s="64" t="s">
        <v>947</v>
      </c>
      <c r="E126" s="64"/>
      <c r="F126" s="64"/>
      <c r="G126" s="64"/>
      <c r="H126" s="65"/>
      <c r="I126" s="65"/>
      <c r="J126" s="65"/>
      <c r="K126" s="65"/>
      <c r="L126" s="65"/>
      <c r="M126" s="65"/>
      <c r="N126" s="65"/>
      <c r="O126" s="65"/>
      <c r="P126" s="65"/>
      <c r="Q126" s="64"/>
      <c r="R126" s="64"/>
      <c r="S126" s="65" t="s">
        <v>761</v>
      </c>
      <c r="T126" s="65" t="s">
        <v>762</v>
      </c>
    </row>
    <row r="127" spans="1:20" x14ac:dyDescent="0.35">
      <c r="A127" s="63">
        <v>6.0860000000000003</v>
      </c>
      <c r="B127" s="71">
        <v>483591</v>
      </c>
      <c r="C127" s="71">
        <v>6767875</v>
      </c>
      <c r="D127" s="64" t="s">
        <v>948</v>
      </c>
      <c r="E127" s="64"/>
      <c r="F127" s="64"/>
      <c r="G127" s="64"/>
      <c r="H127" s="65"/>
      <c r="I127" s="65"/>
      <c r="J127" s="65"/>
      <c r="K127" s="65"/>
      <c r="L127" s="65"/>
      <c r="M127" s="65"/>
      <c r="N127" s="65"/>
      <c r="O127" s="65"/>
      <c r="P127" s="65"/>
      <c r="Q127" s="64"/>
      <c r="R127" s="64"/>
      <c r="S127" s="65" t="s">
        <v>761</v>
      </c>
      <c r="T127" s="65" t="s">
        <v>762</v>
      </c>
    </row>
    <row r="128" spans="1:20" x14ac:dyDescent="0.35">
      <c r="A128" s="63">
        <v>6.0869999999999997</v>
      </c>
      <c r="B128" s="71">
        <v>484059</v>
      </c>
      <c r="C128" s="71">
        <v>6766848</v>
      </c>
      <c r="D128" s="64" t="s">
        <v>949</v>
      </c>
      <c r="E128" s="64" t="s">
        <v>133</v>
      </c>
      <c r="F128" s="64" t="s">
        <v>100</v>
      </c>
      <c r="G128" s="64" t="s">
        <v>31</v>
      </c>
      <c r="H128" s="65"/>
      <c r="I128" s="65"/>
      <c r="J128" s="65"/>
      <c r="K128" s="65"/>
      <c r="L128" s="65"/>
      <c r="M128" s="65"/>
      <c r="N128" s="65"/>
      <c r="O128" s="65"/>
      <c r="P128" s="65"/>
      <c r="Q128" s="64"/>
      <c r="R128" s="64"/>
      <c r="S128" s="65" t="s">
        <v>761</v>
      </c>
      <c r="T128" s="65" t="s">
        <v>762</v>
      </c>
    </row>
    <row r="129" spans="1:20" x14ac:dyDescent="0.35">
      <c r="A129" s="63">
        <v>6.0880000000000001</v>
      </c>
      <c r="B129" s="71">
        <v>484253</v>
      </c>
      <c r="C129" s="71">
        <v>6766749</v>
      </c>
      <c r="D129" s="64" t="s">
        <v>950</v>
      </c>
      <c r="E129" s="64" t="s">
        <v>133</v>
      </c>
      <c r="F129" s="64" t="s">
        <v>100</v>
      </c>
      <c r="G129" s="64" t="s">
        <v>31</v>
      </c>
      <c r="H129" s="65"/>
      <c r="I129" s="65"/>
      <c r="J129" s="65"/>
      <c r="K129" s="65"/>
      <c r="L129" s="65"/>
      <c r="M129" s="65"/>
      <c r="N129" s="65"/>
      <c r="O129" s="65"/>
      <c r="P129" s="65"/>
      <c r="Q129" s="64"/>
      <c r="R129" s="64"/>
      <c r="S129" s="65" t="s">
        <v>761</v>
      </c>
      <c r="T129" s="65" t="s">
        <v>762</v>
      </c>
    </row>
    <row r="130" spans="1:20" x14ac:dyDescent="0.35">
      <c r="A130" s="63">
        <v>6.0890000000000004</v>
      </c>
      <c r="B130" s="71">
        <v>484845</v>
      </c>
      <c r="C130" s="71">
        <v>6766830</v>
      </c>
      <c r="D130" s="64" t="s">
        <v>951</v>
      </c>
      <c r="E130" s="64" t="s">
        <v>22</v>
      </c>
      <c r="F130" s="64" t="s">
        <v>31</v>
      </c>
      <c r="G130" s="64"/>
      <c r="H130" s="65" t="s">
        <v>46</v>
      </c>
      <c r="I130" s="65">
        <v>170</v>
      </c>
      <c r="J130" s="65"/>
      <c r="K130" s="65"/>
      <c r="L130" s="65"/>
      <c r="M130" s="65"/>
      <c r="N130" s="65"/>
      <c r="O130" s="65"/>
      <c r="P130" s="65"/>
      <c r="Q130" s="64"/>
      <c r="R130" s="64"/>
      <c r="S130" s="65" t="s">
        <v>761</v>
      </c>
      <c r="T130" s="65" t="s">
        <v>762</v>
      </c>
    </row>
    <row r="131" spans="1:20" x14ac:dyDescent="0.35">
      <c r="A131" s="63" t="s">
        <v>952</v>
      </c>
      <c r="B131" s="71">
        <v>485007</v>
      </c>
      <c r="C131" s="71">
        <v>6766784</v>
      </c>
      <c r="D131" s="64" t="s">
        <v>953</v>
      </c>
      <c r="E131" s="64" t="s">
        <v>22</v>
      </c>
      <c r="F131" s="64" t="s">
        <v>23</v>
      </c>
      <c r="G131" s="64"/>
      <c r="H131" s="65"/>
      <c r="I131" s="65"/>
      <c r="J131" s="65"/>
      <c r="K131" s="65"/>
      <c r="L131" s="65"/>
      <c r="M131" s="65"/>
      <c r="N131" s="65"/>
      <c r="O131" s="65"/>
      <c r="P131" s="65"/>
      <c r="Q131" s="64"/>
      <c r="R131" s="64"/>
      <c r="S131" s="65" t="s">
        <v>761</v>
      </c>
      <c r="T131" s="65" t="s">
        <v>762</v>
      </c>
    </row>
    <row r="132" spans="1:20" x14ac:dyDescent="0.35">
      <c r="A132" s="63">
        <v>6.0910000000000002</v>
      </c>
      <c r="B132" s="71">
        <v>485152</v>
      </c>
      <c r="C132" s="71">
        <v>6766741</v>
      </c>
      <c r="D132" s="64" t="s">
        <v>954</v>
      </c>
      <c r="E132" s="64" t="s">
        <v>22</v>
      </c>
      <c r="F132" s="64" t="s">
        <v>23</v>
      </c>
      <c r="G132" s="64" t="s">
        <v>31</v>
      </c>
      <c r="H132" s="65"/>
      <c r="I132" s="65"/>
      <c r="J132" s="65"/>
      <c r="K132" s="65"/>
      <c r="L132" s="65"/>
      <c r="M132" s="65"/>
      <c r="N132" s="65"/>
      <c r="O132" s="65"/>
      <c r="P132" s="65"/>
      <c r="Q132" s="64"/>
      <c r="R132" s="64"/>
      <c r="S132" s="65" t="s">
        <v>761</v>
      </c>
      <c r="T132" s="65" t="s">
        <v>762</v>
      </c>
    </row>
    <row r="133" spans="1:20" x14ac:dyDescent="0.35">
      <c r="A133" s="63">
        <v>6.0919999999999996</v>
      </c>
      <c r="B133" s="71">
        <v>485226</v>
      </c>
      <c r="C133" s="71">
        <v>6766736</v>
      </c>
      <c r="D133" s="64" t="s">
        <v>955</v>
      </c>
      <c r="E133" s="64" t="s">
        <v>22</v>
      </c>
      <c r="F133" s="64" t="s">
        <v>23</v>
      </c>
      <c r="G133" s="64"/>
      <c r="H133" s="65"/>
      <c r="I133" s="65"/>
      <c r="J133" s="65"/>
      <c r="K133" s="65"/>
      <c r="L133" s="65"/>
      <c r="M133" s="65"/>
      <c r="N133" s="65"/>
      <c r="O133" s="65"/>
      <c r="P133" s="65"/>
      <c r="Q133" s="64"/>
      <c r="R133" s="64" t="s">
        <v>956</v>
      </c>
      <c r="S133" s="65" t="s">
        <v>761</v>
      </c>
      <c r="T133" s="65" t="s">
        <v>762</v>
      </c>
    </row>
    <row r="134" spans="1:20" x14ac:dyDescent="0.35">
      <c r="A134" s="63" t="s">
        <v>957</v>
      </c>
      <c r="B134" s="71">
        <v>485266</v>
      </c>
      <c r="C134" s="71">
        <v>6766753</v>
      </c>
      <c r="D134" s="64" t="s">
        <v>958</v>
      </c>
      <c r="E134" s="64" t="s">
        <v>22</v>
      </c>
      <c r="F134" s="64" t="s">
        <v>31</v>
      </c>
      <c r="G134" s="64" t="s">
        <v>100</v>
      </c>
      <c r="H134" s="65"/>
      <c r="I134" s="65"/>
      <c r="J134" s="65"/>
      <c r="K134" s="65"/>
      <c r="L134" s="65"/>
      <c r="M134" s="65"/>
      <c r="N134" s="65"/>
      <c r="O134" s="65"/>
      <c r="P134" s="65"/>
      <c r="Q134" s="64"/>
      <c r="R134" s="64"/>
      <c r="S134" s="65" t="s">
        <v>761</v>
      </c>
      <c r="T134" s="65" t="s">
        <v>762</v>
      </c>
    </row>
    <row r="135" spans="1:20" x14ac:dyDescent="0.35">
      <c r="A135" s="63">
        <v>6.093</v>
      </c>
      <c r="B135" s="71">
        <v>485306</v>
      </c>
      <c r="C135" s="71">
        <v>6766719</v>
      </c>
      <c r="D135" s="64" t="s">
        <v>959</v>
      </c>
      <c r="E135" s="64" t="s">
        <v>22</v>
      </c>
      <c r="F135" s="64" t="s">
        <v>100</v>
      </c>
      <c r="G135" s="64" t="s">
        <v>23</v>
      </c>
      <c r="H135" s="65" t="s">
        <v>27</v>
      </c>
      <c r="I135" s="65">
        <v>190</v>
      </c>
      <c r="J135" s="65">
        <v>58</v>
      </c>
      <c r="K135" s="65"/>
      <c r="L135" s="65"/>
      <c r="M135" s="65"/>
      <c r="N135" s="65"/>
      <c r="O135" s="65"/>
      <c r="P135" s="65"/>
      <c r="Q135" s="64"/>
      <c r="R135" s="64"/>
      <c r="S135" s="65" t="s">
        <v>761</v>
      </c>
      <c r="T135" s="65" t="s">
        <v>762</v>
      </c>
    </row>
    <row r="136" spans="1:20" x14ac:dyDescent="0.35">
      <c r="A136" s="63">
        <v>6.0940000000000003</v>
      </c>
      <c r="B136" s="71">
        <v>485331</v>
      </c>
      <c r="C136" s="71">
        <v>6766777</v>
      </c>
      <c r="D136" s="64" t="s">
        <v>960</v>
      </c>
      <c r="E136" s="64" t="s">
        <v>22</v>
      </c>
      <c r="F136" s="64" t="s">
        <v>100</v>
      </c>
      <c r="G136" s="64" t="s">
        <v>31</v>
      </c>
      <c r="H136" s="65" t="s">
        <v>27</v>
      </c>
      <c r="I136" s="65">
        <v>194</v>
      </c>
      <c r="J136" s="65">
        <v>60</v>
      </c>
      <c r="K136" s="65"/>
      <c r="L136" s="65"/>
      <c r="M136" s="65"/>
      <c r="N136" s="65"/>
      <c r="O136" s="65"/>
      <c r="P136" s="65"/>
      <c r="Q136" s="64"/>
      <c r="R136" s="64"/>
      <c r="S136" s="65" t="s">
        <v>761</v>
      </c>
      <c r="T136" s="65" t="s">
        <v>762</v>
      </c>
    </row>
    <row r="137" spans="1:20" x14ac:dyDescent="0.35">
      <c r="A137" s="63">
        <v>6.0949999999999998</v>
      </c>
      <c r="B137" s="71">
        <v>485300</v>
      </c>
      <c r="C137" s="71">
        <v>6766827</v>
      </c>
      <c r="D137" s="64" t="s">
        <v>961</v>
      </c>
      <c r="E137" s="64" t="s">
        <v>22</v>
      </c>
      <c r="F137" s="64" t="s">
        <v>31</v>
      </c>
      <c r="G137" s="64"/>
      <c r="H137" s="65" t="s">
        <v>46</v>
      </c>
      <c r="I137" s="65">
        <v>20</v>
      </c>
      <c r="J137" s="65"/>
      <c r="K137" s="65"/>
      <c r="L137" s="65"/>
      <c r="M137" s="65"/>
      <c r="N137" s="65"/>
      <c r="O137" s="65"/>
      <c r="P137" s="65"/>
      <c r="Q137" s="64"/>
      <c r="R137" s="64"/>
      <c r="S137" s="65" t="s">
        <v>761</v>
      </c>
      <c r="T137" s="65" t="s">
        <v>762</v>
      </c>
    </row>
    <row r="138" spans="1:20" x14ac:dyDescent="0.35">
      <c r="A138" s="63" t="s">
        <v>962</v>
      </c>
      <c r="B138" s="71">
        <v>485315</v>
      </c>
      <c r="C138" s="71">
        <v>6766760</v>
      </c>
      <c r="D138" s="64" t="s">
        <v>963</v>
      </c>
      <c r="E138" s="64" t="s">
        <v>22</v>
      </c>
      <c r="F138" s="64" t="s">
        <v>100</v>
      </c>
      <c r="G138" s="64"/>
      <c r="H138" s="65" t="s">
        <v>27</v>
      </c>
      <c r="I138" s="65">
        <v>195</v>
      </c>
      <c r="J138" s="65">
        <v>70</v>
      </c>
      <c r="K138" s="65"/>
      <c r="L138" s="65"/>
      <c r="M138" s="65"/>
      <c r="N138" s="65"/>
      <c r="O138" s="65"/>
      <c r="P138" s="65"/>
      <c r="Q138" s="59"/>
      <c r="R138" s="64"/>
      <c r="S138" s="65" t="s">
        <v>761</v>
      </c>
      <c r="T138" s="65" t="s">
        <v>762</v>
      </c>
    </row>
    <row r="139" spans="1:20" x14ac:dyDescent="0.35">
      <c r="A139" s="63">
        <v>6.0960000000000001</v>
      </c>
      <c r="B139" s="71">
        <v>485397</v>
      </c>
      <c r="C139" s="71">
        <v>6766762</v>
      </c>
      <c r="D139" s="64" t="s">
        <v>964</v>
      </c>
      <c r="E139" s="64" t="s">
        <v>22</v>
      </c>
      <c r="F139" s="64" t="s">
        <v>31</v>
      </c>
      <c r="G139" s="64"/>
      <c r="H139" s="65" t="s">
        <v>34</v>
      </c>
      <c r="I139" s="65">
        <v>188</v>
      </c>
      <c r="J139" s="65">
        <v>55</v>
      </c>
      <c r="K139" s="65"/>
      <c r="L139" s="65"/>
      <c r="M139" s="65"/>
      <c r="N139" s="65"/>
      <c r="O139" s="65"/>
      <c r="P139" s="65"/>
      <c r="Q139" s="64"/>
      <c r="R139" s="64"/>
      <c r="S139" s="65" t="s">
        <v>761</v>
      </c>
      <c r="T139" s="65" t="s">
        <v>762</v>
      </c>
    </row>
    <row r="140" spans="1:20" x14ac:dyDescent="0.35">
      <c r="A140" s="63" t="s">
        <v>965</v>
      </c>
      <c r="B140" s="64">
        <v>485462</v>
      </c>
      <c r="C140" s="64">
        <v>6766697</v>
      </c>
      <c r="D140" s="64" t="s">
        <v>966</v>
      </c>
      <c r="E140" s="64" t="s">
        <v>91</v>
      </c>
      <c r="F140" s="64" t="s">
        <v>31</v>
      </c>
      <c r="G140" s="64"/>
      <c r="H140" s="65"/>
      <c r="I140" s="65"/>
      <c r="J140" s="65"/>
      <c r="K140" s="65"/>
      <c r="L140" s="65"/>
      <c r="M140" s="65"/>
      <c r="N140" s="65"/>
      <c r="O140" s="65"/>
      <c r="P140" s="65"/>
      <c r="Q140" s="64"/>
      <c r="R140" s="64"/>
      <c r="S140" s="65" t="s">
        <v>761</v>
      </c>
      <c r="T140" s="65" t="s">
        <v>762</v>
      </c>
    </row>
    <row r="141" spans="1:20" x14ac:dyDescent="0.35">
      <c r="A141" s="63" t="s">
        <v>967</v>
      </c>
      <c r="B141" s="71">
        <v>485440</v>
      </c>
      <c r="C141" s="71">
        <v>6766828</v>
      </c>
      <c r="D141" s="64" t="s">
        <v>968</v>
      </c>
      <c r="E141" s="64" t="s">
        <v>91</v>
      </c>
      <c r="F141" s="64" t="s">
        <v>105</v>
      </c>
      <c r="G141" s="64" t="s">
        <v>43</v>
      </c>
      <c r="H141" s="65"/>
      <c r="I141" s="65"/>
      <c r="J141" s="65"/>
      <c r="K141" s="65"/>
      <c r="L141" s="65"/>
      <c r="M141" s="65"/>
      <c r="N141" s="65"/>
      <c r="O141" s="65"/>
      <c r="P141" s="65"/>
      <c r="Q141" s="64"/>
      <c r="R141" s="64"/>
      <c r="S141" s="65" t="s">
        <v>761</v>
      </c>
      <c r="T141" s="65" t="s">
        <v>762</v>
      </c>
    </row>
    <row r="142" spans="1:20" x14ac:dyDescent="0.35">
      <c r="A142" s="63">
        <v>6.0970000000000004</v>
      </c>
      <c r="B142" s="71">
        <v>485392</v>
      </c>
      <c r="C142" s="71">
        <v>6766900</v>
      </c>
      <c r="D142" s="64" t="s">
        <v>969</v>
      </c>
      <c r="E142" s="64" t="s">
        <v>91</v>
      </c>
      <c r="F142" s="64" t="s">
        <v>100</v>
      </c>
      <c r="G142" s="64"/>
      <c r="H142" s="65"/>
      <c r="I142" s="65"/>
      <c r="J142" s="65"/>
      <c r="K142" s="65"/>
      <c r="L142" s="65"/>
      <c r="M142" s="65"/>
      <c r="N142" s="65"/>
      <c r="O142" s="65"/>
      <c r="P142" s="65"/>
      <c r="Q142" s="64"/>
      <c r="R142" s="64"/>
      <c r="S142" s="65" t="s">
        <v>761</v>
      </c>
      <c r="T142" s="65" t="s">
        <v>762</v>
      </c>
    </row>
    <row r="143" spans="1:20" x14ac:dyDescent="0.35">
      <c r="A143" s="63" t="s">
        <v>970</v>
      </c>
      <c r="B143" s="71">
        <v>485379</v>
      </c>
      <c r="C143" s="71">
        <v>6766903</v>
      </c>
      <c r="D143" s="64" t="s">
        <v>971</v>
      </c>
      <c r="E143" s="64" t="s">
        <v>91</v>
      </c>
      <c r="F143" s="64" t="s">
        <v>100</v>
      </c>
      <c r="G143" s="64" t="s">
        <v>43</v>
      </c>
      <c r="H143" s="65"/>
      <c r="I143" s="65"/>
      <c r="J143" s="65"/>
      <c r="K143" s="65"/>
      <c r="L143" s="65"/>
      <c r="M143" s="65"/>
      <c r="N143" s="65"/>
      <c r="O143" s="65"/>
      <c r="P143" s="65"/>
      <c r="Q143" s="64"/>
      <c r="R143" s="64"/>
      <c r="S143" s="65" t="s">
        <v>761</v>
      </c>
      <c r="T143" s="65" t="s">
        <v>762</v>
      </c>
    </row>
    <row r="144" spans="1:20" x14ac:dyDescent="0.35">
      <c r="A144" s="63">
        <v>6.0979999999999999</v>
      </c>
      <c r="B144" s="71">
        <v>485345</v>
      </c>
      <c r="C144" s="71">
        <v>6766954</v>
      </c>
      <c r="D144" s="64" t="s">
        <v>972</v>
      </c>
      <c r="E144" s="64" t="s">
        <v>22</v>
      </c>
      <c r="F144" s="64" t="s">
        <v>100</v>
      </c>
      <c r="G144" s="64"/>
      <c r="H144" s="65"/>
      <c r="I144" s="65"/>
      <c r="J144" s="65"/>
      <c r="K144" s="65"/>
      <c r="L144" s="65"/>
      <c r="M144" s="65"/>
      <c r="N144" s="65"/>
      <c r="O144" s="65"/>
      <c r="P144" s="65"/>
      <c r="Q144" s="64"/>
      <c r="R144" s="64" t="s">
        <v>973</v>
      </c>
      <c r="S144" s="65" t="s">
        <v>761</v>
      </c>
      <c r="T144" s="65" t="s">
        <v>762</v>
      </c>
    </row>
    <row r="145" spans="1:22" x14ac:dyDescent="0.35">
      <c r="A145" s="63">
        <v>6.0990000000000002</v>
      </c>
      <c r="B145" s="71">
        <v>485342</v>
      </c>
      <c r="C145" s="71">
        <v>6766994</v>
      </c>
      <c r="D145" s="64" t="s">
        <v>974</v>
      </c>
      <c r="E145" s="64" t="s">
        <v>22</v>
      </c>
      <c r="F145" s="64" t="s">
        <v>23</v>
      </c>
      <c r="G145" s="64"/>
      <c r="H145" s="65"/>
      <c r="I145" s="65"/>
      <c r="J145" s="65"/>
      <c r="K145" s="65"/>
      <c r="L145" s="65"/>
      <c r="M145" s="65"/>
      <c r="N145" s="65"/>
      <c r="O145" s="65"/>
      <c r="P145" s="65"/>
      <c r="Q145" s="64"/>
      <c r="R145" s="64"/>
      <c r="S145" s="65" t="s">
        <v>761</v>
      </c>
      <c r="T145" s="65" t="s">
        <v>762</v>
      </c>
    </row>
    <row r="146" spans="1:22" x14ac:dyDescent="0.35">
      <c r="A146" s="63" t="s">
        <v>975</v>
      </c>
      <c r="B146" s="71">
        <v>485243</v>
      </c>
      <c r="C146" s="71">
        <v>6767045</v>
      </c>
      <c r="D146" s="64" t="s">
        <v>976</v>
      </c>
      <c r="E146" s="64" t="s">
        <v>91</v>
      </c>
      <c r="F146" s="64" t="s">
        <v>100</v>
      </c>
      <c r="G146" s="64"/>
      <c r="H146" s="65"/>
      <c r="I146" s="65"/>
      <c r="J146" s="65"/>
      <c r="K146" s="65"/>
      <c r="L146" s="65"/>
      <c r="M146" s="65"/>
      <c r="N146" s="65"/>
      <c r="O146" s="65"/>
      <c r="P146" s="65"/>
      <c r="Q146" s="64"/>
      <c r="R146" s="64"/>
      <c r="S146" s="65" t="s">
        <v>761</v>
      </c>
      <c r="T146" s="65" t="s">
        <v>762</v>
      </c>
    </row>
    <row r="147" spans="1:22" x14ac:dyDescent="0.35">
      <c r="A147" s="63">
        <v>6.101</v>
      </c>
      <c r="B147" s="71">
        <v>485190</v>
      </c>
      <c r="C147" s="71">
        <v>6767035</v>
      </c>
      <c r="D147" s="64" t="s">
        <v>977</v>
      </c>
      <c r="E147" s="64" t="s">
        <v>22</v>
      </c>
      <c r="F147" s="64" t="s">
        <v>100</v>
      </c>
      <c r="G147" s="64" t="s">
        <v>31</v>
      </c>
      <c r="H147" s="65" t="s">
        <v>27</v>
      </c>
      <c r="I147" s="65">
        <v>182</v>
      </c>
      <c r="J147" s="65"/>
      <c r="K147" s="65"/>
      <c r="L147" s="65"/>
      <c r="M147" s="65"/>
      <c r="N147" s="65"/>
      <c r="O147" s="65"/>
      <c r="P147" s="65"/>
      <c r="Q147" s="59"/>
      <c r="R147" s="64"/>
      <c r="S147" s="65" t="s">
        <v>761</v>
      </c>
      <c r="T147" s="65" t="s">
        <v>762</v>
      </c>
    </row>
    <row r="148" spans="1:22" x14ac:dyDescent="0.35">
      <c r="A148" s="63">
        <v>6.1020000000000003</v>
      </c>
      <c r="B148" s="64">
        <v>485017</v>
      </c>
      <c r="C148" s="64">
        <v>6767032</v>
      </c>
      <c r="D148" s="64" t="s">
        <v>978</v>
      </c>
      <c r="E148" s="64" t="s">
        <v>22</v>
      </c>
      <c r="F148" s="64" t="s">
        <v>23</v>
      </c>
      <c r="G148" s="64"/>
      <c r="H148" s="65"/>
      <c r="I148" s="65"/>
      <c r="J148" s="65"/>
      <c r="K148" s="65"/>
      <c r="L148" s="65"/>
      <c r="M148" s="65"/>
      <c r="N148" s="65"/>
      <c r="O148" s="65"/>
      <c r="P148" s="65"/>
      <c r="Q148" s="59"/>
      <c r="R148" s="64"/>
      <c r="S148" s="65" t="s">
        <v>761</v>
      </c>
      <c r="T148" s="65" t="s">
        <v>762</v>
      </c>
    </row>
    <row r="149" spans="1:22" x14ac:dyDescent="0.35">
      <c r="A149" s="63">
        <v>6.1029999999999998</v>
      </c>
      <c r="B149" s="64">
        <v>484300</v>
      </c>
      <c r="C149" s="64">
        <v>6767077</v>
      </c>
      <c r="D149" s="64" t="s">
        <v>979</v>
      </c>
      <c r="E149" s="64" t="s">
        <v>22</v>
      </c>
      <c r="F149" s="64" t="s">
        <v>168</v>
      </c>
      <c r="G149" s="64"/>
      <c r="H149" s="65"/>
      <c r="I149" s="65"/>
      <c r="J149" s="65"/>
      <c r="K149" s="65"/>
      <c r="L149" s="65"/>
      <c r="M149" s="65"/>
      <c r="N149" s="65"/>
      <c r="O149" s="65"/>
      <c r="P149" s="65"/>
      <c r="Q149" s="64"/>
      <c r="R149" s="64"/>
      <c r="S149" s="65" t="s">
        <v>761</v>
      </c>
      <c r="T149" s="65" t="s">
        <v>762</v>
      </c>
    </row>
    <row r="150" spans="1:22" x14ac:dyDescent="0.35">
      <c r="A150" s="63">
        <v>6.1040000000000001</v>
      </c>
      <c r="B150" s="64">
        <v>484104</v>
      </c>
      <c r="C150" s="64">
        <v>6767024</v>
      </c>
      <c r="D150" s="64" t="s">
        <v>980</v>
      </c>
      <c r="E150" s="64" t="s">
        <v>22</v>
      </c>
      <c r="F150" s="64" t="s">
        <v>105</v>
      </c>
      <c r="G150" s="64"/>
      <c r="H150" s="65"/>
      <c r="I150" s="65"/>
      <c r="J150" s="65"/>
      <c r="K150" s="65"/>
      <c r="L150" s="65"/>
      <c r="M150" s="65"/>
      <c r="N150" s="65"/>
      <c r="O150" s="65"/>
      <c r="P150" s="65"/>
      <c r="Q150" s="64"/>
      <c r="R150" s="64" t="s">
        <v>981</v>
      </c>
      <c r="S150" s="65" t="s">
        <v>761</v>
      </c>
      <c r="T150" s="65" t="s">
        <v>762</v>
      </c>
    </row>
    <row r="151" spans="1:22" x14ac:dyDescent="0.35">
      <c r="A151" s="63">
        <v>6.1050000000000004</v>
      </c>
      <c r="B151" s="64">
        <v>483928</v>
      </c>
      <c r="C151" s="64">
        <v>6767351</v>
      </c>
      <c r="D151" s="80" t="s">
        <v>982</v>
      </c>
      <c r="E151" s="64" t="s">
        <v>22</v>
      </c>
      <c r="F151" s="64" t="s">
        <v>23</v>
      </c>
      <c r="G151" s="64"/>
      <c r="H151" s="65"/>
      <c r="I151" s="65"/>
      <c r="J151" s="65"/>
      <c r="K151" s="65"/>
      <c r="L151" s="65"/>
      <c r="M151" s="65"/>
      <c r="N151" s="65"/>
      <c r="O151" s="65"/>
      <c r="P151" s="65"/>
      <c r="Q151" s="64"/>
      <c r="R151" s="64"/>
      <c r="S151" s="65" t="s">
        <v>761</v>
      </c>
      <c r="T151" s="65" t="s">
        <v>762</v>
      </c>
    </row>
    <row r="152" spans="1:22" x14ac:dyDescent="0.35">
      <c r="A152" s="63">
        <v>6.1059999999999999</v>
      </c>
      <c r="B152" s="64">
        <v>484033</v>
      </c>
      <c r="C152" s="64">
        <v>6767354</v>
      </c>
      <c r="D152" s="64" t="s">
        <v>983</v>
      </c>
      <c r="E152" s="64" t="s">
        <v>91</v>
      </c>
      <c r="F152" s="64" t="s">
        <v>164</v>
      </c>
      <c r="G152" s="64"/>
      <c r="H152" s="65"/>
      <c r="I152" s="65"/>
      <c r="J152" s="65"/>
      <c r="K152" s="65"/>
      <c r="L152" s="65"/>
      <c r="M152" s="65"/>
      <c r="N152" s="65"/>
      <c r="O152" s="65"/>
      <c r="P152" s="65"/>
      <c r="Q152" s="64"/>
      <c r="R152" s="64"/>
      <c r="S152" s="65" t="s">
        <v>761</v>
      </c>
      <c r="T152" s="65" t="s">
        <v>762</v>
      </c>
    </row>
    <row r="153" spans="1:22" x14ac:dyDescent="0.35">
      <c r="A153" s="63">
        <v>6.1070000000000002</v>
      </c>
      <c r="B153" s="64">
        <v>484093</v>
      </c>
      <c r="C153" s="64">
        <v>6767375</v>
      </c>
      <c r="D153" s="64" t="s">
        <v>984</v>
      </c>
      <c r="E153" s="64" t="s">
        <v>22</v>
      </c>
      <c r="F153" s="64" t="s">
        <v>23</v>
      </c>
      <c r="G153" s="64" t="s">
        <v>164</v>
      </c>
      <c r="H153" s="65"/>
      <c r="I153" s="65"/>
      <c r="J153" s="65"/>
      <c r="K153" s="65"/>
      <c r="L153" s="65"/>
      <c r="M153" s="65"/>
      <c r="N153" s="65"/>
      <c r="O153" s="65"/>
      <c r="P153" s="65"/>
      <c r="Q153" s="64"/>
      <c r="R153" s="64"/>
      <c r="S153" s="65" t="s">
        <v>761</v>
      </c>
      <c r="T153" s="65" t="s">
        <v>762</v>
      </c>
    </row>
    <row r="154" spans="1:22" x14ac:dyDescent="0.35">
      <c r="A154" s="63">
        <v>6.1079999999999997</v>
      </c>
      <c r="B154" s="64">
        <v>484172</v>
      </c>
      <c r="C154" s="64">
        <v>6767874</v>
      </c>
      <c r="D154" s="64" t="s">
        <v>985</v>
      </c>
      <c r="E154" s="64" t="s">
        <v>22</v>
      </c>
      <c r="F154" s="64" t="s">
        <v>168</v>
      </c>
      <c r="G154" s="64" t="s">
        <v>164</v>
      </c>
      <c r="H154" s="65"/>
      <c r="I154" s="65"/>
      <c r="J154" s="65"/>
      <c r="K154" s="65"/>
      <c r="L154" s="65"/>
      <c r="M154" s="65"/>
      <c r="N154" s="65"/>
      <c r="O154" s="65"/>
      <c r="P154" s="65"/>
      <c r="Q154" s="64"/>
      <c r="R154" s="64"/>
      <c r="S154" s="65" t="s">
        <v>761</v>
      </c>
      <c r="T154" s="65" t="s">
        <v>762</v>
      </c>
    </row>
    <row r="155" spans="1:22" x14ac:dyDescent="0.35">
      <c r="A155" s="63">
        <v>6.109</v>
      </c>
      <c r="B155" s="64">
        <v>484282</v>
      </c>
      <c r="C155" s="64">
        <v>6767385</v>
      </c>
      <c r="D155" s="64" t="s">
        <v>986</v>
      </c>
      <c r="E155" s="64" t="s">
        <v>22</v>
      </c>
      <c r="F155" s="64" t="s">
        <v>164</v>
      </c>
      <c r="G155" s="64" t="s">
        <v>23</v>
      </c>
      <c r="H155" s="65"/>
      <c r="I155" s="65"/>
      <c r="J155" s="65"/>
      <c r="K155" s="65"/>
      <c r="L155" s="65"/>
      <c r="M155" s="65"/>
      <c r="N155" s="65"/>
      <c r="O155" s="65"/>
      <c r="P155" s="65"/>
      <c r="Q155" s="64"/>
      <c r="R155" s="64"/>
      <c r="S155" s="65" t="s">
        <v>761</v>
      </c>
      <c r="T155" s="65" t="s">
        <v>762</v>
      </c>
    </row>
    <row r="156" spans="1:22" x14ac:dyDescent="0.35">
      <c r="A156" s="63" t="s">
        <v>987</v>
      </c>
      <c r="B156" s="64">
        <v>484557</v>
      </c>
      <c r="C156" s="64">
        <v>6767329</v>
      </c>
      <c r="D156" s="64" t="s">
        <v>988</v>
      </c>
      <c r="E156" s="64" t="s">
        <v>22</v>
      </c>
      <c r="F156" s="64" t="s">
        <v>23</v>
      </c>
      <c r="G156" s="64"/>
      <c r="H156" s="65"/>
      <c r="I156" s="65"/>
      <c r="J156" s="65"/>
      <c r="K156" s="65"/>
      <c r="L156" s="65"/>
      <c r="M156" s="65"/>
      <c r="N156" s="65"/>
      <c r="O156" s="65"/>
      <c r="P156" s="65"/>
      <c r="Q156" s="64"/>
      <c r="R156" s="64"/>
      <c r="S156" s="65" t="s">
        <v>761</v>
      </c>
      <c r="T156" s="65" t="s">
        <v>762</v>
      </c>
    </row>
    <row r="157" spans="1:22" x14ac:dyDescent="0.35">
      <c r="A157" s="63">
        <v>6.1109999999999998</v>
      </c>
      <c r="B157" s="64">
        <v>484745</v>
      </c>
      <c r="C157" s="64">
        <v>6767340</v>
      </c>
      <c r="D157" s="64" t="s">
        <v>989</v>
      </c>
      <c r="E157" s="64" t="s">
        <v>22</v>
      </c>
      <c r="F157" s="64" t="s">
        <v>31</v>
      </c>
      <c r="G157" s="64"/>
      <c r="H157" s="65" t="s">
        <v>46</v>
      </c>
      <c r="I157" s="65">
        <v>40</v>
      </c>
      <c r="J157" s="65"/>
      <c r="K157" s="65"/>
      <c r="L157" s="65"/>
      <c r="M157" s="65"/>
      <c r="N157" s="65"/>
      <c r="O157" s="65"/>
      <c r="P157" s="65"/>
      <c r="Q157" s="64"/>
      <c r="R157" s="64"/>
      <c r="S157" s="65" t="s">
        <v>761</v>
      </c>
      <c r="T157" s="65" t="s">
        <v>762</v>
      </c>
    </row>
    <row r="158" spans="1:22" s="81" customFormat="1" x14ac:dyDescent="0.35">
      <c r="A158" s="63">
        <v>6.1120000000000001</v>
      </c>
      <c r="B158" s="64">
        <v>484956</v>
      </c>
      <c r="C158" s="64">
        <v>6767345</v>
      </c>
      <c r="D158" s="64" t="s">
        <v>990</v>
      </c>
      <c r="E158" s="64" t="s">
        <v>22</v>
      </c>
      <c r="F158" s="64" t="s">
        <v>31</v>
      </c>
      <c r="G158" s="64"/>
      <c r="H158" s="65" t="s">
        <v>34</v>
      </c>
      <c r="I158" s="65">
        <v>152</v>
      </c>
      <c r="J158" s="65">
        <v>80</v>
      </c>
      <c r="K158" s="65"/>
      <c r="L158" s="65"/>
      <c r="M158" s="65"/>
      <c r="N158" s="65"/>
      <c r="O158" s="65"/>
      <c r="P158" s="65"/>
      <c r="Q158" s="64"/>
      <c r="R158" s="64"/>
      <c r="S158" s="65" t="s">
        <v>761</v>
      </c>
      <c r="T158" s="65" t="s">
        <v>762</v>
      </c>
      <c r="U158" s="61"/>
      <c r="V158" s="61"/>
    </row>
    <row r="159" spans="1:22" s="81" customFormat="1" x14ac:dyDescent="0.35">
      <c r="A159" s="63">
        <v>6.1130000000000004</v>
      </c>
      <c r="B159" s="64">
        <v>485297</v>
      </c>
      <c r="C159" s="64">
        <v>6767333</v>
      </c>
      <c r="D159" s="64" t="s">
        <v>991</v>
      </c>
      <c r="E159" s="64" t="s">
        <v>133</v>
      </c>
      <c r="F159" s="64" t="s">
        <v>23</v>
      </c>
      <c r="G159" s="64"/>
      <c r="H159" s="65"/>
      <c r="I159" s="65"/>
      <c r="J159" s="65"/>
      <c r="K159" s="65"/>
      <c r="L159" s="65"/>
      <c r="M159" s="65"/>
      <c r="N159" s="65"/>
      <c r="O159" s="65"/>
      <c r="P159" s="65"/>
      <c r="Q159" s="64"/>
      <c r="R159" s="64"/>
      <c r="S159" s="65" t="s">
        <v>761</v>
      </c>
      <c r="T159" s="65" t="s">
        <v>762</v>
      </c>
      <c r="U159" s="61"/>
      <c r="V159" s="61"/>
    </row>
    <row r="160" spans="1:22" s="81" customFormat="1" x14ac:dyDescent="0.35">
      <c r="A160" s="63">
        <v>6.1139999999999999</v>
      </c>
      <c r="B160" s="64">
        <v>485243</v>
      </c>
      <c r="C160" s="64">
        <v>6767593</v>
      </c>
      <c r="D160" s="64" t="s">
        <v>992</v>
      </c>
      <c r="E160" s="64" t="s">
        <v>22</v>
      </c>
      <c r="F160" s="64" t="s">
        <v>23</v>
      </c>
      <c r="G160" s="64"/>
      <c r="H160" s="65"/>
      <c r="I160" s="65"/>
      <c r="J160" s="65"/>
      <c r="K160" s="65"/>
      <c r="L160" s="65"/>
      <c r="M160" s="65"/>
      <c r="N160" s="65"/>
      <c r="O160" s="65"/>
      <c r="P160" s="65"/>
      <c r="Q160" s="64"/>
      <c r="R160" s="64"/>
      <c r="S160" s="65" t="s">
        <v>761</v>
      </c>
      <c r="T160" s="65" t="s">
        <v>762</v>
      </c>
      <c r="U160" s="61"/>
      <c r="V160" s="61"/>
    </row>
    <row r="161" spans="1:22" s="81" customFormat="1" x14ac:dyDescent="0.35">
      <c r="A161" s="63">
        <v>6.1150000000000002</v>
      </c>
      <c r="B161" s="64">
        <v>485294</v>
      </c>
      <c r="C161" s="64">
        <v>6767774</v>
      </c>
      <c r="D161" s="64" t="s">
        <v>993</v>
      </c>
      <c r="E161" s="64" t="s">
        <v>133</v>
      </c>
      <c r="F161" s="64" t="s">
        <v>23</v>
      </c>
      <c r="G161" s="64"/>
      <c r="H161" s="65"/>
      <c r="I161" s="65"/>
      <c r="J161" s="65"/>
      <c r="K161" s="65"/>
      <c r="L161" s="65"/>
      <c r="M161" s="65"/>
      <c r="N161" s="65"/>
      <c r="O161" s="65"/>
      <c r="P161" s="65"/>
      <c r="Q161" s="64"/>
      <c r="R161" s="64"/>
      <c r="S161" s="65" t="s">
        <v>761</v>
      </c>
      <c r="T161" s="65" t="s">
        <v>762</v>
      </c>
      <c r="U161" s="61"/>
      <c r="V161" s="61"/>
    </row>
    <row r="162" spans="1:22" s="81" customFormat="1" x14ac:dyDescent="0.35">
      <c r="A162" s="63">
        <v>6.1159999999999997</v>
      </c>
      <c r="B162" s="64">
        <v>485225</v>
      </c>
      <c r="C162" s="64">
        <v>6767766</v>
      </c>
      <c r="D162" s="64" t="s">
        <v>994</v>
      </c>
      <c r="E162" s="64" t="s">
        <v>22</v>
      </c>
      <c r="F162" s="64" t="s">
        <v>31</v>
      </c>
      <c r="G162" s="64"/>
      <c r="H162" s="65" t="s">
        <v>34</v>
      </c>
      <c r="I162" s="65">
        <v>148</v>
      </c>
      <c r="J162" s="65">
        <v>80</v>
      </c>
      <c r="K162" s="65"/>
      <c r="L162" s="65"/>
      <c r="M162" s="65"/>
      <c r="N162" s="65"/>
      <c r="O162" s="65"/>
      <c r="P162" s="65"/>
      <c r="Q162" s="64"/>
      <c r="R162" s="64"/>
      <c r="S162" s="65" t="s">
        <v>761</v>
      </c>
      <c r="T162" s="65" t="s">
        <v>762</v>
      </c>
      <c r="U162" s="61"/>
      <c r="V162" s="61"/>
    </row>
    <row r="163" spans="1:22" s="81" customFormat="1" x14ac:dyDescent="0.35">
      <c r="A163" s="63">
        <v>6.117</v>
      </c>
      <c r="B163" s="64">
        <v>485000</v>
      </c>
      <c r="C163" s="64">
        <v>6767737</v>
      </c>
      <c r="D163" s="64" t="s">
        <v>995</v>
      </c>
      <c r="E163" s="64" t="s">
        <v>91</v>
      </c>
      <c r="F163" s="64" t="s">
        <v>164</v>
      </c>
      <c r="G163" s="64"/>
      <c r="H163" s="65"/>
      <c r="I163" s="65"/>
      <c r="J163" s="65"/>
      <c r="K163" s="65"/>
      <c r="L163" s="65"/>
      <c r="M163" s="65"/>
      <c r="N163" s="65"/>
      <c r="O163" s="65"/>
      <c r="P163" s="65"/>
      <c r="Q163" s="64"/>
      <c r="R163" s="64"/>
      <c r="S163" s="65" t="s">
        <v>761</v>
      </c>
      <c r="T163" s="65" t="s">
        <v>762</v>
      </c>
      <c r="U163" s="61"/>
      <c r="V163" s="61"/>
    </row>
    <row r="164" spans="1:22" s="81" customFormat="1" x14ac:dyDescent="0.35">
      <c r="A164" s="63">
        <v>6.1180000000000003</v>
      </c>
      <c r="B164" s="64">
        <v>484858</v>
      </c>
      <c r="C164" s="64">
        <v>6767738</v>
      </c>
      <c r="D164" s="64" t="s">
        <v>996</v>
      </c>
      <c r="E164" s="64" t="s">
        <v>22</v>
      </c>
      <c r="F164" s="64" t="s">
        <v>23</v>
      </c>
      <c r="G164" s="64"/>
      <c r="H164" s="65"/>
      <c r="I164" s="65"/>
      <c r="J164" s="65"/>
      <c r="K164" s="65"/>
      <c r="L164" s="65"/>
      <c r="M164" s="65"/>
      <c r="N164" s="65"/>
      <c r="O164" s="65"/>
      <c r="P164" s="65"/>
      <c r="Q164" s="64"/>
      <c r="R164" s="64"/>
      <c r="S164" s="65" t="s">
        <v>761</v>
      </c>
      <c r="T164" s="65" t="s">
        <v>762</v>
      </c>
      <c r="U164" s="61"/>
      <c r="V164" s="61"/>
    </row>
    <row r="165" spans="1:22" s="81" customFormat="1" x14ac:dyDescent="0.35">
      <c r="A165" s="63">
        <v>6.1189999999999998</v>
      </c>
      <c r="B165" s="64">
        <v>483727</v>
      </c>
      <c r="C165" s="64">
        <v>6767808</v>
      </c>
      <c r="D165" s="64" t="s">
        <v>997</v>
      </c>
      <c r="E165" s="64"/>
      <c r="F165" s="64"/>
      <c r="G165" s="64"/>
      <c r="H165" s="65"/>
      <c r="I165" s="65"/>
      <c r="J165" s="65"/>
      <c r="K165" s="65"/>
      <c r="L165" s="65"/>
      <c r="M165" s="65"/>
      <c r="N165" s="65"/>
      <c r="O165" s="65"/>
      <c r="P165" s="65"/>
      <c r="Q165" s="64"/>
      <c r="R165" s="64"/>
      <c r="S165" s="65" t="s">
        <v>761</v>
      </c>
      <c r="T165" s="65" t="s">
        <v>762</v>
      </c>
      <c r="U165" s="61"/>
      <c r="V165" s="61"/>
    </row>
    <row r="166" spans="1:22" s="81" customFormat="1" x14ac:dyDescent="0.35">
      <c r="A166" s="63" t="s">
        <v>998</v>
      </c>
      <c r="B166" s="64">
        <v>483732</v>
      </c>
      <c r="C166" s="64">
        <v>6767649</v>
      </c>
      <c r="D166" s="64" t="s">
        <v>999</v>
      </c>
      <c r="E166" s="72" t="s">
        <v>133</v>
      </c>
      <c r="F166" s="64" t="s">
        <v>31</v>
      </c>
      <c r="G166" s="64" t="s">
        <v>100</v>
      </c>
      <c r="H166" s="65"/>
      <c r="I166" s="65"/>
      <c r="J166" s="65"/>
      <c r="K166" s="65"/>
      <c r="L166" s="65"/>
      <c r="M166" s="65"/>
      <c r="N166" s="65"/>
      <c r="O166" s="65"/>
      <c r="P166" s="65"/>
      <c r="Q166" s="64"/>
      <c r="R166" s="64"/>
      <c r="S166" s="65" t="s">
        <v>761</v>
      </c>
      <c r="T166" s="65" t="s">
        <v>762</v>
      </c>
      <c r="U166" s="61"/>
      <c r="V166" s="61"/>
    </row>
    <row r="167" spans="1:22" s="81" customFormat="1" x14ac:dyDescent="0.35">
      <c r="A167" s="63">
        <v>6.1210000000000004</v>
      </c>
      <c r="B167" s="64">
        <v>483783</v>
      </c>
      <c r="C167" s="64">
        <v>6767470</v>
      </c>
      <c r="D167" s="64" t="s">
        <v>1000</v>
      </c>
      <c r="E167" s="64" t="s">
        <v>133</v>
      </c>
      <c r="F167" s="64" t="s">
        <v>31</v>
      </c>
      <c r="G167" s="64" t="s">
        <v>100</v>
      </c>
      <c r="H167" s="65"/>
      <c r="I167" s="65"/>
      <c r="J167" s="65"/>
      <c r="K167" s="65"/>
      <c r="L167" s="65"/>
      <c r="M167" s="65"/>
      <c r="N167" s="65"/>
      <c r="O167" s="65"/>
      <c r="P167" s="65"/>
      <c r="Q167" s="64"/>
      <c r="R167" s="64"/>
      <c r="S167" s="65" t="s">
        <v>761</v>
      </c>
      <c r="T167" s="65" t="s">
        <v>762</v>
      </c>
      <c r="U167" s="61"/>
      <c r="V167" s="61"/>
    </row>
    <row r="168" spans="1:22" s="81" customFormat="1" x14ac:dyDescent="0.35">
      <c r="A168" s="63">
        <v>6.1219999999999999</v>
      </c>
      <c r="B168" s="64">
        <v>483447</v>
      </c>
      <c r="C168" s="64">
        <v>6768329</v>
      </c>
      <c r="D168" s="64" t="s">
        <v>1001</v>
      </c>
      <c r="E168" s="64" t="s">
        <v>22</v>
      </c>
      <c r="F168" s="64" t="s">
        <v>31</v>
      </c>
      <c r="G168" s="64"/>
      <c r="H168" s="65"/>
      <c r="I168" s="65"/>
      <c r="J168" s="65"/>
      <c r="K168" s="65"/>
      <c r="L168" s="65"/>
      <c r="M168" s="65"/>
      <c r="N168" s="65"/>
      <c r="O168" s="65"/>
      <c r="P168" s="65"/>
      <c r="Q168" s="64"/>
      <c r="R168" s="64"/>
      <c r="S168" s="65" t="s">
        <v>761</v>
      </c>
      <c r="T168" s="65" t="s">
        <v>762</v>
      </c>
      <c r="U168" s="61"/>
      <c r="V168" s="61"/>
    </row>
    <row r="169" spans="1:22" s="81" customFormat="1" x14ac:dyDescent="0.35">
      <c r="A169" s="63">
        <v>6.1230000000000002</v>
      </c>
      <c r="B169" s="64">
        <v>483382</v>
      </c>
      <c r="C169" s="64">
        <v>6768352</v>
      </c>
      <c r="D169" s="64" t="s">
        <v>1002</v>
      </c>
      <c r="E169" s="64" t="s">
        <v>22</v>
      </c>
      <c r="F169" s="64" t="s">
        <v>168</v>
      </c>
      <c r="G169" s="64" t="s">
        <v>23</v>
      </c>
      <c r="H169" s="65"/>
      <c r="I169" s="65"/>
      <c r="J169" s="65"/>
      <c r="K169" s="65"/>
      <c r="L169" s="65"/>
      <c r="M169" s="65"/>
      <c r="N169" s="65"/>
      <c r="O169" s="65"/>
      <c r="P169" s="65"/>
      <c r="Q169" s="64"/>
      <c r="R169" s="64"/>
      <c r="S169" s="65" t="s">
        <v>761</v>
      </c>
      <c r="T169" s="65" t="s">
        <v>762</v>
      </c>
      <c r="U169" s="61"/>
      <c r="V169" s="61"/>
    </row>
    <row r="170" spans="1:22" s="81" customFormat="1" x14ac:dyDescent="0.35">
      <c r="A170" s="63" t="s">
        <v>1003</v>
      </c>
      <c r="B170" s="64">
        <v>483050</v>
      </c>
      <c r="C170" s="64">
        <v>6768350</v>
      </c>
      <c r="D170" s="64" t="s">
        <v>1004</v>
      </c>
      <c r="E170" s="64" t="s">
        <v>133</v>
      </c>
      <c r="F170" s="64" t="s">
        <v>31</v>
      </c>
      <c r="G170" s="64"/>
      <c r="H170" s="65"/>
      <c r="I170" s="65"/>
      <c r="J170" s="65"/>
      <c r="K170" s="65"/>
      <c r="L170" s="65"/>
      <c r="M170" s="65"/>
      <c r="N170" s="65"/>
      <c r="O170" s="65"/>
      <c r="P170" s="65"/>
      <c r="Q170" s="64"/>
      <c r="R170" s="64"/>
      <c r="S170" s="65" t="s">
        <v>761</v>
      </c>
      <c r="T170" s="65" t="s">
        <v>762</v>
      </c>
      <c r="U170" s="61"/>
      <c r="V170" s="61"/>
    </row>
    <row r="171" spans="1:22" s="81" customFormat="1" x14ac:dyDescent="0.35">
      <c r="A171" s="63">
        <v>6.1239999999999997</v>
      </c>
      <c r="B171" s="64">
        <v>483072</v>
      </c>
      <c r="C171" s="64">
        <v>6768296</v>
      </c>
      <c r="D171" s="64" t="s">
        <v>1005</v>
      </c>
      <c r="E171" s="64" t="s">
        <v>133</v>
      </c>
      <c r="F171" s="64" t="s">
        <v>23</v>
      </c>
      <c r="G171" s="64" t="s">
        <v>179</v>
      </c>
      <c r="H171" s="65"/>
      <c r="I171" s="65"/>
      <c r="J171" s="65"/>
      <c r="K171" s="65"/>
      <c r="L171" s="65"/>
      <c r="M171" s="65"/>
      <c r="N171" s="65"/>
      <c r="O171" s="65"/>
      <c r="P171" s="65"/>
      <c r="Q171" s="64"/>
      <c r="R171" s="64"/>
      <c r="S171" s="65" t="s">
        <v>761</v>
      </c>
      <c r="T171" s="65" t="s">
        <v>762</v>
      </c>
      <c r="U171" s="61"/>
      <c r="V171" s="61"/>
    </row>
    <row r="172" spans="1:22" s="81" customFormat="1" x14ac:dyDescent="0.35">
      <c r="A172" s="63">
        <v>6.125</v>
      </c>
      <c r="B172" s="64">
        <v>483421</v>
      </c>
      <c r="C172" s="64">
        <v>6768300</v>
      </c>
      <c r="D172" s="64" t="s">
        <v>1006</v>
      </c>
      <c r="E172" s="64" t="s">
        <v>22</v>
      </c>
      <c r="F172" s="64" t="s">
        <v>168</v>
      </c>
      <c r="G172" s="64" t="s">
        <v>23</v>
      </c>
      <c r="H172" s="65" t="s">
        <v>34</v>
      </c>
      <c r="I172" s="65">
        <v>147</v>
      </c>
      <c r="J172" s="65">
        <v>74</v>
      </c>
      <c r="K172" s="65"/>
      <c r="L172" s="65"/>
      <c r="M172" s="65"/>
      <c r="N172" s="65"/>
      <c r="O172" s="65"/>
      <c r="P172" s="65"/>
      <c r="Q172" s="64"/>
      <c r="R172" s="64"/>
      <c r="S172" s="65" t="s">
        <v>761</v>
      </c>
      <c r="T172" s="65" t="s">
        <v>762</v>
      </c>
      <c r="U172" s="61"/>
      <c r="V172" s="61"/>
    </row>
    <row r="173" spans="1:22" s="81" customFormat="1" x14ac:dyDescent="0.35">
      <c r="A173" s="63">
        <v>7.0010000000000003</v>
      </c>
      <c r="B173" s="71">
        <v>487022</v>
      </c>
      <c r="C173" s="71">
        <v>6771890</v>
      </c>
      <c r="D173" s="64" t="s">
        <v>1007</v>
      </c>
      <c r="E173" s="64" t="s">
        <v>133</v>
      </c>
      <c r="F173" s="64" t="s">
        <v>1008</v>
      </c>
      <c r="G173" s="64"/>
      <c r="H173" s="65"/>
      <c r="I173" s="65"/>
      <c r="J173" s="65"/>
      <c r="K173" s="65"/>
      <c r="L173" s="65"/>
      <c r="M173" s="65"/>
      <c r="N173" s="65"/>
      <c r="O173" s="65"/>
      <c r="P173" s="65"/>
      <c r="Q173" s="64"/>
      <c r="R173" s="64"/>
      <c r="S173" s="65" t="s">
        <v>761</v>
      </c>
      <c r="T173" s="65" t="s">
        <v>762</v>
      </c>
      <c r="U173" s="61"/>
      <c r="V173" s="61"/>
    </row>
    <row r="174" spans="1:22" s="81" customFormat="1" x14ac:dyDescent="0.35">
      <c r="A174" s="63">
        <v>7.0019999999999998</v>
      </c>
      <c r="B174" s="71">
        <v>486908</v>
      </c>
      <c r="C174" s="71">
        <v>6772520</v>
      </c>
      <c r="D174" s="64" t="s">
        <v>1009</v>
      </c>
      <c r="E174" s="64" t="s">
        <v>133</v>
      </c>
      <c r="F174" s="64" t="s">
        <v>1008</v>
      </c>
      <c r="G174" s="64"/>
      <c r="H174" s="65"/>
      <c r="I174" s="65"/>
      <c r="J174" s="65"/>
      <c r="K174" s="65"/>
      <c r="L174" s="65"/>
      <c r="M174" s="65"/>
      <c r="N174" s="65"/>
      <c r="O174" s="65"/>
      <c r="P174" s="65"/>
      <c r="Q174" s="64"/>
      <c r="R174" s="64"/>
      <c r="S174" s="65" t="s">
        <v>761</v>
      </c>
      <c r="T174" s="65" t="s">
        <v>762</v>
      </c>
      <c r="U174" s="61"/>
      <c r="V174" s="61"/>
    </row>
    <row r="175" spans="1:22" x14ac:dyDescent="0.35">
      <c r="A175" s="63">
        <v>7.0030000000000001</v>
      </c>
      <c r="B175" s="71">
        <v>486902</v>
      </c>
      <c r="C175" s="71">
        <v>6772877</v>
      </c>
      <c r="D175" s="64" t="s">
        <v>1010</v>
      </c>
      <c r="E175" s="64" t="s">
        <v>133</v>
      </c>
      <c r="F175" s="64" t="s">
        <v>1008</v>
      </c>
      <c r="G175" s="64" t="s">
        <v>179</v>
      </c>
      <c r="H175" s="65"/>
      <c r="I175" s="65"/>
      <c r="J175" s="65"/>
      <c r="K175" s="65"/>
      <c r="L175" s="65"/>
      <c r="M175" s="65"/>
      <c r="N175" s="65"/>
      <c r="O175" s="65"/>
      <c r="P175" s="65"/>
      <c r="Q175" s="64"/>
      <c r="R175" s="64"/>
      <c r="S175" s="65" t="s">
        <v>761</v>
      </c>
      <c r="T175" s="65" t="s">
        <v>762</v>
      </c>
    </row>
    <row r="176" spans="1:22" x14ac:dyDescent="0.35">
      <c r="A176" s="63">
        <v>7.0039999999999996</v>
      </c>
      <c r="B176" s="71">
        <v>486921</v>
      </c>
      <c r="C176" s="71">
        <v>6772937</v>
      </c>
      <c r="D176" s="64" t="s">
        <v>1011</v>
      </c>
      <c r="E176" s="64" t="s">
        <v>133</v>
      </c>
      <c r="F176" s="64" t="s">
        <v>148</v>
      </c>
      <c r="G176" s="64"/>
      <c r="H176" s="65"/>
      <c r="I176" s="65"/>
      <c r="J176" s="65"/>
      <c r="K176" s="65"/>
      <c r="L176" s="65"/>
      <c r="M176" s="65"/>
      <c r="N176" s="65"/>
      <c r="O176" s="65"/>
      <c r="P176" s="65"/>
      <c r="Q176" s="64"/>
      <c r="R176" s="64"/>
      <c r="S176" s="65" t="s">
        <v>761</v>
      </c>
      <c r="T176" s="65" t="s">
        <v>762</v>
      </c>
    </row>
    <row r="177" spans="1:20" x14ac:dyDescent="0.35">
      <c r="A177" s="63">
        <v>7.0049999999999999</v>
      </c>
      <c r="B177" s="71">
        <v>486887</v>
      </c>
      <c r="C177" s="71">
        <v>6773058</v>
      </c>
      <c r="D177" s="64" t="s">
        <v>1012</v>
      </c>
      <c r="E177" s="64" t="s">
        <v>133</v>
      </c>
      <c r="F177" s="64" t="s">
        <v>148</v>
      </c>
      <c r="G177" s="64"/>
      <c r="H177" s="65"/>
      <c r="I177" s="65"/>
      <c r="J177" s="65"/>
      <c r="K177" s="65"/>
      <c r="L177" s="65"/>
      <c r="M177" s="65"/>
      <c r="N177" s="65"/>
      <c r="O177" s="65"/>
      <c r="P177" s="65"/>
      <c r="Q177" s="64"/>
      <c r="R177" s="64" t="s">
        <v>1013</v>
      </c>
      <c r="S177" s="65" t="s">
        <v>761</v>
      </c>
      <c r="T177" s="65" t="s">
        <v>762</v>
      </c>
    </row>
    <row r="178" spans="1:20" x14ac:dyDescent="0.35">
      <c r="A178" s="63">
        <v>7.0060000000000002</v>
      </c>
      <c r="B178" s="71">
        <v>486893</v>
      </c>
      <c r="C178" s="71">
        <v>6773258</v>
      </c>
      <c r="D178" s="64" t="s">
        <v>1014</v>
      </c>
      <c r="E178" s="64" t="s">
        <v>133</v>
      </c>
      <c r="F178" s="64" t="s">
        <v>100</v>
      </c>
      <c r="G178" s="64" t="s">
        <v>148</v>
      </c>
      <c r="H178" s="65"/>
      <c r="I178" s="65"/>
      <c r="J178" s="65"/>
      <c r="K178" s="65"/>
      <c r="L178" s="65"/>
      <c r="M178" s="65"/>
      <c r="N178" s="65"/>
      <c r="O178" s="65"/>
      <c r="P178" s="65"/>
      <c r="Q178" s="64"/>
      <c r="R178" s="64"/>
      <c r="S178" s="65" t="s">
        <v>761</v>
      </c>
      <c r="T178" s="65" t="s">
        <v>762</v>
      </c>
    </row>
    <row r="179" spans="1:20" x14ac:dyDescent="0.35">
      <c r="A179" s="63">
        <v>7.0069999999999997</v>
      </c>
      <c r="B179" s="71">
        <v>486936</v>
      </c>
      <c r="C179" s="71">
        <v>6773450</v>
      </c>
      <c r="D179" s="64" t="s">
        <v>1015</v>
      </c>
      <c r="E179" s="64"/>
      <c r="F179" s="64"/>
      <c r="G179" s="64"/>
      <c r="H179" s="65"/>
      <c r="I179" s="65"/>
      <c r="J179" s="65"/>
      <c r="K179" s="65"/>
      <c r="L179" s="65"/>
      <c r="M179" s="65"/>
      <c r="N179" s="65"/>
      <c r="O179" s="65"/>
      <c r="P179" s="65"/>
      <c r="Q179" s="64"/>
      <c r="R179" s="64"/>
      <c r="S179" s="65" t="s">
        <v>761</v>
      </c>
      <c r="T179" s="65" t="s">
        <v>762</v>
      </c>
    </row>
    <row r="180" spans="1:20" x14ac:dyDescent="0.35">
      <c r="A180" s="63">
        <v>7.008</v>
      </c>
      <c r="B180" s="71">
        <v>486540</v>
      </c>
      <c r="C180" s="71">
        <v>6773444</v>
      </c>
      <c r="D180" s="64" t="s">
        <v>1016</v>
      </c>
      <c r="E180" s="64"/>
      <c r="F180" s="64"/>
      <c r="G180" s="64"/>
      <c r="H180" s="65"/>
      <c r="I180" s="65"/>
      <c r="J180" s="65"/>
      <c r="K180" s="65"/>
      <c r="L180" s="65"/>
      <c r="M180" s="65"/>
      <c r="N180" s="65"/>
      <c r="O180" s="65"/>
      <c r="P180" s="65"/>
      <c r="Q180" s="64"/>
      <c r="R180" s="64"/>
      <c r="S180" s="65" t="s">
        <v>761</v>
      </c>
      <c r="T180" s="65" t="s">
        <v>762</v>
      </c>
    </row>
    <row r="181" spans="1:20" x14ac:dyDescent="0.35">
      <c r="A181" s="63">
        <v>7.0090000000000003</v>
      </c>
      <c r="B181" s="71">
        <v>486530</v>
      </c>
      <c r="C181" s="71">
        <v>6773095</v>
      </c>
      <c r="D181" s="64" t="s">
        <v>1017</v>
      </c>
      <c r="E181" s="64" t="s">
        <v>133</v>
      </c>
      <c r="F181" s="64" t="s">
        <v>31</v>
      </c>
      <c r="G181" s="64" t="s">
        <v>82</v>
      </c>
      <c r="H181" s="65"/>
      <c r="I181" s="65"/>
      <c r="J181" s="65"/>
      <c r="K181" s="65"/>
      <c r="L181" s="65"/>
      <c r="M181" s="65"/>
      <c r="N181" s="65"/>
      <c r="O181" s="65"/>
      <c r="P181" s="65"/>
      <c r="Q181" s="64"/>
      <c r="R181" s="64"/>
      <c r="S181" s="65" t="s">
        <v>761</v>
      </c>
      <c r="T181" s="65" t="s">
        <v>762</v>
      </c>
    </row>
    <row r="182" spans="1:20" x14ac:dyDescent="0.35">
      <c r="A182" s="63" t="s">
        <v>1018</v>
      </c>
      <c r="B182" s="71">
        <v>486535</v>
      </c>
      <c r="C182" s="71">
        <v>6772994</v>
      </c>
      <c r="D182" s="64" t="s">
        <v>1019</v>
      </c>
      <c r="E182" s="64" t="s">
        <v>133</v>
      </c>
      <c r="F182" s="64" t="s">
        <v>100</v>
      </c>
      <c r="G182" s="64" t="s">
        <v>31</v>
      </c>
      <c r="H182" s="65"/>
      <c r="I182" s="65"/>
      <c r="J182" s="65"/>
      <c r="K182" s="65"/>
      <c r="L182" s="65"/>
      <c r="M182" s="65"/>
      <c r="N182" s="65"/>
      <c r="O182" s="65"/>
      <c r="P182" s="65"/>
      <c r="Q182" s="64"/>
      <c r="R182" s="64"/>
      <c r="S182" s="65" t="s">
        <v>761</v>
      </c>
      <c r="T182" s="65" t="s">
        <v>762</v>
      </c>
    </row>
    <row r="183" spans="1:20" x14ac:dyDescent="0.35">
      <c r="A183" s="63">
        <v>7.0110000000000001</v>
      </c>
      <c r="B183" s="71">
        <v>486522</v>
      </c>
      <c r="C183" s="71">
        <v>6772859</v>
      </c>
      <c r="D183" s="64" t="s">
        <v>1020</v>
      </c>
      <c r="E183" s="64" t="s">
        <v>133</v>
      </c>
      <c r="F183" s="64" t="s">
        <v>31</v>
      </c>
      <c r="G183" s="64"/>
      <c r="H183" s="65"/>
      <c r="I183" s="65"/>
      <c r="J183" s="65"/>
      <c r="K183" s="65"/>
      <c r="L183" s="65"/>
      <c r="M183" s="65"/>
      <c r="N183" s="65"/>
      <c r="O183" s="65"/>
      <c r="P183" s="65"/>
      <c r="Q183" s="64"/>
      <c r="R183" s="64"/>
      <c r="S183" s="65" t="s">
        <v>761</v>
      </c>
      <c r="T183" s="65" t="s">
        <v>762</v>
      </c>
    </row>
    <row r="184" spans="1:20" x14ac:dyDescent="0.35">
      <c r="A184" s="63">
        <v>7.0119999999999996</v>
      </c>
      <c r="B184" s="71">
        <v>486516</v>
      </c>
      <c r="C184" s="71">
        <v>6772737</v>
      </c>
      <c r="D184" s="64" t="s">
        <v>1021</v>
      </c>
      <c r="E184" s="64" t="s">
        <v>133</v>
      </c>
      <c r="F184" s="64" t="s">
        <v>31</v>
      </c>
      <c r="G184" s="64" t="s">
        <v>175</v>
      </c>
      <c r="H184" s="65"/>
      <c r="I184" s="65"/>
      <c r="J184" s="65"/>
      <c r="K184" s="65"/>
      <c r="L184" s="65"/>
      <c r="M184" s="65"/>
      <c r="N184" s="65"/>
      <c r="O184" s="65"/>
      <c r="P184" s="65"/>
      <c r="Q184" s="64"/>
      <c r="R184" s="64"/>
      <c r="S184" s="65" t="s">
        <v>761</v>
      </c>
      <c r="T184" s="65" t="s">
        <v>762</v>
      </c>
    </row>
    <row r="185" spans="1:20" x14ac:dyDescent="0.35">
      <c r="A185" s="63">
        <v>7.0129999999999999</v>
      </c>
      <c r="B185" s="71">
        <v>486537</v>
      </c>
      <c r="C185" s="71">
        <v>6772645</v>
      </c>
      <c r="D185" s="64" t="s">
        <v>1022</v>
      </c>
      <c r="E185" s="64" t="s">
        <v>133</v>
      </c>
      <c r="F185" s="64" t="s">
        <v>31</v>
      </c>
      <c r="G185" s="64"/>
      <c r="H185" s="65"/>
      <c r="I185" s="65"/>
      <c r="J185" s="65"/>
      <c r="K185" s="65"/>
      <c r="L185" s="65"/>
      <c r="M185" s="65"/>
      <c r="N185" s="65"/>
      <c r="O185" s="65"/>
      <c r="P185" s="65"/>
      <c r="Q185" s="64"/>
      <c r="R185" s="64"/>
      <c r="S185" s="65" t="s">
        <v>761</v>
      </c>
      <c r="T185" s="65" t="s">
        <v>762</v>
      </c>
    </row>
    <row r="186" spans="1:20" x14ac:dyDescent="0.35">
      <c r="A186" s="63">
        <v>7.0140000000000002</v>
      </c>
      <c r="B186" s="71">
        <v>486527</v>
      </c>
      <c r="C186" s="71">
        <v>6772227</v>
      </c>
      <c r="D186" s="64" t="s">
        <v>1023</v>
      </c>
      <c r="E186" s="64" t="s">
        <v>133</v>
      </c>
      <c r="F186" s="64" t="s">
        <v>31</v>
      </c>
      <c r="G186" s="64"/>
      <c r="H186" s="65"/>
      <c r="I186" s="65"/>
      <c r="J186" s="65"/>
      <c r="K186" s="65"/>
      <c r="L186" s="65"/>
      <c r="M186" s="65"/>
      <c r="N186" s="65"/>
      <c r="O186" s="65"/>
      <c r="P186" s="65"/>
      <c r="Q186" s="64"/>
      <c r="R186" s="64"/>
      <c r="S186" s="65" t="s">
        <v>761</v>
      </c>
      <c r="T186" s="65" t="s">
        <v>762</v>
      </c>
    </row>
    <row r="187" spans="1:20" x14ac:dyDescent="0.35">
      <c r="A187" s="63">
        <v>7.0149999999999997</v>
      </c>
      <c r="B187" s="71">
        <v>486538</v>
      </c>
      <c r="C187" s="71">
        <v>6771974</v>
      </c>
      <c r="D187" s="64" t="s">
        <v>1024</v>
      </c>
      <c r="E187" s="64" t="s">
        <v>133</v>
      </c>
      <c r="F187" s="64" t="s">
        <v>31</v>
      </c>
      <c r="G187" s="64" t="s">
        <v>160</v>
      </c>
      <c r="H187" s="65"/>
      <c r="I187" s="65"/>
      <c r="J187" s="65"/>
      <c r="K187" s="65"/>
      <c r="L187" s="65"/>
      <c r="M187" s="65"/>
      <c r="N187" s="65"/>
      <c r="O187" s="65"/>
      <c r="P187" s="65"/>
      <c r="Q187" s="64"/>
      <c r="R187" s="64" t="s">
        <v>1025</v>
      </c>
      <c r="S187" s="65" t="s">
        <v>761</v>
      </c>
      <c r="T187" s="65" t="s">
        <v>762</v>
      </c>
    </row>
    <row r="188" spans="1:20" x14ac:dyDescent="0.35">
      <c r="A188" s="63">
        <v>7.016</v>
      </c>
      <c r="B188" s="71">
        <v>486578</v>
      </c>
      <c r="C188" s="71">
        <v>6771865</v>
      </c>
      <c r="D188" s="64" t="s">
        <v>1026</v>
      </c>
      <c r="E188" s="64" t="s">
        <v>133</v>
      </c>
      <c r="F188" s="64" t="s">
        <v>31</v>
      </c>
      <c r="G188" s="64" t="s">
        <v>160</v>
      </c>
      <c r="H188" s="65"/>
      <c r="I188" s="65"/>
      <c r="J188" s="65"/>
      <c r="K188" s="65"/>
      <c r="L188" s="65"/>
      <c r="M188" s="65"/>
      <c r="N188" s="65"/>
      <c r="O188" s="65"/>
      <c r="P188" s="65"/>
      <c r="Q188" s="64"/>
      <c r="R188" s="64"/>
      <c r="S188" s="65" t="s">
        <v>761</v>
      </c>
      <c r="T188" s="65" t="s">
        <v>762</v>
      </c>
    </row>
    <row r="189" spans="1:20" x14ac:dyDescent="0.35">
      <c r="A189" s="63">
        <v>7.0170000000000003</v>
      </c>
      <c r="B189" s="71">
        <v>486247</v>
      </c>
      <c r="C189" s="71">
        <v>6772102</v>
      </c>
      <c r="D189" s="64" t="s">
        <v>1027</v>
      </c>
      <c r="E189" s="64" t="s">
        <v>133</v>
      </c>
      <c r="F189" s="64" t="s">
        <v>23</v>
      </c>
      <c r="G189" s="64"/>
      <c r="H189" s="65"/>
      <c r="I189" s="65"/>
      <c r="J189" s="65"/>
      <c r="K189" s="65"/>
      <c r="L189" s="65"/>
      <c r="M189" s="65"/>
      <c r="N189" s="65"/>
      <c r="O189" s="65"/>
      <c r="P189" s="65"/>
      <c r="Q189" s="64"/>
      <c r="R189" s="64"/>
      <c r="S189" s="65" t="s">
        <v>761</v>
      </c>
      <c r="T189" s="65" t="s">
        <v>762</v>
      </c>
    </row>
    <row r="190" spans="1:20" x14ac:dyDescent="0.35">
      <c r="A190" s="63">
        <v>7.0179999999999998</v>
      </c>
      <c r="B190" s="71">
        <v>486258</v>
      </c>
      <c r="C190" s="71">
        <v>6772168</v>
      </c>
      <c r="D190" s="64" t="s">
        <v>1028</v>
      </c>
      <c r="E190" s="64" t="s">
        <v>133</v>
      </c>
      <c r="F190" s="64" t="s">
        <v>148</v>
      </c>
      <c r="G190" s="64"/>
      <c r="H190" s="65"/>
      <c r="I190" s="65"/>
      <c r="J190" s="65"/>
      <c r="K190" s="65"/>
      <c r="L190" s="65"/>
      <c r="M190" s="65"/>
      <c r="N190" s="65"/>
      <c r="O190" s="65"/>
      <c r="P190" s="65"/>
      <c r="Q190" s="64"/>
      <c r="R190" s="64"/>
      <c r="S190" s="65" t="s">
        <v>761</v>
      </c>
      <c r="T190" s="65" t="s">
        <v>762</v>
      </c>
    </row>
    <row r="191" spans="1:20" x14ac:dyDescent="0.35">
      <c r="A191" s="63">
        <v>7.0190000000000001</v>
      </c>
      <c r="B191" s="71">
        <v>486258</v>
      </c>
      <c r="C191" s="71">
        <v>6772218</v>
      </c>
      <c r="D191" s="64" t="s">
        <v>1029</v>
      </c>
      <c r="E191" s="64" t="s">
        <v>133</v>
      </c>
      <c r="F191" s="64" t="s">
        <v>175</v>
      </c>
      <c r="G191" s="64"/>
      <c r="H191" s="65"/>
      <c r="I191" s="65"/>
      <c r="J191" s="65"/>
      <c r="K191" s="65"/>
      <c r="L191" s="65"/>
      <c r="M191" s="65"/>
      <c r="N191" s="65"/>
      <c r="O191" s="65"/>
      <c r="P191" s="65"/>
      <c r="Q191" s="64"/>
      <c r="R191" s="64"/>
      <c r="S191" s="65" t="s">
        <v>761</v>
      </c>
      <c r="T191" s="65" t="s">
        <v>762</v>
      </c>
    </row>
    <row r="192" spans="1:20" x14ac:dyDescent="0.35">
      <c r="A192" s="63" t="s">
        <v>1030</v>
      </c>
      <c r="B192" s="71">
        <v>486225</v>
      </c>
      <c r="C192" s="71">
        <v>6772354</v>
      </c>
      <c r="D192" s="64" t="s">
        <v>1031</v>
      </c>
      <c r="E192" s="64" t="s">
        <v>133</v>
      </c>
      <c r="F192" s="64" t="s">
        <v>100</v>
      </c>
      <c r="G192" s="64"/>
      <c r="H192" s="65"/>
      <c r="I192" s="65"/>
      <c r="J192" s="65"/>
      <c r="K192" s="65"/>
      <c r="L192" s="65"/>
      <c r="M192" s="65"/>
      <c r="N192" s="65"/>
      <c r="O192" s="65"/>
      <c r="P192" s="65"/>
      <c r="Q192" s="64"/>
      <c r="R192" s="64"/>
      <c r="S192" s="65" t="s">
        <v>761</v>
      </c>
      <c r="T192" s="65" t="s">
        <v>762</v>
      </c>
    </row>
    <row r="193" spans="1:20" x14ac:dyDescent="0.35">
      <c r="A193" s="63">
        <v>7.0209999999999999</v>
      </c>
      <c r="B193" s="71">
        <v>486225</v>
      </c>
      <c r="C193" s="71">
        <v>6772387</v>
      </c>
      <c r="D193" s="64" t="s">
        <v>1032</v>
      </c>
      <c r="E193" s="64" t="s">
        <v>133</v>
      </c>
      <c r="F193" s="64" t="s">
        <v>148</v>
      </c>
      <c r="G193" s="64" t="s">
        <v>148</v>
      </c>
      <c r="H193" s="65"/>
      <c r="I193" s="65"/>
      <c r="J193" s="65"/>
      <c r="K193" s="65"/>
      <c r="L193" s="65"/>
      <c r="M193" s="65"/>
      <c r="N193" s="65"/>
      <c r="O193" s="65"/>
      <c r="P193" s="65"/>
      <c r="Q193" s="64"/>
      <c r="R193" s="64"/>
      <c r="S193" s="65" t="s">
        <v>761</v>
      </c>
      <c r="T193" s="65" t="s">
        <v>762</v>
      </c>
    </row>
    <row r="194" spans="1:20" x14ac:dyDescent="0.35">
      <c r="A194" s="63">
        <v>7.0220000000000002</v>
      </c>
      <c r="B194" s="71">
        <v>486324</v>
      </c>
      <c r="C194" s="71">
        <v>6773172</v>
      </c>
      <c r="D194" s="64" t="s">
        <v>1033</v>
      </c>
      <c r="E194" s="64" t="s">
        <v>133</v>
      </c>
      <c r="F194" s="64" t="s">
        <v>175</v>
      </c>
      <c r="G194" s="64" t="s">
        <v>236</v>
      </c>
      <c r="H194" s="65"/>
      <c r="I194" s="65"/>
      <c r="J194" s="65"/>
      <c r="K194" s="65"/>
      <c r="L194" s="65"/>
      <c r="M194" s="65"/>
      <c r="N194" s="65"/>
      <c r="O194" s="65"/>
      <c r="P194" s="65"/>
      <c r="Q194" s="64"/>
      <c r="R194" s="64"/>
      <c r="S194" s="65" t="s">
        <v>761</v>
      </c>
      <c r="T194" s="65" t="s">
        <v>762</v>
      </c>
    </row>
    <row r="195" spans="1:20" x14ac:dyDescent="0.35">
      <c r="A195" s="63" t="s">
        <v>1034</v>
      </c>
      <c r="B195" s="71">
        <v>486253</v>
      </c>
      <c r="C195" s="71">
        <v>6772546</v>
      </c>
      <c r="D195" s="64" t="s">
        <v>1035</v>
      </c>
      <c r="E195" s="64" t="s">
        <v>133</v>
      </c>
      <c r="F195" s="64" t="s">
        <v>175</v>
      </c>
      <c r="G195" s="64" t="s">
        <v>148</v>
      </c>
      <c r="H195" s="65"/>
      <c r="I195" s="65"/>
      <c r="J195" s="65"/>
      <c r="K195" s="65"/>
      <c r="L195" s="65"/>
      <c r="M195" s="65"/>
      <c r="N195" s="65"/>
      <c r="O195" s="65"/>
      <c r="P195" s="65"/>
      <c r="Q195" s="64"/>
      <c r="R195" s="64"/>
      <c r="S195" s="65" t="s">
        <v>761</v>
      </c>
      <c r="T195" s="65" t="s">
        <v>762</v>
      </c>
    </row>
    <row r="196" spans="1:20" x14ac:dyDescent="0.35">
      <c r="A196" s="63">
        <v>7.0229999999999997</v>
      </c>
      <c r="B196" s="71">
        <v>486281</v>
      </c>
      <c r="C196" s="71">
        <v>6773383</v>
      </c>
      <c r="D196" s="64" t="s">
        <v>1036</v>
      </c>
      <c r="E196" s="64" t="s">
        <v>133</v>
      </c>
      <c r="F196" s="64" t="s">
        <v>82</v>
      </c>
      <c r="G196" s="64"/>
      <c r="H196" s="65"/>
      <c r="I196" s="65"/>
      <c r="J196" s="65"/>
      <c r="K196" s="65"/>
      <c r="L196" s="65"/>
      <c r="M196" s="65"/>
      <c r="N196" s="65"/>
      <c r="O196" s="65"/>
      <c r="P196" s="65"/>
      <c r="Q196" s="64"/>
      <c r="R196" s="64"/>
      <c r="S196" s="65" t="s">
        <v>761</v>
      </c>
      <c r="T196" s="65" t="s">
        <v>762</v>
      </c>
    </row>
    <row r="197" spans="1:20" x14ac:dyDescent="0.35">
      <c r="A197" s="63" t="s">
        <v>1037</v>
      </c>
      <c r="B197" s="71">
        <v>486274</v>
      </c>
      <c r="C197" s="71">
        <v>6772705</v>
      </c>
      <c r="D197" s="64" t="s">
        <v>1038</v>
      </c>
      <c r="E197" s="64" t="s">
        <v>133</v>
      </c>
      <c r="F197" s="64" t="s">
        <v>1008</v>
      </c>
      <c r="G197" s="64"/>
      <c r="H197" s="65"/>
      <c r="I197" s="65"/>
      <c r="J197" s="65"/>
      <c r="K197" s="65"/>
      <c r="L197" s="65"/>
      <c r="M197" s="65"/>
      <c r="N197" s="65"/>
      <c r="O197" s="65"/>
      <c r="P197" s="65"/>
      <c r="Q197" s="64"/>
      <c r="R197" s="64"/>
      <c r="S197" s="65" t="s">
        <v>761</v>
      </c>
      <c r="T197" s="65" t="s">
        <v>762</v>
      </c>
    </row>
    <row r="198" spans="1:20" x14ac:dyDescent="0.35">
      <c r="A198" s="63">
        <v>7.024</v>
      </c>
      <c r="B198" s="71">
        <v>485948</v>
      </c>
      <c r="C198" s="71">
        <v>6773398</v>
      </c>
      <c r="D198" s="64" t="s">
        <v>1039</v>
      </c>
      <c r="E198" s="64" t="s">
        <v>133</v>
      </c>
      <c r="F198" s="64" t="s">
        <v>100</v>
      </c>
      <c r="G198" s="64"/>
      <c r="H198" s="65"/>
      <c r="I198" s="65"/>
      <c r="J198" s="65"/>
      <c r="K198" s="65"/>
      <c r="L198" s="65"/>
      <c r="M198" s="65"/>
      <c r="N198" s="65"/>
      <c r="O198" s="65"/>
      <c r="P198" s="65"/>
      <c r="Q198" s="64"/>
      <c r="R198" s="64"/>
      <c r="S198" s="65" t="s">
        <v>761</v>
      </c>
      <c r="T198" s="65" t="s">
        <v>762</v>
      </c>
    </row>
    <row r="199" spans="1:20" x14ac:dyDescent="0.35">
      <c r="A199" s="63">
        <v>7.0250000000000004</v>
      </c>
      <c r="B199" s="71">
        <v>485897</v>
      </c>
      <c r="C199" s="71">
        <v>6772253</v>
      </c>
      <c r="D199" s="64" t="s">
        <v>1040</v>
      </c>
      <c r="E199" s="64" t="s">
        <v>133</v>
      </c>
      <c r="F199" s="64" t="s">
        <v>1008</v>
      </c>
      <c r="G199" s="64"/>
      <c r="H199" s="65"/>
      <c r="I199" s="65"/>
      <c r="J199" s="65"/>
      <c r="K199" s="65"/>
      <c r="L199" s="65"/>
      <c r="M199" s="65"/>
      <c r="N199" s="65"/>
      <c r="O199" s="65"/>
      <c r="P199" s="65"/>
      <c r="Q199" s="64"/>
      <c r="R199" s="64"/>
      <c r="S199" s="65" t="s">
        <v>761</v>
      </c>
      <c r="T199" s="65" t="s">
        <v>762</v>
      </c>
    </row>
    <row r="200" spans="1:20" x14ac:dyDescent="0.35">
      <c r="A200" s="63">
        <v>7.0259999999999998</v>
      </c>
      <c r="B200" s="71">
        <v>485891</v>
      </c>
      <c r="C200" s="71">
        <v>6772163</v>
      </c>
      <c r="D200" s="64" t="s">
        <v>1041</v>
      </c>
      <c r="E200" s="64" t="s">
        <v>133</v>
      </c>
      <c r="F200" s="64" t="s">
        <v>148</v>
      </c>
      <c r="G200" s="64" t="s">
        <v>1008</v>
      </c>
      <c r="H200" s="65"/>
      <c r="I200" s="65"/>
      <c r="J200" s="65"/>
      <c r="K200" s="65"/>
      <c r="L200" s="65"/>
      <c r="M200" s="65"/>
      <c r="N200" s="65"/>
      <c r="O200" s="65"/>
      <c r="P200" s="65"/>
      <c r="Q200" s="64"/>
      <c r="R200" s="64"/>
      <c r="S200" s="65" t="s">
        <v>761</v>
      </c>
      <c r="T200" s="65" t="s">
        <v>762</v>
      </c>
    </row>
    <row r="201" spans="1:20" x14ac:dyDescent="0.35">
      <c r="A201" s="63">
        <v>7.0270000000000001</v>
      </c>
      <c r="B201" s="71">
        <v>484959</v>
      </c>
      <c r="C201" s="71">
        <v>6772097</v>
      </c>
      <c r="D201" s="64" t="s">
        <v>1042</v>
      </c>
      <c r="E201" s="64" t="s">
        <v>133</v>
      </c>
      <c r="F201" s="64" t="s">
        <v>1043</v>
      </c>
      <c r="G201" s="64" t="s">
        <v>175</v>
      </c>
      <c r="H201" s="65"/>
      <c r="I201" s="65"/>
      <c r="J201" s="65"/>
      <c r="K201" s="65"/>
      <c r="L201" s="65"/>
      <c r="M201" s="65"/>
      <c r="N201" s="65"/>
      <c r="O201" s="65"/>
      <c r="P201" s="65"/>
      <c r="Q201" s="64"/>
      <c r="R201" s="64"/>
      <c r="S201" s="65" t="s">
        <v>761</v>
      </c>
      <c r="T201" s="65" t="s">
        <v>762</v>
      </c>
    </row>
    <row r="202" spans="1:20" x14ac:dyDescent="0.35">
      <c r="A202" s="63">
        <v>7.0279999999999996</v>
      </c>
      <c r="B202" s="71">
        <v>485451</v>
      </c>
      <c r="C202" s="71">
        <v>6772220</v>
      </c>
      <c r="D202" s="64" t="s">
        <v>1044</v>
      </c>
      <c r="E202" s="64" t="s">
        <v>133</v>
      </c>
      <c r="F202" s="64" t="s">
        <v>175</v>
      </c>
      <c r="G202" s="64"/>
      <c r="H202" s="65"/>
      <c r="I202" s="65"/>
      <c r="J202" s="65"/>
      <c r="K202" s="65"/>
      <c r="L202" s="65"/>
      <c r="M202" s="65"/>
      <c r="N202" s="65"/>
      <c r="O202" s="65"/>
      <c r="P202" s="65"/>
      <c r="Q202" s="64"/>
      <c r="R202" s="64" t="s">
        <v>1045</v>
      </c>
      <c r="S202" s="65" t="s">
        <v>761</v>
      </c>
      <c r="T202" s="65" t="s">
        <v>762</v>
      </c>
    </row>
    <row r="203" spans="1:20" x14ac:dyDescent="0.35">
      <c r="A203" s="63">
        <v>7.0289999999999999</v>
      </c>
      <c r="B203" s="71">
        <v>485438</v>
      </c>
      <c r="C203" s="71">
        <v>6772050</v>
      </c>
      <c r="D203" s="64" t="s">
        <v>1046</v>
      </c>
      <c r="E203" s="64" t="s">
        <v>133</v>
      </c>
      <c r="F203" s="64" t="s">
        <v>31</v>
      </c>
      <c r="G203" s="64"/>
      <c r="H203" s="65"/>
      <c r="I203" s="65"/>
      <c r="J203" s="65"/>
      <c r="K203" s="65"/>
      <c r="L203" s="65"/>
      <c r="M203" s="65"/>
      <c r="N203" s="65"/>
      <c r="O203" s="65"/>
      <c r="P203" s="65"/>
      <c r="Q203" s="64"/>
      <c r="R203" s="64"/>
      <c r="S203" s="65" t="s">
        <v>761</v>
      </c>
      <c r="T203" s="65" t="s">
        <v>762</v>
      </c>
    </row>
    <row r="204" spans="1:20" x14ac:dyDescent="0.35">
      <c r="A204" s="63" t="s">
        <v>1047</v>
      </c>
      <c r="B204" s="71">
        <v>485430</v>
      </c>
      <c r="C204" s="71">
        <v>6773040</v>
      </c>
      <c r="D204" s="64" t="s">
        <v>1048</v>
      </c>
      <c r="E204" s="64" t="s">
        <v>133</v>
      </c>
      <c r="F204" s="64" t="s">
        <v>148</v>
      </c>
      <c r="G204" s="64" t="s">
        <v>82</v>
      </c>
      <c r="H204" s="65"/>
      <c r="I204" s="65"/>
      <c r="J204" s="65"/>
      <c r="K204" s="65"/>
      <c r="L204" s="65"/>
      <c r="M204" s="65"/>
      <c r="N204" s="65"/>
      <c r="O204" s="65"/>
      <c r="P204" s="65"/>
      <c r="Q204" s="64"/>
      <c r="R204" s="64"/>
      <c r="S204" s="65" t="s">
        <v>761</v>
      </c>
      <c r="T204" s="65" t="s">
        <v>762</v>
      </c>
    </row>
    <row r="205" spans="1:20" x14ac:dyDescent="0.35">
      <c r="A205" s="63">
        <v>7.0309999999999997</v>
      </c>
      <c r="B205" s="71">
        <v>485446</v>
      </c>
      <c r="C205" s="71">
        <v>6773107</v>
      </c>
      <c r="D205" s="64" t="s">
        <v>1049</v>
      </c>
      <c r="E205" s="64" t="s">
        <v>133</v>
      </c>
      <c r="F205" s="64" t="s">
        <v>100</v>
      </c>
      <c r="G205" s="64"/>
      <c r="H205" s="65"/>
      <c r="I205" s="65"/>
      <c r="J205" s="65"/>
      <c r="K205" s="65"/>
      <c r="L205" s="65"/>
      <c r="M205" s="65"/>
      <c r="N205" s="65"/>
      <c r="O205" s="65"/>
      <c r="P205" s="65"/>
      <c r="Q205" s="64"/>
      <c r="R205" s="64"/>
      <c r="S205" s="65" t="s">
        <v>761</v>
      </c>
      <c r="T205" s="65" t="s">
        <v>762</v>
      </c>
    </row>
    <row r="206" spans="1:20" x14ac:dyDescent="0.35">
      <c r="A206" s="63">
        <v>7.032</v>
      </c>
      <c r="B206" s="71">
        <v>485411</v>
      </c>
      <c r="C206" s="71">
        <v>6773390</v>
      </c>
      <c r="D206" s="64" t="s">
        <v>1050</v>
      </c>
      <c r="E206" s="64" t="s">
        <v>133</v>
      </c>
      <c r="F206" s="64" t="s">
        <v>100</v>
      </c>
      <c r="G206" s="64"/>
      <c r="H206" s="65"/>
      <c r="I206" s="65"/>
      <c r="J206" s="65"/>
      <c r="K206" s="65"/>
      <c r="L206" s="65"/>
      <c r="M206" s="65"/>
      <c r="N206" s="65"/>
      <c r="O206" s="65"/>
      <c r="P206" s="65"/>
      <c r="Q206" s="64"/>
      <c r="R206" s="64"/>
      <c r="S206" s="65" t="s">
        <v>761</v>
      </c>
      <c r="T206" s="65" t="s">
        <v>762</v>
      </c>
    </row>
    <row r="207" spans="1:20" x14ac:dyDescent="0.35">
      <c r="A207" s="63">
        <v>7.0330000000000004</v>
      </c>
      <c r="B207" s="71">
        <v>485144</v>
      </c>
      <c r="C207" s="71">
        <v>6772854</v>
      </c>
      <c r="D207" s="64" t="s">
        <v>1051</v>
      </c>
      <c r="E207" s="64" t="s">
        <v>133</v>
      </c>
      <c r="F207" s="64" t="s">
        <v>108</v>
      </c>
      <c r="G207" s="64"/>
      <c r="H207" s="65"/>
      <c r="I207" s="65"/>
      <c r="J207" s="65"/>
      <c r="K207" s="65"/>
      <c r="L207" s="65"/>
      <c r="M207" s="65"/>
      <c r="N207" s="65"/>
      <c r="O207" s="65"/>
      <c r="P207" s="65"/>
      <c r="Q207" s="64"/>
      <c r="R207" s="64"/>
      <c r="S207" s="65" t="s">
        <v>761</v>
      </c>
      <c r="T207" s="65" t="s">
        <v>762</v>
      </c>
    </row>
    <row r="208" spans="1:20" x14ac:dyDescent="0.35">
      <c r="A208" s="63">
        <v>7.0339999999999998</v>
      </c>
      <c r="B208" s="64">
        <v>485120</v>
      </c>
      <c r="C208" s="64">
        <v>6772829</v>
      </c>
      <c r="D208" s="64" t="s">
        <v>1052</v>
      </c>
      <c r="E208" s="64" t="s">
        <v>133</v>
      </c>
      <c r="F208" s="64" t="s">
        <v>100</v>
      </c>
      <c r="G208" s="64"/>
      <c r="H208" s="65"/>
      <c r="I208" s="65"/>
      <c r="J208" s="65"/>
      <c r="K208" s="65"/>
      <c r="L208" s="65"/>
      <c r="M208" s="65"/>
      <c r="N208" s="65"/>
      <c r="O208" s="65"/>
      <c r="P208" s="65"/>
      <c r="Q208" s="64"/>
      <c r="R208" s="64"/>
      <c r="S208" s="65" t="s">
        <v>761</v>
      </c>
      <c r="T208" s="65" t="s">
        <v>762</v>
      </c>
    </row>
    <row r="209" spans="1:20" x14ac:dyDescent="0.35">
      <c r="A209" s="63">
        <v>7.0350000000000001</v>
      </c>
      <c r="B209" s="71">
        <v>485144</v>
      </c>
      <c r="C209" s="71">
        <v>6772215</v>
      </c>
      <c r="D209" s="64" t="s">
        <v>1053</v>
      </c>
      <c r="E209" s="64" t="s">
        <v>133</v>
      </c>
      <c r="F209" s="64" t="s">
        <v>148</v>
      </c>
      <c r="G209" s="64"/>
      <c r="H209" s="65"/>
      <c r="I209" s="65"/>
      <c r="J209" s="65"/>
      <c r="K209" s="65"/>
      <c r="L209" s="65"/>
      <c r="M209" s="65"/>
      <c r="N209" s="65"/>
      <c r="O209" s="65"/>
      <c r="P209" s="65"/>
      <c r="Q209" s="64"/>
      <c r="R209" s="64"/>
      <c r="S209" s="65" t="s">
        <v>761</v>
      </c>
      <c r="T209" s="65" t="s">
        <v>762</v>
      </c>
    </row>
    <row r="210" spans="1:20" x14ac:dyDescent="0.35">
      <c r="A210" s="63">
        <v>7.0359999999999996</v>
      </c>
      <c r="B210" s="71">
        <v>485133</v>
      </c>
      <c r="C210" s="71">
        <v>6771884</v>
      </c>
      <c r="D210" s="64" t="s">
        <v>1054</v>
      </c>
      <c r="E210" s="64" t="s">
        <v>133</v>
      </c>
      <c r="F210" s="64" t="s">
        <v>31</v>
      </c>
      <c r="G210" s="64"/>
      <c r="H210" s="65"/>
      <c r="I210" s="65"/>
      <c r="J210" s="65"/>
      <c r="K210" s="65"/>
      <c r="L210" s="65"/>
      <c r="M210" s="65"/>
      <c r="N210" s="65"/>
      <c r="O210" s="65"/>
      <c r="P210" s="65"/>
      <c r="Q210" s="64"/>
      <c r="R210" s="64"/>
      <c r="S210" s="65" t="s">
        <v>761</v>
      </c>
      <c r="T210" s="65" t="s">
        <v>762</v>
      </c>
    </row>
    <row r="211" spans="1:20" x14ac:dyDescent="0.35">
      <c r="A211" s="63">
        <v>7.0369999999999999</v>
      </c>
      <c r="B211" s="71">
        <v>484771</v>
      </c>
      <c r="C211" s="71">
        <v>6772029</v>
      </c>
      <c r="D211" s="64" t="s">
        <v>1055</v>
      </c>
      <c r="E211" s="64" t="s">
        <v>133</v>
      </c>
      <c r="F211" s="64" t="s">
        <v>1008</v>
      </c>
      <c r="G211" s="64"/>
      <c r="H211" s="65"/>
      <c r="I211" s="65"/>
      <c r="J211" s="65"/>
      <c r="K211" s="65"/>
      <c r="L211" s="65"/>
      <c r="M211" s="65"/>
      <c r="N211" s="65"/>
      <c r="O211" s="65"/>
      <c r="P211" s="65"/>
      <c r="Q211" s="59"/>
      <c r="R211" s="64"/>
      <c r="S211" s="65" t="s">
        <v>761</v>
      </c>
      <c r="T211" s="65" t="s">
        <v>762</v>
      </c>
    </row>
    <row r="212" spans="1:20" x14ac:dyDescent="0.35">
      <c r="A212" s="63">
        <v>7.0380000000000003</v>
      </c>
      <c r="B212" s="71">
        <v>484692</v>
      </c>
      <c r="C212" s="71">
        <v>6773064</v>
      </c>
      <c r="D212" s="64" t="s">
        <v>1056</v>
      </c>
      <c r="E212" s="64" t="s">
        <v>133</v>
      </c>
      <c r="F212" s="64" t="s">
        <v>148</v>
      </c>
      <c r="G212" s="64" t="s">
        <v>82</v>
      </c>
      <c r="H212" s="65"/>
      <c r="I212" s="65"/>
      <c r="J212" s="65"/>
      <c r="K212" s="65"/>
      <c r="L212" s="65"/>
      <c r="M212" s="65"/>
      <c r="N212" s="65"/>
      <c r="O212" s="65"/>
      <c r="P212" s="65"/>
      <c r="Q212" s="64"/>
      <c r="R212" s="64"/>
      <c r="S212" s="65" t="s">
        <v>761</v>
      </c>
      <c r="T212" s="65" t="s">
        <v>762</v>
      </c>
    </row>
    <row r="213" spans="1:20" x14ac:dyDescent="0.35">
      <c r="A213" s="63">
        <v>7.0389999999999997</v>
      </c>
      <c r="B213" s="71">
        <v>484672</v>
      </c>
      <c r="C213" s="71">
        <v>6773331</v>
      </c>
      <c r="D213" s="64" t="s">
        <v>1057</v>
      </c>
      <c r="E213" s="64" t="s">
        <v>91</v>
      </c>
      <c r="F213" s="64" t="s">
        <v>168</v>
      </c>
      <c r="G213" s="64"/>
      <c r="H213" s="65"/>
      <c r="I213" s="65"/>
      <c r="J213" s="65"/>
      <c r="K213" s="65"/>
      <c r="L213" s="65"/>
      <c r="M213" s="65"/>
      <c r="N213" s="65"/>
      <c r="O213" s="65"/>
      <c r="P213" s="65"/>
      <c r="Q213" s="64"/>
      <c r="R213" s="64" t="s">
        <v>1058</v>
      </c>
      <c r="S213" s="65" t="s">
        <v>761</v>
      </c>
      <c r="T213" s="65" t="s">
        <v>762</v>
      </c>
    </row>
    <row r="214" spans="1:20" x14ac:dyDescent="0.35">
      <c r="A214" s="63" t="s">
        <v>1059</v>
      </c>
      <c r="B214" s="71">
        <v>484401</v>
      </c>
      <c r="C214" s="71">
        <v>6773183</v>
      </c>
      <c r="D214" s="64" t="s">
        <v>1060</v>
      </c>
      <c r="E214" s="64"/>
      <c r="F214" s="64"/>
      <c r="G214" s="64"/>
      <c r="H214" s="65"/>
      <c r="I214" s="65"/>
      <c r="J214" s="65"/>
      <c r="K214" s="65"/>
      <c r="L214" s="65"/>
      <c r="M214" s="65"/>
      <c r="N214" s="65"/>
      <c r="O214" s="65"/>
      <c r="P214" s="65"/>
      <c r="Q214" s="64"/>
      <c r="R214" s="64"/>
      <c r="S214" s="65" t="s">
        <v>761</v>
      </c>
      <c r="T214" s="65" t="s">
        <v>762</v>
      </c>
    </row>
    <row r="215" spans="1:20" x14ac:dyDescent="0.35">
      <c r="A215" s="63">
        <v>7.0410000000000004</v>
      </c>
      <c r="B215" s="71">
        <v>484376</v>
      </c>
      <c r="C215" s="71">
        <v>6772840</v>
      </c>
      <c r="D215" s="64" t="s">
        <v>1061</v>
      </c>
      <c r="E215" s="64" t="s">
        <v>133</v>
      </c>
      <c r="F215" s="64" t="s">
        <v>23</v>
      </c>
      <c r="G215" s="64"/>
      <c r="H215" s="65"/>
      <c r="I215" s="65"/>
      <c r="J215" s="65"/>
      <c r="K215" s="65"/>
      <c r="L215" s="65"/>
      <c r="M215" s="65"/>
      <c r="N215" s="65"/>
      <c r="O215" s="65"/>
      <c r="P215" s="65"/>
      <c r="Q215" s="64"/>
      <c r="R215" s="64"/>
      <c r="S215" s="65" t="s">
        <v>761</v>
      </c>
      <c r="T215" s="65" t="s">
        <v>762</v>
      </c>
    </row>
    <row r="216" spans="1:20" x14ac:dyDescent="0.35">
      <c r="A216" s="63">
        <v>7.0419999999999998</v>
      </c>
      <c r="B216" s="71">
        <v>484388</v>
      </c>
      <c r="C216" s="71">
        <v>6772369</v>
      </c>
      <c r="D216" s="64" t="s">
        <v>1062</v>
      </c>
      <c r="E216" s="64"/>
      <c r="F216" s="64"/>
      <c r="G216" s="64"/>
      <c r="H216" s="65"/>
      <c r="I216" s="65"/>
      <c r="J216" s="65"/>
      <c r="K216" s="65"/>
      <c r="L216" s="65"/>
      <c r="M216" s="65"/>
      <c r="N216" s="65"/>
      <c r="O216" s="65"/>
      <c r="P216" s="65"/>
      <c r="Q216" s="64"/>
      <c r="R216" s="64"/>
      <c r="S216" s="65" t="s">
        <v>761</v>
      </c>
      <c r="T216" s="65" t="s">
        <v>762</v>
      </c>
    </row>
    <row r="217" spans="1:20" x14ac:dyDescent="0.35">
      <c r="A217" s="63">
        <v>7.0430000000000001</v>
      </c>
      <c r="B217" s="71">
        <v>484395</v>
      </c>
      <c r="C217" s="71">
        <v>6772078</v>
      </c>
      <c r="D217" s="64" t="s">
        <v>1063</v>
      </c>
      <c r="E217" s="64" t="s">
        <v>133</v>
      </c>
      <c r="F217" s="64" t="s">
        <v>31</v>
      </c>
      <c r="G217" s="64"/>
      <c r="H217" s="65"/>
      <c r="I217" s="65"/>
      <c r="J217" s="65"/>
      <c r="K217" s="65"/>
      <c r="L217" s="65"/>
      <c r="M217" s="65"/>
      <c r="N217" s="65"/>
      <c r="O217" s="65"/>
      <c r="P217" s="65"/>
      <c r="Q217" s="64"/>
      <c r="R217" s="64"/>
      <c r="S217" s="65" t="s">
        <v>761</v>
      </c>
      <c r="T217" s="65" t="s">
        <v>762</v>
      </c>
    </row>
    <row r="218" spans="1:20" x14ac:dyDescent="0.35">
      <c r="A218" s="63">
        <v>7.0439999999999996</v>
      </c>
      <c r="B218" s="71">
        <v>484542</v>
      </c>
      <c r="C218" s="71">
        <v>6771570</v>
      </c>
      <c r="D218" s="64" t="s">
        <v>1064</v>
      </c>
      <c r="E218" s="64" t="s">
        <v>133</v>
      </c>
      <c r="F218" s="64" t="s">
        <v>23</v>
      </c>
      <c r="G218" s="64"/>
      <c r="H218" s="65"/>
      <c r="I218" s="65"/>
      <c r="J218" s="65"/>
      <c r="K218" s="65"/>
      <c r="L218" s="65"/>
      <c r="M218" s="65"/>
      <c r="N218" s="65"/>
      <c r="O218" s="65"/>
      <c r="P218" s="65"/>
      <c r="Q218" s="64"/>
      <c r="R218" s="64"/>
      <c r="S218" s="65" t="s">
        <v>761</v>
      </c>
      <c r="T218" s="65" t="s">
        <v>762</v>
      </c>
    </row>
    <row r="219" spans="1:20" x14ac:dyDescent="0.35">
      <c r="A219" s="63">
        <v>7.0449999999999999</v>
      </c>
      <c r="B219" s="71">
        <v>484457</v>
      </c>
      <c r="C219" s="71">
        <v>6771435</v>
      </c>
      <c r="D219" s="64" t="s">
        <v>1065</v>
      </c>
      <c r="E219" s="64" t="s">
        <v>133</v>
      </c>
      <c r="F219" s="64" t="s">
        <v>23</v>
      </c>
      <c r="G219" s="64"/>
      <c r="H219" s="65"/>
      <c r="I219" s="65"/>
      <c r="J219" s="65"/>
      <c r="K219" s="65"/>
      <c r="L219" s="65"/>
      <c r="M219" s="65"/>
      <c r="N219" s="65"/>
      <c r="O219" s="65"/>
      <c r="P219" s="65"/>
      <c r="Q219" s="64"/>
      <c r="R219" s="64"/>
      <c r="S219" s="65" t="s">
        <v>761</v>
      </c>
      <c r="T219" s="65" t="s">
        <v>762</v>
      </c>
    </row>
    <row r="220" spans="1:20" x14ac:dyDescent="0.35">
      <c r="A220" s="63">
        <v>7.0460000000000003</v>
      </c>
      <c r="B220" s="71">
        <v>484468</v>
      </c>
      <c r="C220" s="71">
        <v>6771333</v>
      </c>
      <c r="D220" s="64" t="s">
        <v>1066</v>
      </c>
      <c r="E220" s="64" t="s">
        <v>133</v>
      </c>
      <c r="F220" s="64" t="s">
        <v>175</v>
      </c>
      <c r="G220" s="64" t="s">
        <v>31</v>
      </c>
      <c r="H220" s="65"/>
      <c r="I220" s="65"/>
      <c r="J220" s="65"/>
      <c r="K220" s="65"/>
      <c r="L220" s="65"/>
      <c r="M220" s="65"/>
      <c r="N220" s="65"/>
      <c r="O220" s="65"/>
      <c r="P220" s="65"/>
      <c r="Q220" s="64"/>
      <c r="R220" s="64" t="s">
        <v>1067</v>
      </c>
      <c r="S220" s="65" t="s">
        <v>761</v>
      </c>
      <c r="T220" s="65" t="s">
        <v>762</v>
      </c>
    </row>
    <row r="221" spans="1:20" x14ac:dyDescent="0.35">
      <c r="A221" s="63">
        <v>7.0469999999999997</v>
      </c>
      <c r="B221" s="71">
        <v>484444</v>
      </c>
      <c r="C221" s="71">
        <v>6771252</v>
      </c>
      <c r="D221" s="64" t="s">
        <v>1068</v>
      </c>
      <c r="E221" s="64"/>
      <c r="F221" s="64"/>
      <c r="G221" s="64"/>
      <c r="H221" s="65"/>
      <c r="I221" s="65"/>
      <c r="J221" s="65"/>
      <c r="K221" s="65"/>
      <c r="L221" s="65"/>
      <c r="M221" s="65"/>
      <c r="N221" s="65"/>
      <c r="O221" s="65"/>
      <c r="P221" s="65"/>
      <c r="Q221" s="64"/>
      <c r="R221" s="64"/>
      <c r="S221" s="65" t="s">
        <v>761</v>
      </c>
      <c r="T221" s="65" t="s">
        <v>762</v>
      </c>
    </row>
    <row r="222" spans="1:20" x14ac:dyDescent="0.35">
      <c r="A222" s="63">
        <v>7.048</v>
      </c>
      <c r="B222" s="71">
        <v>484680</v>
      </c>
      <c r="C222" s="71">
        <v>6771255</v>
      </c>
      <c r="D222" s="64" t="s">
        <v>1069</v>
      </c>
      <c r="E222" s="64" t="s">
        <v>133</v>
      </c>
      <c r="F222" s="64" t="s">
        <v>175</v>
      </c>
      <c r="G222" s="64"/>
      <c r="H222" s="65"/>
      <c r="I222" s="65"/>
      <c r="J222" s="65"/>
      <c r="K222" s="65"/>
      <c r="L222" s="65"/>
      <c r="M222" s="65"/>
      <c r="N222" s="65"/>
      <c r="O222" s="65"/>
      <c r="P222" s="65"/>
      <c r="Q222" s="64"/>
      <c r="R222" s="64"/>
      <c r="S222" s="65" t="s">
        <v>761</v>
      </c>
      <c r="T222" s="65" t="s">
        <v>762</v>
      </c>
    </row>
    <row r="223" spans="1:20" x14ac:dyDescent="0.35">
      <c r="A223" s="63">
        <v>7.0490000000000004</v>
      </c>
      <c r="B223" s="71">
        <v>484792</v>
      </c>
      <c r="C223" s="71">
        <v>6771247</v>
      </c>
      <c r="D223" s="64" t="s">
        <v>1070</v>
      </c>
      <c r="E223" s="64" t="s">
        <v>22</v>
      </c>
      <c r="F223" s="64" t="s">
        <v>175</v>
      </c>
      <c r="G223" s="64"/>
      <c r="H223" s="65"/>
      <c r="I223" s="65"/>
      <c r="J223" s="65"/>
      <c r="K223" s="65"/>
      <c r="L223" s="65"/>
      <c r="M223" s="65"/>
      <c r="N223" s="65"/>
      <c r="O223" s="65"/>
      <c r="P223" s="65"/>
      <c r="Q223" s="64"/>
      <c r="R223" s="64"/>
      <c r="S223" s="65" t="s">
        <v>761</v>
      </c>
      <c r="T223" s="65" t="s">
        <v>762</v>
      </c>
    </row>
    <row r="224" spans="1:20" x14ac:dyDescent="0.35">
      <c r="A224" s="63" t="s">
        <v>1071</v>
      </c>
      <c r="B224" s="71">
        <v>484783</v>
      </c>
      <c r="C224" s="71">
        <v>6771350</v>
      </c>
      <c r="D224" s="64" t="s">
        <v>1072</v>
      </c>
      <c r="E224" s="64" t="s">
        <v>91</v>
      </c>
      <c r="F224" s="64" t="s">
        <v>175</v>
      </c>
      <c r="G224" s="64"/>
      <c r="H224" s="65"/>
      <c r="I224" s="65"/>
      <c r="J224" s="65"/>
      <c r="K224" s="65"/>
      <c r="L224" s="65"/>
      <c r="M224" s="65"/>
      <c r="N224" s="65"/>
      <c r="O224" s="65"/>
      <c r="P224" s="65"/>
      <c r="Q224" s="64"/>
      <c r="R224" s="64"/>
      <c r="S224" s="65" t="s">
        <v>761</v>
      </c>
      <c r="T224" s="65" t="s">
        <v>762</v>
      </c>
    </row>
    <row r="225" spans="1:20" x14ac:dyDescent="0.35">
      <c r="A225" s="63">
        <v>7.0510000000000002</v>
      </c>
      <c r="B225" s="71">
        <v>484773</v>
      </c>
      <c r="C225" s="71">
        <v>6771590</v>
      </c>
      <c r="D225" s="64" t="s">
        <v>1073</v>
      </c>
      <c r="E225" s="64" t="s">
        <v>133</v>
      </c>
      <c r="F225" s="64" t="s">
        <v>175</v>
      </c>
      <c r="G225" s="64"/>
      <c r="H225" s="65"/>
      <c r="I225" s="65"/>
      <c r="J225" s="65"/>
      <c r="K225" s="65"/>
      <c r="L225" s="65"/>
      <c r="M225" s="65"/>
      <c r="N225" s="65"/>
      <c r="O225" s="65"/>
      <c r="P225" s="65"/>
      <c r="Q225" s="64"/>
      <c r="R225" s="64"/>
      <c r="S225" s="65" t="s">
        <v>761</v>
      </c>
      <c r="T225" s="65" t="s">
        <v>762</v>
      </c>
    </row>
    <row r="226" spans="1:20" x14ac:dyDescent="0.35">
      <c r="A226" s="63">
        <v>7.0519999999999996</v>
      </c>
      <c r="B226" s="71">
        <v>485158</v>
      </c>
      <c r="C226" s="71">
        <v>6771757</v>
      </c>
      <c r="D226" s="64" t="s">
        <v>1074</v>
      </c>
      <c r="E226" s="64" t="s">
        <v>133</v>
      </c>
      <c r="F226" s="64" t="s">
        <v>31</v>
      </c>
      <c r="G226" s="64"/>
      <c r="H226" s="65"/>
      <c r="I226" s="65"/>
      <c r="J226" s="65"/>
      <c r="K226" s="65"/>
      <c r="L226" s="65"/>
      <c r="M226" s="65"/>
      <c r="N226" s="65"/>
      <c r="O226" s="65"/>
      <c r="P226" s="65"/>
      <c r="Q226" s="64"/>
      <c r="R226" s="64"/>
      <c r="S226" s="65" t="s">
        <v>761</v>
      </c>
      <c r="T226" s="65" t="s">
        <v>762</v>
      </c>
    </row>
    <row r="227" spans="1:20" x14ac:dyDescent="0.35">
      <c r="A227" s="63">
        <v>7.0529999999999999</v>
      </c>
      <c r="B227" s="71">
        <v>485163</v>
      </c>
      <c r="C227" s="71">
        <v>6771595</v>
      </c>
      <c r="D227" s="64" t="s">
        <v>1075</v>
      </c>
      <c r="E227" s="64" t="s">
        <v>133</v>
      </c>
      <c r="F227" s="64" t="s">
        <v>31</v>
      </c>
      <c r="G227" s="64"/>
      <c r="H227" s="65"/>
      <c r="I227" s="65"/>
      <c r="J227" s="65"/>
      <c r="K227" s="65"/>
      <c r="L227" s="65"/>
      <c r="M227" s="65"/>
      <c r="N227" s="65"/>
      <c r="O227" s="65"/>
      <c r="P227" s="65"/>
      <c r="Q227" s="64"/>
      <c r="R227" s="64"/>
      <c r="S227" s="65" t="s">
        <v>761</v>
      </c>
      <c r="T227" s="65" t="s">
        <v>762</v>
      </c>
    </row>
    <row r="228" spans="1:20" x14ac:dyDescent="0.35">
      <c r="A228" s="63">
        <v>7.0540000000000003</v>
      </c>
      <c r="B228" s="71">
        <v>485163</v>
      </c>
      <c r="C228" s="71">
        <v>6771455</v>
      </c>
      <c r="D228" s="64" t="s">
        <v>1076</v>
      </c>
      <c r="E228" s="64" t="s">
        <v>133</v>
      </c>
      <c r="F228" s="64" t="s">
        <v>100</v>
      </c>
      <c r="G228" s="64"/>
      <c r="H228" s="65"/>
      <c r="I228" s="65"/>
      <c r="J228" s="65"/>
      <c r="K228" s="65"/>
      <c r="L228" s="65"/>
      <c r="M228" s="65"/>
      <c r="N228" s="65"/>
      <c r="O228" s="65"/>
      <c r="P228" s="65"/>
      <c r="Q228" s="64"/>
      <c r="R228" s="64"/>
      <c r="S228" s="65" t="s">
        <v>761</v>
      </c>
      <c r="T228" s="65" t="s">
        <v>762</v>
      </c>
    </row>
    <row r="229" spans="1:20" x14ac:dyDescent="0.35">
      <c r="A229" s="63">
        <v>7.0549999999999997</v>
      </c>
      <c r="B229" s="71">
        <v>485151</v>
      </c>
      <c r="C229" s="71">
        <v>6771272</v>
      </c>
      <c r="D229" s="64" t="s">
        <v>1077</v>
      </c>
      <c r="E229" s="64"/>
      <c r="F229" s="64"/>
      <c r="G229" s="64"/>
      <c r="H229" s="65"/>
      <c r="I229" s="65"/>
      <c r="J229" s="65"/>
      <c r="K229" s="65"/>
      <c r="L229" s="65"/>
      <c r="M229" s="65"/>
      <c r="N229" s="65"/>
      <c r="O229" s="65"/>
      <c r="P229" s="65"/>
      <c r="Q229" s="64"/>
      <c r="R229" s="64"/>
      <c r="S229" s="65" t="s">
        <v>761</v>
      </c>
      <c r="T229" s="65" t="s">
        <v>762</v>
      </c>
    </row>
    <row r="230" spans="1:20" x14ac:dyDescent="0.35">
      <c r="A230" s="63">
        <v>7.056</v>
      </c>
      <c r="B230" s="71">
        <v>485479</v>
      </c>
      <c r="C230" s="71">
        <v>6771282</v>
      </c>
      <c r="D230" s="64" t="s">
        <v>1077</v>
      </c>
      <c r="E230" s="64"/>
      <c r="F230" s="64"/>
      <c r="G230" s="64"/>
      <c r="H230" s="65"/>
      <c r="I230" s="65"/>
      <c r="J230" s="65"/>
      <c r="K230" s="65"/>
      <c r="L230" s="65"/>
      <c r="M230" s="65"/>
      <c r="N230" s="65"/>
      <c r="O230" s="65"/>
      <c r="P230" s="65"/>
      <c r="Q230" s="64"/>
      <c r="R230" s="64"/>
      <c r="S230" s="65" t="s">
        <v>761</v>
      </c>
      <c r="T230" s="65" t="s">
        <v>762</v>
      </c>
    </row>
    <row r="231" spans="1:20" x14ac:dyDescent="0.35">
      <c r="A231" s="63">
        <v>7.0570000000000004</v>
      </c>
      <c r="B231" s="71">
        <v>485502</v>
      </c>
      <c r="C231" s="71">
        <v>6771662</v>
      </c>
      <c r="D231" s="64" t="s">
        <v>1078</v>
      </c>
      <c r="E231" s="64" t="s">
        <v>133</v>
      </c>
      <c r="F231" s="64" t="s">
        <v>1008</v>
      </c>
      <c r="G231" s="64"/>
      <c r="H231" s="65"/>
      <c r="I231" s="65"/>
      <c r="J231" s="65"/>
      <c r="K231" s="65"/>
      <c r="L231" s="65"/>
      <c r="M231" s="65"/>
      <c r="N231" s="65"/>
      <c r="O231" s="65"/>
      <c r="P231" s="65"/>
      <c r="Q231" s="64"/>
      <c r="R231" s="64"/>
      <c r="S231" s="65" t="s">
        <v>761</v>
      </c>
      <c r="T231" s="65" t="s">
        <v>762</v>
      </c>
    </row>
    <row r="232" spans="1:20" x14ac:dyDescent="0.35">
      <c r="A232" s="63">
        <v>7.0579999999999998</v>
      </c>
      <c r="B232" s="71">
        <v>485449</v>
      </c>
      <c r="C232" s="71">
        <v>6771879</v>
      </c>
      <c r="D232" s="64" t="s">
        <v>1079</v>
      </c>
      <c r="E232" s="64" t="s">
        <v>91</v>
      </c>
      <c r="F232" s="64" t="s">
        <v>31</v>
      </c>
      <c r="G232" s="64"/>
      <c r="H232" s="65"/>
      <c r="I232" s="65"/>
      <c r="J232" s="65"/>
      <c r="K232" s="65"/>
      <c r="L232" s="65"/>
      <c r="M232" s="65"/>
      <c r="N232" s="65"/>
      <c r="O232" s="65"/>
      <c r="P232" s="65"/>
      <c r="Q232" s="64"/>
      <c r="R232" s="64" t="s">
        <v>1080</v>
      </c>
      <c r="S232" s="65" t="s">
        <v>761</v>
      </c>
      <c r="T232" s="65" t="s">
        <v>762</v>
      </c>
    </row>
    <row r="233" spans="1:20" x14ac:dyDescent="0.35">
      <c r="A233" s="63">
        <v>7.0590000000000002</v>
      </c>
      <c r="B233" s="71">
        <v>485830</v>
      </c>
      <c r="C233" s="71">
        <v>6771699</v>
      </c>
      <c r="D233" s="64" t="s">
        <v>1081</v>
      </c>
      <c r="E233" s="64" t="s">
        <v>133</v>
      </c>
      <c r="F233" s="64" t="s">
        <v>31</v>
      </c>
      <c r="G233" s="64"/>
      <c r="H233" s="65"/>
      <c r="I233" s="65"/>
      <c r="J233" s="65"/>
      <c r="K233" s="65"/>
      <c r="L233" s="65"/>
      <c r="M233" s="65"/>
      <c r="N233" s="65"/>
      <c r="O233" s="65"/>
      <c r="P233" s="65"/>
      <c r="Q233" s="64"/>
      <c r="R233" s="64"/>
      <c r="S233" s="65" t="s">
        <v>761</v>
      </c>
      <c r="T233" s="65" t="s">
        <v>762</v>
      </c>
    </row>
    <row r="234" spans="1:20" x14ac:dyDescent="0.35">
      <c r="A234" s="63" t="s">
        <v>1082</v>
      </c>
      <c r="B234" s="71">
        <v>485842</v>
      </c>
      <c r="C234" s="71">
        <v>6771623</v>
      </c>
      <c r="D234" s="64" t="s">
        <v>1083</v>
      </c>
      <c r="E234" s="64" t="s">
        <v>133</v>
      </c>
      <c r="F234" s="64" t="s">
        <v>31</v>
      </c>
      <c r="G234" s="64" t="s">
        <v>175</v>
      </c>
      <c r="H234" s="65"/>
      <c r="I234" s="65"/>
      <c r="J234" s="65"/>
      <c r="K234" s="65"/>
      <c r="L234" s="65"/>
      <c r="M234" s="65"/>
      <c r="N234" s="65"/>
      <c r="O234" s="65"/>
      <c r="P234" s="65"/>
      <c r="Q234" s="64"/>
      <c r="R234" s="64"/>
      <c r="S234" s="65" t="s">
        <v>761</v>
      </c>
      <c r="T234" s="65" t="s">
        <v>762</v>
      </c>
    </row>
    <row r="235" spans="1:20" x14ac:dyDescent="0.35">
      <c r="A235" s="63">
        <v>7.0609999999999999</v>
      </c>
      <c r="B235" s="71">
        <v>485844</v>
      </c>
      <c r="C235" s="71">
        <v>6771413</v>
      </c>
      <c r="D235" s="64" t="s">
        <v>1084</v>
      </c>
      <c r="E235" s="64" t="s">
        <v>133</v>
      </c>
      <c r="F235" s="64" t="s">
        <v>100</v>
      </c>
      <c r="G235" s="64"/>
      <c r="H235" s="65"/>
      <c r="I235" s="65"/>
      <c r="J235" s="65"/>
      <c r="K235" s="65"/>
      <c r="L235" s="65"/>
      <c r="M235" s="65"/>
      <c r="N235" s="65"/>
      <c r="O235" s="65"/>
      <c r="P235" s="65"/>
      <c r="Q235" s="64"/>
      <c r="R235" s="64"/>
      <c r="S235" s="65" t="s">
        <v>761</v>
      </c>
      <c r="T235" s="65" t="s">
        <v>762</v>
      </c>
    </row>
    <row r="236" spans="1:20" x14ac:dyDescent="0.35">
      <c r="A236" s="63">
        <v>7.0620000000000003</v>
      </c>
      <c r="B236" s="71">
        <v>485822</v>
      </c>
      <c r="C236" s="71">
        <v>6771326</v>
      </c>
      <c r="D236" s="64" t="s">
        <v>1085</v>
      </c>
      <c r="E236" s="64" t="s">
        <v>133</v>
      </c>
      <c r="F236" s="64" t="s">
        <v>31</v>
      </c>
      <c r="G236" s="64"/>
      <c r="H236" s="65"/>
      <c r="I236" s="65"/>
      <c r="J236" s="65"/>
      <c r="K236" s="65"/>
      <c r="L236" s="65"/>
      <c r="M236" s="65"/>
      <c r="N236" s="65"/>
      <c r="O236" s="65"/>
      <c r="P236" s="65"/>
      <c r="Q236" s="64"/>
      <c r="R236" s="64"/>
      <c r="S236" s="65" t="s">
        <v>761</v>
      </c>
      <c r="T236" s="65" t="s">
        <v>762</v>
      </c>
    </row>
    <row r="237" spans="1:20" x14ac:dyDescent="0.35">
      <c r="A237" s="63">
        <v>7.0629999999999997</v>
      </c>
      <c r="B237" s="71">
        <v>486025</v>
      </c>
      <c r="C237" s="71">
        <v>6771284</v>
      </c>
      <c r="D237" s="64" t="s">
        <v>1086</v>
      </c>
      <c r="E237" s="64" t="s">
        <v>133</v>
      </c>
      <c r="F237" s="64" t="s">
        <v>175</v>
      </c>
      <c r="G237" s="64"/>
      <c r="H237" s="65"/>
      <c r="I237" s="65"/>
      <c r="J237" s="65"/>
      <c r="K237" s="65"/>
      <c r="L237" s="65"/>
      <c r="M237" s="65"/>
      <c r="N237" s="65"/>
      <c r="O237" s="65"/>
      <c r="P237" s="65"/>
      <c r="Q237" s="64"/>
      <c r="R237" s="64"/>
      <c r="S237" s="65" t="s">
        <v>761</v>
      </c>
      <c r="T237" s="65" t="s">
        <v>762</v>
      </c>
    </row>
    <row r="238" spans="1:20" x14ac:dyDescent="0.35">
      <c r="A238" s="63">
        <v>7.0640000000000001</v>
      </c>
      <c r="B238" s="71">
        <v>486185</v>
      </c>
      <c r="C238" s="71">
        <v>6771486</v>
      </c>
      <c r="D238" s="64" t="s">
        <v>1087</v>
      </c>
      <c r="E238" s="64"/>
      <c r="F238" s="64"/>
      <c r="G238" s="64"/>
      <c r="H238" s="65"/>
      <c r="I238" s="65"/>
      <c r="J238" s="65"/>
      <c r="K238" s="65"/>
      <c r="L238" s="65"/>
      <c r="M238" s="65"/>
      <c r="N238" s="65"/>
      <c r="O238" s="65"/>
      <c r="P238" s="65"/>
      <c r="Q238" s="64"/>
      <c r="R238" s="64"/>
      <c r="S238" s="65" t="s">
        <v>761</v>
      </c>
      <c r="T238" s="65" t="s">
        <v>762</v>
      </c>
    </row>
    <row r="239" spans="1:20" x14ac:dyDescent="0.35">
      <c r="A239" s="63">
        <v>7.0650000000000004</v>
      </c>
      <c r="B239" s="71">
        <v>486513</v>
      </c>
      <c r="C239" s="71">
        <v>6771860</v>
      </c>
      <c r="D239" s="64" t="s">
        <v>1088</v>
      </c>
      <c r="E239" s="64" t="s">
        <v>133</v>
      </c>
      <c r="F239" s="64" t="s">
        <v>23</v>
      </c>
      <c r="G239" s="64"/>
      <c r="H239" s="65"/>
      <c r="I239" s="65"/>
      <c r="J239" s="65"/>
      <c r="K239" s="65"/>
      <c r="L239" s="65"/>
      <c r="M239" s="65"/>
      <c r="N239" s="65"/>
      <c r="O239" s="65"/>
      <c r="P239" s="65"/>
      <c r="Q239" s="64"/>
      <c r="R239" s="64"/>
      <c r="S239" s="65" t="s">
        <v>761</v>
      </c>
      <c r="T239" s="65" t="s">
        <v>762</v>
      </c>
    </row>
    <row r="240" spans="1:20" x14ac:dyDescent="0.35">
      <c r="A240" s="63">
        <v>7.0659999999999998</v>
      </c>
      <c r="B240" s="71">
        <v>486507</v>
      </c>
      <c r="C240" s="71">
        <v>6771664</v>
      </c>
      <c r="D240" s="64" t="s">
        <v>1089</v>
      </c>
      <c r="E240" s="64" t="s">
        <v>91</v>
      </c>
      <c r="F240" s="64" t="s">
        <v>108</v>
      </c>
      <c r="G240" s="64"/>
      <c r="H240" s="65"/>
      <c r="I240" s="65"/>
      <c r="J240" s="65"/>
      <c r="K240" s="65"/>
      <c r="L240" s="65"/>
      <c r="M240" s="65"/>
      <c r="N240" s="65"/>
      <c r="O240" s="65"/>
      <c r="P240" s="65"/>
      <c r="Q240" s="64"/>
      <c r="R240" s="64"/>
      <c r="S240" s="65" t="s">
        <v>761</v>
      </c>
      <c r="T240" s="65" t="s">
        <v>762</v>
      </c>
    </row>
    <row r="241" spans="1:20" x14ac:dyDescent="0.35">
      <c r="A241" s="63">
        <v>7.0670000000000002</v>
      </c>
      <c r="B241" s="71">
        <v>486618</v>
      </c>
      <c r="C241" s="71">
        <v>6771262</v>
      </c>
      <c r="D241" s="64" t="s">
        <v>1087</v>
      </c>
      <c r="E241" s="64"/>
      <c r="F241" s="64"/>
      <c r="G241" s="64"/>
      <c r="H241" s="65"/>
      <c r="I241" s="65"/>
      <c r="J241" s="65"/>
      <c r="K241" s="65"/>
      <c r="L241" s="65"/>
      <c r="M241" s="65"/>
      <c r="N241" s="65"/>
      <c r="O241" s="65"/>
      <c r="P241" s="65"/>
      <c r="Q241" s="64"/>
      <c r="R241" s="64"/>
      <c r="S241" s="65" t="s">
        <v>761</v>
      </c>
      <c r="T241" s="65" t="s">
        <v>762</v>
      </c>
    </row>
    <row r="242" spans="1:20" x14ac:dyDescent="0.35">
      <c r="A242" s="63">
        <v>7.0679999999999996</v>
      </c>
      <c r="B242" s="71">
        <v>485678</v>
      </c>
      <c r="C242" s="71">
        <v>6771270</v>
      </c>
      <c r="D242" s="64" t="s">
        <v>1090</v>
      </c>
      <c r="E242" s="64" t="s">
        <v>91</v>
      </c>
      <c r="F242" s="64" t="s">
        <v>23</v>
      </c>
      <c r="G242" s="64"/>
      <c r="H242" s="65"/>
      <c r="I242" s="65"/>
      <c r="J242" s="65"/>
      <c r="K242" s="65"/>
      <c r="L242" s="65"/>
      <c r="M242" s="65"/>
      <c r="N242" s="65"/>
      <c r="O242" s="65"/>
      <c r="P242" s="65"/>
      <c r="Q242" s="64"/>
      <c r="R242" s="64" t="s">
        <v>1091</v>
      </c>
      <c r="S242" s="65" t="s">
        <v>761</v>
      </c>
      <c r="T242" s="65" t="s">
        <v>762</v>
      </c>
    </row>
    <row r="243" spans="1:20" x14ac:dyDescent="0.35">
      <c r="A243" s="63">
        <v>7.069</v>
      </c>
      <c r="B243" s="71">
        <v>486992</v>
      </c>
      <c r="C243" s="71">
        <v>6771279</v>
      </c>
      <c r="D243" s="64" t="s">
        <v>1092</v>
      </c>
      <c r="E243" s="64" t="s">
        <v>91</v>
      </c>
      <c r="F243" s="64" t="s">
        <v>31</v>
      </c>
      <c r="G243" s="64"/>
      <c r="H243" s="65"/>
      <c r="I243" s="65"/>
      <c r="J243" s="65"/>
      <c r="K243" s="65"/>
      <c r="L243" s="65"/>
      <c r="M243" s="65"/>
      <c r="N243" s="65"/>
      <c r="O243" s="65"/>
      <c r="P243" s="65"/>
      <c r="Q243" s="64"/>
      <c r="R243" s="64"/>
      <c r="S243" s="65" t="s">
        <v>761</v>
      </c>
      <c r="T243" s="65" t="s">
        <v>762</v>
      </c>
    </row>
    <row r="244" spans="1:20" x14ac:dyDescent="0.35">
      <c r="A244" s="63" t="s">
        <v>1093</v>
      </c>
      <c r="B244" s="71">
        <v>487134</v>
      </c>
      <c r="C244" s="71">
        <v>6771278</v>
      </c>
      <c r="D244" s="64" t="s">
        <v>1094</v>
      </c>
      <c r="E244" s="64" t="s">
        <v>22</v>
      </c>
      <c r="F244" s="64" t="s">
        <v>23</v>
      </c>
      <c r="G244" s="64"/>
      <c r="H244" s="65"/>
      <c r="I244" s="65"/>
      <c r="J244" s="65"/>
      <c r="K244" s="65"/>
      <c r="L244" s="65"/>
      <c r="M244" s="65"/>
      <c r="N244" s="65"/>
      <c r="O244" s="65"/>
      <c r="P244" s="65"/>
      <c r="Q244" s="59" t="s">
        <v>1095</v>
      </c>
      <c r="R244" s="64" t="s">
        <v>1096</v>
      </c>
      <c r="S244" s="65" t="s">
        <v>761</v>
      </c>
      <c r="T244" s="65" t="s">
        <v>762</v>
      </c>
    </row>
    <row r="245" spans="1:20" x14ac:dyDescent="0.35">
      <c r="A245" s="63">
        <v>7.0709999999999997</v>
      </c>
      <c r="B245" s="71">
        <v>487349</v>
      </c>
      <c r="C245" s="71">
        <v>6771308</v>
      </c>
      <c r="D245" s="64" t="s">
        <v>1097</v>
      </c>
      <c r="E245" s="64" t="s">
        <v>22</v>
      </c>
      <c r="F245" s="64" t="s">
        <v>23</v>
      </c>
      <c r="G245" s="64"/>
      <c r="H245" s="65"/>
      <c r="I245" s="65"/>
      <c r="J245" s="65"/>
      <c r="K245" s="65"/>
      <c r="L245" s="65"/>
      <c r="M245" s="65"/>
      <c r="N245" s="65"/>
      <c r="O245" s="65"/>
      <c r="P245" s="65"/>
      <c r="Q245" s="64"/>
      <c r="R245" s="64"/>
      <c r="S245" s="65" t="s">
        <v>761</v>
      </c>
      <c r="T245" s="65" t="s">
        <v>762</v>
      </c>
    </row>
    <row r="246" spans="1:20" x14ac:dyDescent="0.35">
      <c r="A246" s="63">
        <v>7.0720000000000001</v>
      </c>
      <c r="B246" s="71">
        <v>487534</v>
      </c>
      <c r="C246" s="71">
        <v>6771295</v>
      </c>
      <c r="D246" s="64" t="s">
        <v>1098</v>
      </c>
      <c r="E246" s="64" t="s">
        <v>133</v>
      </c>
      <c r="F246" s="64" t="s">
        <v>175</v>
      </c>
      <c r="G246" s="64"/>
      <c r="H246" s="65"/>
      <c r="I246" s="65"/>
      <c r="J246" s="65"/>
      <c r="K246" s="65"/>
      <c r="L246" s="65"/>
      <c r="M246" s="65"/>
      <c r="N246" s="65"/>
      <c r="O246" s="65"/>
      <c r="P246" s="65"/>
      <c r="Q246" s="64"/>
      <c r="R246" s="64"/>
      <c r="S246" s="65" t="s">
        <v>761</v>
      </c>
      <c r="T246" s="65" t="s">
        <v>762</v>
      </c>
    </row>
    <row r="247" spans="1:20" x14ac:dyDescent="0.35">
      <c r="A247" s="63">
        <v>7.0730000000000004</v>
      </c>
      <c r="B247" s="71">
        <v>487685</v>
      </c>
      <c r="C247" s="71">
        <v>6771340</v>
      </c>
      <c r="D247" s="64" t="s">
        <v>1099</v>
      </c>
      <c r="E247" s="64" t="s">
        <v>22</v>
      </c>
      <c r="F247" s="64" t="s">
        <v>179</v>
      </c>
      <c r="G247" s="64"/>
      <c r="H247" s="65"/>
      <c r="I247" s="65"/>
      <c r="J247" s="65"/>
      <c r="K247" s="65"/>
      <c r="L247" s="65"/>
      <c r="M247" s="65"/>
      <c r="N247" s="65"/>
      <c r="O247" s="65"/>
      <c r="P247" s="65"/>
      <c r="Q247" s="64"/>
      <c r="R247" s="64" t="s">
        <v>1100</v>
      </c>
      <c r="S247" s="65" t="s">
        <v>761</v>
      </c>
      <c r="T247" s="65" t="s">
        <v>762</v>
      </c>
    </row>
    <row r="248" spans="1:20" x14ac:dyDescent="0.35">
      <c r="A248" s="63" t="s">
        <v>1101</v>
      </c>
      <c r="B248" s="71">
        <v>487785</v>
      </c>
      <c r="C248" s="71">
        <v>6771340</v>
      </c>
      <c r="D248" s="64" t="s">
        <v>1102</v>
      </c>
      <c r="E248" s="64" t="s">
        <v>91</v>
      </c>
      <c r="F248" s="64" t="s">
        <v>175</v>
      </c>
      <c r="G248" s="64"/>
      <c r="H248" s="65"/>
      <c r="I248" s="65"/>
      <c r="J248" s="65"/>
      <c r="K248" s="65"/>
      <c r="L248" s="65"/>
      <c r="M248" s="65"/>
      <c r="N248" s="65"/>
      <c r="O248" s="65"/>
      <c r="P248" s="65"/>
      <c r="Q248" s="64"/>
      <c r="R248" s="64"/>
      <c r="S248" s="65" t="s">
        <v>761</v>
      </c>
      <c r="T248" s="65" t="s">
        <v>762</v>
      </c>
    </row>
    <row r="249" spans="1:20" x14ac:dyDescent="0.35">
      <c r="A249" s="63">
        <v>7.0739999999999998</v>
      </c>
      <c r="B249" s="71">
        <v>487996</v>
      </c>
      <c r="C249" s="71">
        <v>6771277</v>
      </c>
      <c r="D249" s="64" t="s">
        <v>1103</v>
      </c>
      <c r="E249" s="64"/>
      <c r="F249" s="64"/>
      <c r="G249" s="64"/>
      <c r="H249" s="65"/>
      <c r="I249" s="65"/>
      <c r="J249" s="65"/>
      <c r="K249" s="65"/>
      <c r="L249" s="65"/>
      <c r="M249" s="65"/>
      <c r="N249" s="65"/>
      <c r="O249" s="65"/>
      <c r="P249" s="65"/>
      <c r="Q249" s="64"/>
      <c r="R249" s="64"/>
      <c r="S249" s="65" t="s">
        <v>761</v>
      </c>
      <c r="T249" s="65" t="s">
        <v>762</v>
      </c>
    </row>
    <row r="250" spans="1:20" x14ac:dyDescent="0.35">
      <c r="A250" s="63">
        <v>7.0750000000000002</v>
      </c>
      <c r="B250" s="71">
        <v>488317</v>
      </c>
      <c r="C250" s="71">
        <v>6771303</v>
      </c>
      <c r="D250" s="64" t="s">
        <v>1104</v>
      </c>
      <c r="E250" s="64" t="s">
        <v>133</v>
      </c>
      <c r="F250" s="64" t="s">
        <v>1008</v>
      </c>
      <c r="G250" s="64"/>
      <c r="H250" s="65"/>
      <c r="I250" s="65"/>
      <c r="J250" s="65"/>
      <c r="K250" s="65"/>
      <c r="L250" s="65"/>
      <c r="M250" s="65"/>
      <c r="N250" s="65"/>
      <c r="O250" s="65"/>
      <c r="P250" s="65"/>
      <c r="Q250" s="64"/>
      <c r="R250" s="64"/>
      <c r="S250" s="65" t="s">
        <v>761</v>
      </c>
      <c r="T250" s="65" t="s">
        <v>762</v>
      </c>
    </row>
    <row r="251" spans="1:20" x14ac:dyDescent="0.35">
      <c r="A251" s="63">
        <v>7.0759999999999996</v>
      </c>
      <c r="B251" s="71">
        <v>488300</v>
      </c>
      <c r="C251" s="71">
        <v>6771566</v>
      </c>
      <c r="D251" s="64" t="s">
        <v>1105</v>
      </c>
      <c r="E251" s="64" t="s">
        <v>133</v>
      </c>
      <c r="F251" s="64" t="s">
        <v>1008</v>
      </c>
      <c r="G251" s="64"/>
      <c r="H251" s="65"/>
      <c r="I251" s="65"/>
      <c r="J251" s="65"/>
      <c r="K251" s="65"/>
      <c r="L251" s="65"/>
      <c r="M251" s="65"/>
      <c r="N251" s="65"/>
      <c r="O251" s="65"/>
      <c r="P251" s="65"/>
      <c r="Q251" s="64"/>
      <c r="R251" s="64"/>
      <c r="S251" s="65" t="s">
        <v>761</v>
      </c>
      <c r="T251" s="65" t="s">
        <v>762</v>
      </c>
    </row>
    <row r="252" spans="1:20" x14ac:dyDescent="0.35">
      <c r="A252" s="63">
        <v>7.077</v>
      </c>
      <c r="B252" s="71">
        <v>487414</v>
      </c>
      <c r="C252" s="71">
        <v>6771613</v>
      </c>
      <c r="D252" s="64" t="s">
        <v>1106</v>
      </c>
      <c r="E252" s="64"/>
      <c r="F252" s="64"/>
      <c r="G252" s="64"/>
      <c r="H252" s="65"/>
      <c r="I252" s="65"/>
      <c r="J252" s="65"/>
      <c r="K252" s="65"/>
      <c r="L252" s="65"/>
      <c r="M252" s="65"/>
      <c r="N252" s="65"/>
      <c r="O252" s="65"/>
      <c r="P252" s="65"/>
      <c r="Q252" s="64"/>
      <c r="R252" s="64"/>
      <c r="S252" s="65" t="s">
        <v>761</v>
      </c>
      <c r="T252" s="65" t="s">
        <v>762</v>
      </c>
    </row>
    <row r="253" spans="1:20" x14ac:dyDescent="0.35">
      <c r="A253" s="63">
        <v>7.0780000000000003</v>
      </c>
      <c r="B253" s="71">
        <v>486894</v>
      </c>
      <c r="C253" s="71">
        <v>6771558</v>
      </c>
      <c r="D253" s="64" t="s">
        <v>1107</v>
      </c>
      <c r="E253" s="64"/>
      <c r="F253" s="64"/>
      <c r="G253" s="64"/>
      <c r="H253" s="65"/>
      <c r="I253" s="65"/>
      <c r="J253" s="65"/>
      <c r="K253" s="65"/>
      <c r="L253" s="65"/>
      <c r="M253" s="65"/>
      <c r="N253" s="65"/>
      <c r="O253" s="65"/>
      <c r="P253" s="65"/>
      <c r="Q253" s="64"/>
      <c r="R253" s="64"/>
      <c r="S253" s="65" t="s">
        <v>761</v>
      </c>
      <c r="T253" s="65" t="s">
        <v>762</v>
      </c>
    </row>
    <row r="254" spans="1:20" x14ac:dyDescent="0.35">
      <c r="A254" s="63">
        <v>7.0789999999999997</v>
      </c>
      <c r="B254" s="71">
        <v>486671</v>
      </c>
      <c r="C254" s="71">
        <v>6771830</v>
      </c>
      <c r="D254" s="64" t="s">
        <v>1108</v>
      </c>
      <c r="E254" s="64" t="s">
        <v>133</v>
      </c>
      <c r="F254" s="64" t="s">
        <v>1008</v>
      </c>
      <c r="G254" s="64" t="s">
        <v>179</v>
      </c>
      <c r="H254" s="65"/>
      <c r="I254" s="65"/>
      <c r="J254" s="65"/>
      <c r="K254" s="65"/>
      <c r="L254" s="65"/>
      <c r="M254" s="65"/>
      <c r="N254" s="65"/>
      <c r="O254" s="65"/>
      <c r="P254" s="65"/>
      <c r="Q254" s="64"/>
      <c r="R254" s="64"/>
      <c r="S254" s="65" t="s">
        <v>761</v>
      </c>
      <c r="T254" s="65" t="s">
        <v>762</v>
      </c>
    </row>
    <row r="255" spans="1:20" x14ac:dyDescent="0.35">
      <c r="A255" s="63">
        <v>8.0009999999999994</v>
      </c>
      <c r="B255" s="64">
        <v>487819</v>
      </c>
      <c r="C255" s="64">
        <v>6770137</v>
      </c>
      <c r="D255" s="64" t="s">
        <v>1109</v>
      </c>
      <c r="E255" s="64" t="s">
        <v>91</v>
      </c>
      <c r="F255" s="64" t="s">
        <v>179</v>
      </c>
      <c r="G255" s="64"/>
      <c r="H255" s="65"/>
      <c r="I255" s="65"/>
      <c r="J255" s="65"/>
      <c r="K255" s="65"/>
      <c r="L255" s="65"/>
      <c r="M255" s="65"/>
      <c r="N255" s="65"/>
      <c r="O255" s="65"/>
      <c r="P255" s="65"/>
      <c r="Q255" s="64"/>
      <c r="R255" s="64"/>
      <c r="S255" s="65" t="s">
        <v>761</v>
      </c>
      <c r="T255" s="65" t="s">
        <v>762</v>
      </c>
    </row>
    <row r="256" spans="1:20" x14ac:dyDescent="0.35">
      <c r="A256" s="63">
        <v>8.0020000000000007</v>
      </c>
      <c r="B256" s="64">
        <v>487770</v>
      </c>
      <c r="C256" s="64">
        <v>6769905</v>
      </c>
      <c r="D256" s="64" t="s">
        <v>1110</v>
      </c>
      <c r="E256" s="64" t="s">
        <v>91</v>
      </c>
      <c r="F256" s="64" t="s">
        <v>31</v>
      </c>
      <c r="G256" s="64" t="s">
        <v>766</v>
      </c>
      <c r="H256" s="65"/>
      <c r="I256" s="65"/>
      <c r="J256" s="65"/>
      <c r="K256" s="65"/>
      <c r="L256" s="65"/>
      <c r="M256" s="65"/>
      <c r="N256" s="65"/>
      <c r="O256" s="65"/>
      <c r="P256" s="65"/>
      <c r="Q256" s="64"/>
      <c r="R256" s="64"/>
      <c r="S256" s="65" t="s">
        <v>761</v>
      </c>
      <c r="T256" s="65" t="s">
        <v>762</v>
      </c>
    </row>
    <row r="257" spans="1:20" x14ac:dyDescent="0.35">
      <c r="A257" s="63">
        <v>8.0030000000000001</v>
      </c>
      <c r="B257" s="64">
        <v>487758</v>
      </c>
      <c r="C257" s="64">
        <v>6769700</v>
      </c>
      <c r="D257" s="64" t="s">
        <v>1111</v>
      </c>
      <c r="E257" s="64" t="s">
        <v>91</v>
      </c>
      <c r="F257" s="64" t="s">
        <v>175</v>
      </c>
      <c r="G257" s="64" t="s">
        <v>31</v>
      </c>
      <c r="H257" s="65"/>
      <c r="I257" s="65"/>
      <c r="J257" s="65"/>
      <c r="K257" s="65"/>
      <c r="L257" s="65"/>
      <c r="M257" s="65"/>
      <c r="N257" s="65"/>
      <c r="O257" s="65"/>
      <c r="P257" s="65"/>
      <c r="Q257" s="59"/>
      <c r="R257" s="64"/>
      <c r="S257" s="65" t="s">
        <v>761</v>
      </c>
      <c r="T257" s="65" t="s">
        <v>762</v>
      </c>
    </row>
    <row r="258" spans="1:20" x14ac:dyDescent="0.35">
      <c r="A258" s="63">
        <v>8.0039999999999996</v>
      </c>
      <c r="B258" s="64">
        <v>487769</v>
      </c>
      <c r="C258" s="64">
        <v>6769429</v>
      </c>
      <c r="D258" s="64" t="s">
        <v>1112</v>
      </c>
      <c r="E258" s="64"/>
      <c r="F258" s="64"/>
      <c r="G258" s="64"/>
      <c r="H258" s="65"/>
      <c r="I258" s="65"/>
      <c r="J258" s="65"/>
      <c r="K258" s="65"/>
      <c r="L258" s="65"/>
      <c r="M258" s="65"/>
      <c r="N258" s="65"/>
      <c r="O258" s="65"/>
      <c r="P258" s="65"/>
      <c r="Q258" s="64"/>
      <c r="R258" s="64"/>
      <c r="S258" s="65" t="s">
        <v>761</v>
      </c>
      <c r="T258" s="65" t="s">
        <v>762</v>
      </c>
    </row>
    <row r="259" spans="1:20" x14ac:dyDescent="0.35">
      <c r="A259" s="63">
        <v>8.0050000000000008</v>
      </c>
      <c r="B259" s="64">
        <v>487990</v>
      </c>
      <c r="C259" s="64">
        <v>6770326</v>
      </c>
      <c r="D259" s="64" t="s">
        <v>1113</v>
      </c>
      <c r="E259" s="64" t="s">
        <v>91</v>
      </c>
      <c r="F259" s="64" t="s">
        <v>31</v>
      </c>
      <c r="G259" s="64"/>
      <c r="H259" s="65"/>
      <c r="I259" s="65"/>
      <c r="J259" s="65"/>
      <c r="K259" s="65"/>
      <c r="L259" s="65"/>
      <c r="M259" s="65"/>
      <c r="N259" s="65"/>
      <c r="O259" s="65"/>
      <c r="P259" s="65"/>
      <c r="Q259" s="64"/>
      <c r="R259" s="64"/>
      <c r="S259" s="65" t="s">
        <v>761</v>
      </c>
      <c r="T259" s="65" t="s">
        <v>762</v>
      </c>
    </row>
    <row r="260" spans="1:20" x14ac:dyDescent="0.35">
      <c r="A260" s="63">
        <v>8.0060000000000002</v>
      </c>
      <c r="B260" s="64">
        <v>487975</v>
      </c>
      <c r="C260" s="64">
        <v>6769936</v>
      </c>
      <c r="D260" s="64" t="s">
        <v>1114</v>
      </c>
      <c r="E260" s="64" t="s">
        <v>91</v>
      </c>
      <c r="F260" s="64" t="s">
        <v>175</v>
      </c>
      <c r="G260" s="64"/>
      <c r="H260" s="65"/>
      <c r="I260" s="65"/>
      <c r="J260" s="65"/>
      <c r="K260" s="65"/>
      <c r="L260" s="65"/>
      <c r="M260" s="65"/>
      <c r="N260" s="65"/>
      <c r="O260" s="65"/>
      <c r="P260" s="65"/>
      <c r="Q260" s="64"/>
      <c r="R260" s="64"/>
      <c r="S260" s="65" t="s">
        <v>761</v>
      </c>
      <c r="T260" s="65" t="s">
        <v>762</v>
      </c>
    </row>
    <row r="261" spans="1:20" x14ac:dyDescent="0.35">
      <c r="A261" s="63">
        <v>8.0069999999999997</v>
      </c>
      <c r="B261" s="64">
        <v>487966</v>
      </c>
      <c r="C261" s="64">
        <v>6769581</v>
      </c>
      <c r="D261" s="64" t="s">
        <v>1115</v>
      </c>
      <c r="E261" s="64" t="s">
        <v>91</v>
      </c>
      <c r="F261" s="64" t="s">
        <v>175</v>
      </c>
      <c r="G261" s="64" t="s">
        <v>179</v>
      </c>
      <c r="H261" s="65"/>
      <c r="I261" s="65"/>
      <c r="J261" s="65"/>
      <c r="K261" s="65"/>
      <c r="L261" s="65"/>
      <c r="M261" s="65"/>
      <c r="N261" s="65"/>
      <c r="O261" s="65"/>
      <c r="P261" s="65"/>
      <c r="Q261" s="64"/>
      <c r="R261" s="64"/>
      <c r="S261" s="65" t="s">
        <v>761</v>
      </c>
      <c r="T261" s="65" t="s">
        <v>762</v>
      </c>
    </row>
    <row r="262" spans="1:20" x14ac:dyDescent="0.35">
      <c r="A262" s="63">
        <v>8.0079999999999991</v>
      </c>
      <c r="B262" s="64">
        <v>488189</v>
      </c>
      <c r="C262" s="64">
        <v>6769394</v>
      </c>
      <c r="D262" s="64" t="s">
        <v>1116</v>
      </c>
      <c r="E262" s="64" t="s">
        <v>91</v>
      </c>
      <c r="F262" s="64" t="s">
        <v>31</v>
      </c>
      <c r="G262" s="64" t="s">
        <v>766</v>
      </c>
      <c r="H262" s="65" t="s">
        <v>46</v>
      </c>
      <c r="I262" s="65">
        <v>78</v>
      </c>
      <c r="J262" s="65"/>
      <c r="K262" s="65"/>
      <c r="L262" s="65"/>
      <c r="M262" s="65"/>
      <c r="N262" s="65"/>
      <c r="O262" s="65"/>
      <c r="P262" s="65"/>
      <c r="Q262" s="64"/>
      <c r="R262" s="64"/>
      <c r="S262" s="65" t="s">
        <v>761</v>
      </c>
      <c r="T262" s="65" t="s">
        <v>762</v>
      </c>
    </row>
    <row r="263" spans="1:20" x14ac:dyDescent="0.35">
      <c r="A263" s="63">
        <v>8.0090000000000003</v>
      </c>
      <c r="B263" s="64">
        <v>488320</v>
      </c>
      <c r="C263" s="64">
        <v>6769387</v>
      </c>
      <c r="D263" s="64" t="s">
        <v>1117</v>
      </c>
      <c r="E263" s="64" t="s">
        <v>91</v>
      </c>
      <c r="F263" s="64" t="s">
        <v>175</v>
      </c>
      <c r="G263" s="64"/>
      <c r="H263" s="65"/>
      <c r="I263" s="65"/>
      <c r="J263" s="65"/>
      <c r="K263" s="65"/>
      <c r="L263" s="65"/>
      <c r="M263" s="65"/>
      <c r="N263" s="65"/>
      <c r="O263" s="65"/>
      <c r="P263" s="65"/>
      <c r="Q263" s="64"/>
      <c r="R263" s="64"/>
      <c r="S263" s="65" t="s">
        <v>761</v>
      </c>
      <c r="T263" s="65" t="s">
        <v>762</v>
      </c>
    </row>
    <row r="264" spans="1:20" x14ac:dyDescent="0.35">
      <c r="A264" s="63" t="s">
        <v>1118</v>
      </c>
      <c r="B264" s="64">
        <v>488447</v>
      </c>
      <c r="C264" s="64">
        <v>6769400</v>
      </c>
      <c r="D264" s="64" t="s">
        <v>1119</v>
      </c>
      <c r="E264" s="64" t="s">
        <v>91</v>
      </c>
      <c r="F264" s="64" t="s">
        <v>31</v>
      </c>
      <c r="G264" s="64" t="s">
        <v>766</v>
      </c>
      <c r="H264" s="65"/>
      <c r="I264" s="65"/>
      <c r="J264" s="65"/>
      <c r="K264" s="65"/>
      <c r="L264" s="65"/>
      <c r="M264" s="65"/>
      <c r="N264" s="65"/>
      <c r="O264" s="65"/>
      <c r="P264" s="65"/>
      <c r="Q264" s="64"/>
      <c r="R264" s="64"/>
      <c r="S264" s="65" t="s">
        <v>761</v>
      </c>
      <c r="T264" s="65" t="s">
        <v>762</v>
      </c>
    </row>
    <row r="265" spans="1:20" x14ac:dyDescent="0.35">
      <c r="A265" s="63">
        <v>8.0109999999999992</v>
      </c>
      <c r="B265" s="64">
        <v>488438</v>
      </c>
      <c r="C265" s="64">
        <v>6769094</v>
      </c>
      <c r="D265" s="64" t="s">
        <v>1120</v>
      </c>
      <c r="E265" s="64" t="s">
        <v>91</v>
      </c>
      <c r="F265" s="64" t="s">
        <v>23</v>
      </c>
      <c r="G265" s="64" t="s">
        <v>242</v>
      </c>
      <c r="H265" s="65"/>
      <c r="I265" s="65"/>
      <c r="J265" s="65"/>
      <c r="K265" s="65"/>
      <c r="L265" s="65"/>
      <c r="M265" s="65"/>
      <c r="N265" s="65"/>
      <c r="O265" s="65"/>
      <c r="P265" s="65"/>
      <c r="Q265" s="64"/>
      <c r="R265" s="64" t="s">
        <v>1121</v>
      </c>
      <c r="S265" s="65" t="s">
        <v>761</v>
      </c>
      <c r="T265" s="65" t="s">
        <v>762</v>
      </c>
    </row>
    <row r="266" spans="1:20" x14ac:dyDescent="0.35">
      <c r="A266" s="63">
        <v>8.0120000000000005</v>
      </c>
      <c r="B266" s="64">
        <v>488430</v>
      </c>
      <c r="C266" s="64">
        <v>6769004</v>
      </c>
      <c r="D266" s="64" t="s">
        <v>1122</v>
      </c>
      <c r="E266" s="64" t="s">
        <v>22</v>
      </c>
      <c r="F266" s="64" t="s">
        <v>31</v>
      </c>
      <c r="G266" s="64"/>
      <c r="H266" s="65"/>
      <c r="I266" s="65"/>
      <c r="J266" s="65"/>
      <c r="K266" s="65"/>
      <c r="L266" s="65"/>
      <c r="M266" s="65"/>
      <c r="N266" s="65"/>
      <c r="O266" s="65"/>
      <c r="P266" s="65"/>
      <c r="Q266" s="64"/>
      <c r="R266" s="64"/>
      <c r="S266" s="65" t="s">
        <v>761</v>
      </c>
      <c r="T266" s="65" t="s">
        <v>762</v>
      </c>
    </row>
    <row r="267" spans="1:20" x14ac:dyDescent="0.35">
      <c r="A267" s="63">
        <v>8.0129999999999999</v>
      </c>
      <c r="B267" s="64">
        <v>488423</v>
      </c>
      <c r="C267" s="64">
        <v>6768872</v>
      </c>
      <c r="D267" s="64" t="s">
        <v>1123</v>
      </c>
      <c r="E267" s="64" t="s">
        <v>91</v>
      </c>
      <c r="F267" s="64" t="s">
        <v>175</v>
      </c>
      <c r="G267" s="64" t="s">
        <v>242</v>
      </c>
      <c r="H267" s="65"/>
      <c r="I267" s="65"/>
      <c r="J267" s="65"/>
      <c r="K267" s="65"/>
      <c r="L267" s="65"/>
      <c r="M267" s="65"/>
      <c r="N267" s="65"/>
      <c r="O267" s="65"/>
      <c r="P267" s="65"/>
      <c r="Q267" s="64"/>
      <c r="R267" s="64" t="s">
        <v>1124</v>
      </c>
      <c r="S267" s="65" t="s">
        <v>761</v>
      </c>
      <c r="T267" s="65" t="s">
        <v>762</v>
      </c>
    </row>
    <row r="268" spans="1:20" x14ac:dyDescent="0.35">
      <c r="A268" s="63">
        <v>8.0139999999999993</v>
      </c>
      <c r="B268" s="64">
        <v>488387</v>
      </c>
      <c r="C268" s="64">
        <v>6768823</v>
      </c>
      <c r="D268" s="64" t="s">
        <v>1125</v>
      </c>
      <c r="E268" s="64" t="s">
        <v>91</v>
      </c>
      <c r="F268" s="64" t="s">
        <v>175</v>
      </c>
      <c r="G268" s="64"/>
      <c r="H268" s="65"/>
      <c r="I268" s="65"/>
      <c r="J268" s="65"/>
      <c r="K268" s="65"/>
      <c r="L268" s="65"/>
      <c r="M268" s="65"/>
      <c r="N268" s="65"/>
      <c r="O268" s="65"/>
      <c r="P268" s="65"/>
      <c r="Q268" s="64"/>
      <c r="R268" s="64"/>
      <c r="S268" s="65" t="s">
        <v>761</v>
      </c>
      <c r="T268" s="65" t="s">
        <v>762</v>
      </c>
    </row>
    <row r="269" spans="1:20" x14ac:dyDescent="0.35">
      <c r="A269" s="63">
        <v>8.0150000000000006</v>
      </c>
      <c r="B269" s="64">
        <v>488409</v>
      </c>
      <c r="C269" s="64">
        <v>6768571</v>
      </c>
      <c r="D269" s="64" t="s">
        <v>1126</v>
      </c>
      <c r="E269" s="64" t="s">
        <v>22</v>
      </c>
      <c r="F269" s="64" t="s">
        <v>105</v>
      </c>
      <c r="G269" s="64"/>
      <c r="H269" s="65" t="s">
        <v>46</v>
      </c>
      <c r="I269" s="65">
        <v>129</v>
      </c>
      <c r="J269" s="65"/>
      <c r="K269" s="65"/>
      <c r="L269" s="65"/>
      <c r="M269" s="65"/>
      <c r="N269" s="65"/>
      <c r="O269" s="65"/>
      <c r="P269" s="65"/>
      <c r="Q269" s="64"/>
      <c r="R269" s="64"/>
      <c r="S269" s="65" t="s">
        <v>761</v>
      </c>
      <c r="T269" s="65" t="s">
        <v>762</v>
      </c>
    </row>
    <row r="270" spans="1:20" x14ac:dyDescent="0.35">
      <c r="A270" s="63">
        <v>8.016</v>
      </c>
      <c r="B270" s="64">
        <v>488382</v>
      </c>
      <c r="C270" s="64">
        <v>6768537</v>
      </c>
      <c r="D270" s="64" t="s">
        <v>1127</v>
      </c>
      <c r="E270" s="64" t="s">
        <v>22</v>
      </c>
      <c r="F270" s="64" t="s">
        <v>105</v>
      </c>
      <c r="G270" s="64"/>
      <c r="H270" s="65" t="s">
        <v>34</v>
      </c>
      <c r="I270" s="65">
        <v>129</v>
      </c>
      <c r="J270" s="65">
        <v>65</v>
      </c>
      <c r="K270" s="65"/>
      <c r="L270" s="65"/>
      <c r="M270" s="65"/>
      <c r="N270" s="65"/>
      <c r="O270" s="65"/>
      <c r="P270" s="65"/>
      <c r="Q270" s="64"/>
      <c r="R270" s="64"/>
      <c r="S270" s="65" t="s">
        <v>761</v>
      </c>
      <c r="T270" s="65" t="s">
        <v>762</v>
      </c>
    </row>
    <row r="271" spans="1:20" x14ac:dyDescent="0.35">
      <c r="A271" s="63">
        <v>8.0169999999999995</v>
      </c>
      <c r="B271" s="64">
        <v>488420</v>
      </c>
      <c r="C271" s="64">
        <v>6768503</v>
      </c>
      <c r="D271" s="64" t="s">
        <v>1128</v>
      </c>
      <c r="E271" s="64" t="s">
        <v>133</v>
      </c>
      <c r="F271" s="64" t="s">
        <v>907</v>
      </c>
      <c r="G271" s="64"/>
      <c r="H271" s="65"/>
      <c r="I271" s="65"/>
      <c r="J271" s="65"/>
      <c r="K271" s="65"/>
      <c r="L271" s="65"/>
      <c r="M271" s="65"/>
      <c r="N271" s="65"/>
      <c r="O271" s="65"/>
      <c r="P271" s="65"/>
      <c r="Q271" s="64"/>
      <c r="R271" s="64"/>
      <c r="S271" s="65" t="s">
        <v>761</v>
      </c>
      <c r="T271" s="65" t="s">
        <v>762</v>
      </c>
    </row>
    <row r="272" spans="1:20" x14ac:dyDescent="0.35">
      <c r="A272" s="63">
        <v>8.0180000000000007</v>
      </c>
      <c r="B272" s="64">
        <v>488471</v>
      </c>
      <c r="C272" s="64">
        <v>6768416</v>
      </c>
      <c r="D272" s="64" t="s">
        <v>1129</v>
      </c>
      <c r="E272" s="64" t="s">
        <v>22</v>
      </c>
      <c r="F272" s="64" t="s">
        <v>160</v>
      </c>
      <c r="G272" s="64"/>
      <c r="H272" s="65"/>
      <c r="I272" s="65"/>
      <c r="J272" s="65"/>
      <c r="K272" s="65"/>
      <c r="L272" s="65"/>
      <c r="M272" s="65"/>
      <c r="N272" s="65"/>
      <c r="O272" s="65"/>
      <c r="P272" s="65"/>
      <c r="Q272" s="64"/>
      <c r="R272" s="64"/>
      <c r="S272" s="65" t="s">
        <v>761</v>
      </c>
      <c r="T272" s="65" t="s">
        <v>762</v>
      </c>
    </row>
    <row r="273" spans="1:20" x14ac:dyDescent="0.35">
      <c r="A273" s="63">
        <v>8.0190000000000001</v>
      </c>
      <c r="B273" s="64">
        <v>488497</v>
      </c>
      <c r="C273" s="64">
        <v>6768556</v>
      </c>
      <c r="D273" s="64" t="s">
        <v>1130</v>
      </c>
      <c r="E273" s="64" t="s">
        <v>91</v>
      </c>
      <c r="F273" s="64" t="s">
        <v>160</v>
      </c>
      <c r="G273" s="64"/>
      <c r="H273" s="65"/>
      <c r="I273" s="65"/>
      <c r="J273" s="65"/>
      <c r="K273" s="65"/>
      <c r="L273" s="65"/>
      <c r="M273" s="65"/>
      <c r="N273" s="65"/>
      <c r="O273" s="65"/>
      <c r="P273" s="65"/>
      <c r="Q273" s="59"/>
      <c r="R273" s="64" t="s">
        <v>1131</v>
      </c>
      <c r="S273" s="65" t="s">
        <v>761</v>
      </c>
      <c r="T273" s="65" t="s">
        <v>762</v>
      </c>
    </row>
    <row r="274" spans="1:20" x14ac:dyDescent="0.35">
      <c r="A274" s="63" t="s">
        <v>1132</v>
      </c>
      <c r="B274" s="64">
        <v>488500</v>
      </c>
      <c r="C274" s="64">
        <v>6768313</v>
      </c>
      <c r="D274" s="64" t="s">
        <v>1133</v>
      </c>
      <c r="E274" s="64" t="s">
        <v>22</v>
      </c>
      <c r="F274" s="64" t="s">
        <v>160</v>
      </c>
      <c r="G274" s="64"/>
      <c r="H274" s="65" t="s">
        <v>34</v>
      </c>
      <c r="I274" s="65">
        <v>136</v>
      </c>
      <c r="J274" s="65">
        <v>65</v>
      </c>
      <c r="K274" s="65"/>
      <c r="L274" s="65"/>
      <c r="M274" s="65"/>
      <c r="N274" s="65"/>
      <c r="O274" s="65"/>
      <c r="P274" s="65"/>
      <c r="Q274" s="64"/>
      <c r="R274" s="64"/>
      <c r="S274" s="65" t="s">
        <v>761</v>
      </c>
      <c r="T274" s="65" t="s">
        <v>762</v>
      </c>
    </row>
    <row r="275" spans="1:20" x14ac:dyDescent="0.35">
      <c r="A275" s="63">
        <v>8.0210000000000008</v>
      </c>
      <c r="B275" s="64">
        <v>488472</v>
      </c>
      <c r="C275" s="64">
        <v>6768205</v>
      </c>
      <c r="D275" s="64" t="s">
        <v>1134</v>
      </c>
      <c r="E275" s="64" t="s">
        <v>22</v>
      </c>
      <c r="F275" s="64" t="s">
        <v>179</v>
      </c>
      <c r="G275" s="64" t="s">
        <v>160</v>
      </c>
      <c r="H275" s="65" t="s">
        <v>34</v>
      </c>
      <c r="I275" s="65">
        <v>136</v>
      </c>
      <c r="J275" s="65">
        <v>65</v>
      </c>
      <c r="K275" s="65"/>
      <c r="L275" s="65"/>
      <c r="M275" s="65"/>
      <c r="N275" s="65"/>
      <c r="O275" s="65"/>
      <c r="P275" s="65"/>
      <c r="Q275" s="64"/>
      <c r="R275" s="64"/>
      <c r="S275" s="65" t="s">
        <v>761</v>
      </c>
      <c r="T275" s="65" t="s">
        <v>762</v>
      </c>
    </row>
    <row r="276" spans="1:20" x14ac:dyDescent="0.35">
      <c r="A276" s="63">
        <v>8.0220000000000002</v>
      </c>
      <c r="B276" s="64">
        <v>488415</v>
      </c>
      <c r="C276" s="64">
        <v>6768193</v>
      </c>
      <c r="D276" s="64" t="s">
        <v>1135</v>
      </c>
      <c r="E276" s="64" t="s">
        <v>22</v>
      </c>
      <c r="F276" s="64" t="s">
        <v>160</v>
      </c>
      <c r="G276" s="64"/>
      <c r="H276" s="65"/>
      <c r="I276" s="65"/>
      <c r="J276" s="65"/>
      <c r="K276" s="65"/>
      <c r="L276" s="65"/>
      <c r="M276" s="65"/>
      <c r="N276" s="65"/>
      <c r="O276" s="65"/>
      <c r="P276" s="65"/>
      <c r="Q276" s="64"/>
      <c r="R276" s="64" t="s">
        <v>1136</v>
      </c>
      <c r="S276" s="65" t="s">
        <v>761</v>
      </c>
      <c r="T276" s="65" t="s">
        <v>762</v>
      </c>
    </row>
    <row r="277" spans="1:20" x14ac:dyDescent="0.35">
      <c r="A277" s="63">
        <v>8.0229999999999997</v>
      </c>
      <c r="B277" s="64">
        <v>488160</v>
      </c>
      <c r="C277" s="64">
        <v>6768198</v>
      </c>
      <c r="D277" s="64" t="s">
        <v>1137</v>
      </c>
      <c r="E277" s="64" t="s">
        <v>22</v>
      </c>
      <c r="F277" s="64" t="s">
        <v>160</v>
      </c>
      <c r="G277" s="64"/>
      <c r="H277" s="65"/>
      <c r="I277" s="65"/>
      <c r="J277" s="65"/>
      <c r="K277" s="65"/>
      <c r="L277" s="65"/>
      <c r="M277" s="65"/>
      <c r="N277" s="65"/>
      <c r="O277" s="65"/>
      <c r="P277" s="65"/>
      <c r="Q277" s="64"/>
      <c r="R277" s="64" t="s">
        <v>1138</v>
      </c>
      <c r="S277" s="65" t="s">
        <v>761</v>
      </c>
      <c r="T277" s="65" t="s">
        <v>762</v>
      </c>
    </row>
    <row r="278" spans="1:20" x14ac:dyDescent="0.35">
      <c r="A278" s="63">
        <v>8.0239999999999991</v>
      </c>
      <c r="B278" s="64">
        <v>488102</v>
      </c>
      <c r="C278" s="64">
        <v>6768376</v>
      </c>
      <c r="D278" s="64" t="s">
        <v>1139</v>
      </c>
      <c r="E278" s="64" t="s">
        <v>91</v>
      </c>
      <c r="F278" s="64" t="s">
        <v>160</v>
      </c>
      <c r="G278" s="64"/>
      <c r="H278" s="65"/>
      <c r="I278" s="65"/>
      <c r="J278" s="65"/>
      <c r="K278" s="65"/>
      <c r="L278" s="65"/>
      <c r="M278" s="65"/>
      <c r="N278" s="65"/>
      <c r="O278" s="65"/>
      <c r="P278" s="65"/>
      <c r="Q278" s="64"/>
      <c r="R278" s="64"/>
      <c r="S278" s="65" t="s">
        <v>761</v>
      </c>
      <c r="T278" s="65" t="s">
        <v>762</v>
      </c>
    </row>
    <row r="279" spans="1:20" x14ac:dyDescent="0.35">
      <c r="A279" s="63">
        <v>8.0250000000000004</v>
      </c>
      <c r="B279" s="64">
        <v>488064</v>
      </c>
      <c r="C279" s="64">
        <v>6768515</v>
      </c>
      <c r="D279" s="64" t="s">
        <v>1140</v>
      </c>
      <c r="E279" s="64" t="s">
        <v>22</v>
      </c>
      <c r="F279" s="64" t="s">
        <v>175</v>
      </c>
      <c r="G279" s="64"/>
      <c r="H279" s="65"/>
      <c r="I279" s="65"/>
      <c r="J279" s="65"/>
      <c r="K279" s="65"/>
      <c r="L279" s="65"/>
      <c r="M279" s="65"/>
      <c r="N279" s="65"/>
      <c r="O279" s="65"/>
      <c r="P279" s="65"/>
      <c r="Q279" s="64"/>
      <c r="R279" s="64" t="s">
        <v>1141</v>
      </c>
      <c r="S279" s="65" t="s">
        <v>761</v>
      </c>
      <c r="T279" s="65" t="s">
        <v>762</v>
      </c>
    </row>
    <row r="280" spans="1:20" x14ac:dyDescent="0.35">
      <c r="A280" s="63">
        <v>8.0259999999999998</v>
      </c>
      <c r="B280" s="64">
        <v>488100</v>
      </c>
      <c r="C280" s="64">
        <v>6768673</v>
      </c>
      <c r="D280" s="64" t="s">
        <v>1142</v>
      </c>
      <c r="E280" s="64" t="s">
        <v>22</v>
      </c>
      <c r="F280" s="64" t="s">
        <v>175</v>
      </c>
      <c r="G280" s="64"/>
      <c r="H280" s="65"/>
      <c r="I280" s="65"/>
      <c r="J280" s="65"/>
      <c r="K280" s="65"/>
      <c r="L280" s="65"/>
      <c r="M280" s="65"/>
      <c r="N280" s="65"/>
      <c r="O280" s="65"/>
      <c r="P280" s="65"/>
      <c r="Q280" s="64"/>
      <c r="R280" s="64"/>
      <c r="S280" s="65" t="s">
        <v>761</v>
      </c>
      <c r="T280" s="65" t="s">
        <v>762</v>
      </c>
    </row>
    <row r="281" spans="1:20" x14ac:dyDescent="0.35">
      <c r="A281" s="63">
        <v>8.0269999999999992</v>
      </c>
      <c r="B281" s="64">
        <v>488115</v>
      </c>
      <c r="C281" s="64">
        <v>6768917</v>
      </c>
      <c r="D281" s="64" t="s">
        <v>1143</v>
      </c>
      <c r="E281" s="64" t="s">
        <v>22</v>
      </c>
      <c r="F281" s="64" t="s">
        <v>31</v>
      </c>
      <c r="G281" s="64"/>
      <c r="H281" s="65"/>
      <c r="I281" s="65"/>
      <c r="J281" s="65"/>
      <c r="K281" s="65"/>
      <c r="L281" s="65"/>
      <c r="M281" s="65"/>
      <c r="N281" s="65"/>
      <c r="O281" s="65"/>
      <c r="P281" s="65"/>
      <c r="Q281" s="64"/>
      <c r="R281" s="64"/>
      <c r="S281" s="65" t="s">
        <v>761</v>
      </c>
      <c r="T281" s="65" t="s">
        <v>762</v>
      </c>
    </row>
    <row r="282" spans="1:20" x14ac:dyDescent="0.35">
      <c r="A282" s="63">
        <v>8.0280000000000005</v>
      </c>
      <c r="B282" s="64">
        <v>488116</v>
      </c>
      <c r="C282" s="64">
        <v>6769011</v>
      </c>
      <c r="D282" s="64" t="s">
        <v>1144</v>
      </c>
      <c r="E282" s="64" t="s">
        <v>22</v>
      </c>
      <c r="F282" s="64" t="s">
        <v>31</v>
      </c>
      <c r="G282" s="64"/>
      <c r="H282" s="65"/>
      <c r="I282" s="65"/>
      <c r="J282" s="65"/>
      <c r="K282" s="65"/>
      <c r="L282" s="65"/>
      <c r="M282" s="65"/>
      <c r="N282" s="65"/>
      <c r="O282" s="65"/>
      <c r="P282" s="65"/>
      <c r="Q282" s="64"/>
      <c r="R282" s="64"/>
      <c r="S282" s="65" t="s">
        <v>761</v>
      </c>
      <c r="T282" s="65" t="s">
        <v>762</v>
      </c>
    </row>
    <row r="283" spans="1:20" x14ac:dyDescent="0.35">
      <c r="A283" s="63">
        <v>8.0289999999999999</v>
      </c>
      <c r="B283" s="64">
        <v>488124</v>
      </c>
      <c r="C283" s="64">
        <v>6769165</v>
      </c>
      <c r="D283" s="64" t="s">
        <v>1145</v>
      </c>
      <c r="E283" s="64" t="s">
        <v>22</v>
      </c>
      <c r="F283" s="64" t="s">
        <v>31</v>
      </c>
      <c r="G283" s="64"/>
      <c r="H283" s="65"/>
      <c r="I283" s="65"/>
      <c r="J283" s="65"/>
      <c r="K283" s="65"/>
      <c r="L283" s="65"/>
      <c r="M283" s="65"/>
      <c r="N283" s="65"/>
      <c r="O283" s="65"/>
      <c r="P283" s="65"/>
      <c r="Q283" s="64"/>
      <c r="R283" s="64"/>
      <c r="S283" s="65" t="s">
        <v>761</v>
      </c>
      <c r="T283" s="65" t="s">
        <v>762</v>
      </c>
    </row>
    <row r="284" spans="1:20" x14ac:dyDescent="0.35">
      <c r="A284" s="63" t="s">
        <v>1146</v>
      </c>
      <c r="B284" s="64">
        <v>487958</v>
      </c>
      <c r="C284" s="64">
        <v>6769288</v>
      </c>
      <c r="D284" s="64" t="s">
        <v>1147</v>
      </c>
      <c r="E284" s="64" t="s">
        <v>22</v>
      </c>
      <c r="F284" s="64" t="s">
        <v>31</v>
      </c>
      <c r="G284" s="64"/>
      <c r="H284" s="65"/>
      <c r="I284" s="65"/>
      <c r="J284" s="65"/>
      <c r="K284" s="65"/>
      <c r="L284" s="65"/>
      <c r="M284" s="65"/>
      <c r="N284" s="65"/>
      <c r="O284" s="65"/>
      <c r="P284" s="65"/>
      <c r="Q284" s="64"/>
      <c r="R284" s="64"/>
      <c r="S284" s="65" t="s">
        <v>761</v>
      </c>
      <c r="T284" s="65" t="s">
        <v>762</v>
      </c>
    </row>
    <row r="285" spans="1:20" x14ac:dyDescent="0.35">
      <c r="A285" s="63" t="s">
        <v>1148</v>
      </c>
      <c r="B285" s="64">
        <v>487954</v>
      </c>
      <c r="C285" s="64">
        <v>6769377</v>
      </c>
      <c r="D285" s="64" t="s">
        <v>1149</v>
      </c>
      <c r="E285" s="64" t="s">
        <v>22</v>
      </c>
      <c r="F285" s="64" t="s">
        <v>31</v>
      </c>
      <c r="G285" s="64"/>
      <c r="H285" s="65"/>
      <c r="I285" s="65"/>
      <c r="J285" s="65"/>
      <c r="K285" s="65"/>
      <c r="L285" s="65"/>
      <c r="M285" s="65"/>
      <c r="N285" s="65"/>
      <c r="O285" s="65"/>
      <c r="P285" s="65"/>
      <c r="Q285" s="64"/>
      <c r="R285" s="64"/>
      <c r="S285" s="65" t="s">
        <v>761</v>
      </c>
      <c r="T285" s="65" t="s">
        <v>762</v>
      </c>
    </row>
    <row r="286" spans="1:20" x14ac:dyDescent="0.35">
      <c r="A286" s="63">
        <v>8.0310000000000006</v>
      </c>
      <c r="B286" s="64">
        <v>487671</v>
      </c>
      <c r="C286" s="64">
        <v>6769046</v>
      </c>
      <c r="D286" s="64" t="s">
        <v>1150</v>
      </c>
      <c r="E286" s="64" t="s">
        <v>22</v>
      </c>
      <c r="F286" s="64" t="s">
        <v>144</v>
      </c>
      <c r="G286" s="64"/>
      <c r="H286" s="65" t="s">
        <v>27</v>
      </c>
      <c r="I286" s="65">
        <v>92</v>
      </c>
      <c r="J286" s="65"/>
      <c r="K286" s="65"/>
      <c r="L286" s="65"/>
      <c r="M286" s="65"/>
      <c r="N286" s="65"/>
      <c r="O286" s="65"/>
      <c r="P286" s="65"/>
      <c r="Q286" s="64"/>
      <c r="R286" s="64" t="s">
        <v>1151</v>
      </c>
      <c r="S286" s="65" t="s">
        <v>761</v>
      </c>
      <c r="T286" s="65" t="s">
        <v>762</v>
      </c>
    </row>
    <row r="287" spans="1:20" x14ac:dyDescent="0.35">
      <c r="A287" s="63">
        <v>8.032</v>
      </c>
      <c r="B287" s="64">
        <v>487691</v>
      </c>
      <c r="C287" s="64">
        <v>6769052</v>
      </c>
      <c r="D287" s="64" t="s">
        <v>1152</v>
      </c>
      <c r="E287" s="64" t="s">
        <v>22</v>
      </c>
      <c r="F287" s="64" t="s">
        <v>100</v>
      </c>
      <c r="G287" s="64"/>
      <c r="H287" s="65" t="s">
        <v>27</v>
      </c>
      <c r="I287" s="65">
        <v>85</v>
      </c>
      <c r="J287" s="65">
        <v>90</v>
      </c>
      <c r="K287" s="65"/>
      <c r="L287" s="65"/>
      <c r="M287" s="65"/>
      <c r="N287" s="65"/>
      <c r="O287" s="65"/>
      <c r="P287" s="65"/>
      <c r="Q287" s="64"/>
      <c r="R287" s="64" t="s">
        <v>1153</v>
      </c>
      <c r="S287" s="65" t="s">
        <v>761</v>
      </c>
      <c r="T287" s="65" t="s">
        <v>762</v>
      </c>
    </row>
    <row r="288" spans="1:20" x14ac:dyDescent="0.35">
      <c r="A288" s="63">
        <v>8.0329999999999995</v>
      </c>
      <c r="B288" s="64">
        <v>487628</v>
      </c>
      <c r="C288" s="64">
        <v>6769100</v>
      </c>
      <c r="D288" s="64" t="s">
        <v>1154</v>
      </c>
      <c r="E288" s="64" t="s">
        <v>91</v>
      </c>
      <c r="F288" s="64" t="s">
        <v>23</v>
      </c>
      <c r="G288" s="64"/>
      <c r="H288" s="65"/>
      <c r="I288" s="65"/>
      <c r="J288" s="65"/>
      <c r="K288" s="65"/>
      <c r="L288" s="65"/>
      <c r="M288" s="65"/>
      <c r="N288" s="65"/>
      <c r="O288" s="65"/>
      <c r="P288" s="65"/>
      <c r="Q288" s="59"/>
      <c r="R288" s="64"/>
      <c r="S288" s="65" t="s">
        <v>761</v>
      </c>
      <c r="T288" s="65" t="s">
        <v>762</v>
      </c>
    </row>
    <row r="289" spans="1:20" x14ac:dyDescent="0.35">
      <c r="A289" s="63">
        <v>8.0340000000000007</v>
      </c>
      <c r="B289" s="64">
        <v>487520</v>
      </c>
      <c r="C289" s="64">
        <v>6769041</v>
      </c>
      <c r="D289" s="64" t="s">
        <v>1155</v>
      </c>
      <c r="E289" s="64" t="s">
        <v>91</v>
      </c>
      <c r="F289" s="64" t="s">
        <v>100</v>
      </c>
      <c r="G289" s="64"/>
      <c r="H289" s="65"/>
      <c r="I289" s="65"/>
      <c r="J289" s="65"/>
      <c r="K289" s="65"/>
      <c r="L289" s="65"/>
      <c r="M289" s="65"/>
      <c r="N289" s="65"/>
      <c r="O289" s="65"/>
      <c r="P289" s="65"/>
      <c r="Q289" s="64"/>
      <c r="R289" s="64"/>
      <c r="S289" s="65" t="s">
        <v>761</v>
      </c>
      <c r="T289" s="65" t="s">
        <v>762</v>
      </c>
    </row>
    <row r="290" spans="1:20" x14ac:dyDescent="0.35">
      <c r="A290" s="63">
        <v>8.0350000000000001</v>
      </c>
      <c r="B290" s="64">
        <v>487528</v>
      </c>
      <c r="C290" s="64">
        <v>6768934</v>
      </c>
      <c r="D290" s="64" t="s">
        <v>1156</v>
      </c>
      <c r="E290" s="64" t="s">
        <v>91</v>
      </c>
      <c r="F290" s="64" t="s">
        <v>175</v>
      </c>
      <c r="G290" s="64"/>
      <c r="H290" s="65"/>
      <c r="I290" s="65"/>
      <c r="J290" s="65"/>
      <c r="K290" s="65"/>
      <c r="L290" s="65"/>
      <c r="M290" s="65"/>
      <c r="N290" s="65"/>
      <c r="O290" s="65"/>
      <c r="P290" s="65"/>
      <c r="Q290" s="64"/>
      <c r="R290" s="64"/>
      <c r="S290" s="65" t="s">
        <v>761</v>
      </c>
      <c r="T290" s="65" t="s">
        <v>762</v>
      </c>
    </row>
    <row r="291" spans="1:20" x14ac:dyDescent="0.35">
      <c r="A291" s="63">
        <v>8.0359999999999996</v>
      </c>
      <c r="B291" s="64">
        <v>487524</v>
      </c>
      <c r="C291" s="64">
        <v>6768787</v>
      </c>
      <c r="D291" s="64" t="s">
        <v>1157</v>
      </c>
      <c r="E291" s="64" t="s">
        <v>22</v>
      </c>
      <c r="F291" s="64" t="s">
        <v>175</v>
      </c>
      <c r="G291" s="64"/>
      <c r="H291" s="65"/>
      <c r="I291" s="65"/>
      <c r="J291" s="65"/>
      <c r="K291" s="65"/>
      <c r="L291" s="65"/>
      <c r="M291" s="65"/>
      <c r="N291" s="65"/>
      <c r="O291" s="65"/>
      <c r="P291" s="65"/>
      <c r="Q291" s="64"/>
      <c r="R291" s="64"/>
      <c r="S291" s="65" t="s">
        <v>761</v>
      </c>
      <c r="T291" s="65" t="s">
        <v>762</v>
      </c>
    </row>
    <row r="292" spans="1:20" x14ac:dyDescent="0.35">
      <c r="A292" s="63" t="s">
        <v>1158</v>
      </c>
      <c r="B292" s="64">
        <v>487527</v>
      </c>
      <c r="C292" s="64">
        <v>6768846</v>
      </c>
      <c r="D292" s="64" t="s">
        <v>1159</v>
      </c>
      <c r="E292" s="64" t="s">
        <v>91</v>
      </c>
      <c r="F292" s="64" t="s">
        <v>105</v>
      </c>
      <c r="G292" s="64"/>
      <c r="H292" s="65"/>
      <c r="I292" s="65"/>
      <c r="J292" s="65"/>
      <c r="K292" s="65"/>
      <c r="L292" s="65"/>
      <c r="M292" s="65"/>
      <c r="N292" s="65"/>
      <c r="O292" s="65"/>
      <c r="P292" s="65"/>
      <c r="Q292" s="64"/>
      <c r="R292" s="64"/>
      <c r="S292" s="65" t="s">
        <v>761</v>
      </c>
      <c r="T292" s="65" t="s">
        <v>762</v>
      </c>
    </row>
    <row r="293" spans="1:20" x14ac:dyDescent="0.35">
      <c r="A293" s="63">
        <v>8.0370000000000008</v>
      </c>
      <c r="B293" s="64">
        <v>487929</v>
      </c>
      <c r="C293" s="64">
        <v>6768203</v>
      </c>
      <c r="D293" s="64" t="s">
        <v>1160</v>
      </c>
      <c r="E293" s="64" t="s">
        <v>22</v>
      </c>
      <c r="F293" s="64" t="s">
        <v>160</v>
      </c>
      <c r="G293" s="64"/>
      <c r="H293" s="65"/>
      <c r="I293" s="65"/>
      <c r="J293" s="65"/>
      <c r="K293" s="65"/>
      <c r="L293" s="65"/>
      <c r="M293" s="65"/>
      <c r="N293" s="65"/>
      <c r="O293" s="65"/>
      <c r="P293" s="65"/>
      <c r="Q293" s="64"/>
      <c r="R293" s="64" t="s">
        <v>1161</v>
      </c>
      <c r="S293" s="65" t="s">
        <v>761</v>
      </c>
      <c r="T293" s="65" t="s">
        <v>762</v>
      </c>
    </row>
    <row r="294" spans="1:20" x14ac:dyDescent="0.35">
      <c r="A294" s="63">
        <v>8.0380000000000003</v>
      </c>
      <c r="B294" s="64">
        <v>487540</v>
      </c>
      <c r="C294" s="64">
        <v>6768210</v>
      </c>
      <c r="D294" s="64" t="s">
        <v>1162</v>
      </c>
      <c r="E294" s="64" t="s">
        <v>22</v>
      </c>
      <c r="F294" s="64" t="s">
        <v>160</v>
      </c>
      <c r="G294" s="64"/>
      <c r="H294" s="65" t="s">
        <v>46</v>
      </c>
      <c r="I294" s="65">
        <v>71</v>
      </c>
      <c r="J294" s="65"/>
      <c r="K294" s="65"/>
      <c r="L294" s="65"/>
      <c r="M294" s="65"/>
      <c r="N294" s="65"/>
      <c r="O294" s="65"/>
      <c r="P294" s="65"/>
      <c r="Q294" s="64"/>
      <c r="R294" s="64"/>
      <c r="S294" s="65" t="s">
        <v>761</v>
      </c>
      <c r="T294" s="65" t="s">
        <v>762</v>
      </c>
    </row>
    <row r="295" spans="1:20" x14ac:dyDescent="0.35">
      <c r="A295" s="63" t="s">
        <v>1163</v>
      </c>
      <c r="B295" s="64">
        <v>487516</v>
      </c>
      <c r="C295" s="64">
        <v>6768256</v>
      </c>
      <c r="D295" s="64" t="s">
        <v>1164</v>
      </c>
      <c r="E295" s="64" t="s">
        <v>22</v>
      </c>
      <c r="F295" s="64" t="s">
        <v>160</v>
      </c>
      <c r="G295" s="64"/>
      <c r="H295" s="65"/>
      <c r="I295" s="65"/>
      <c r="J295" s="65"/>
      <c r="K295" s="65"/>
      <c r="L295" s="65"/>
      <c r="M295" s="65"/>
      <c r="N295" s="65"/>
      <c r="O295" s="65"/>
      <c r="P295" s="65"/>
      <c r="Q295" s="64"/>
      <c r="R295" s="64"/>
      <c r="S295" s="65" t="s">
        <v>761</v>
      </c>
      <c r="T295" s="65" t="s">
        <v>762</v>
      </c>
    </row>
    <row r="296" spans="1:20" x14ac:dyDescent="0.35">
      <c r="A296" s="63">
        <v>8.0389999999999997</v>
      </c>
      <c r="B296" s="64">
        <v>487508</v>
      </c>
      <c r="C296" s="64">
        <v>6768400</v>
      </c>
      <c r="D296" s="64" t="s">
        <v>1165</v>
      </c>
      <c r="E296" s="64" t="s">
        <v>22</v>
      </c>
      <c r="F296" s="64" t="s">
        <v>105</v>
      </c>
      <c r="G296" s="64" t="s">
        <v>1166</v>
      </c>
      <c r="H296" s="65"/>
      <c r="I296" s="65"/>
      <c r="J296" s="65"/>
      <c r="K296" s="65"/>
      <c r="L296" s="65"/>
      <c r="M296" s="65"/>
      <c r="N296" s="65"/>
      <c r="O296" s="65"/>
      <c r="P296" s="65"/>
      <c r="Q296" s="59"/>
      <c r="R296" s="64"/>
      <c r="S296" s="65" t="s">
        <v>761</v>
      </c>
      <c r="T296" s="65" t="s">
        <v>762</v>
      </c>
    </row>
    <row r="297" spans="1:20" x14ac:dyDescent="0.35">
      <c r="A297" s="63" t="s">
        <v>1167</v>
      </c>
      <c r="B297" s="64">
        <v>487533</v>
      </c>
      <c r="C297" s="64">
        <v>6768527</v>
      </c>
      <c r="D297" s="64" t="s">
        <v>1168</v>
      </c>
      <c r="E297" s="64" t="s">
        <v>22</v>
      </c>
      <c r="F297" s="64" t="s">
        <v>105</v>
      </c>
      <c r="G297" s="64" t="s">
        <v>1166</v>
      </c>
      <c r="H297" s="65" t="s">
        <v>46</v>
      </c>
      <c r="I297" s="65">
        <v>155</v>
      </c>
      <c r="J297" s="65">
        <v>62</v>
      </c>
      <c r="K297" s="65"/>
      <c r="L297" s="65"/>
      <c r="M297" s="65"/>
      <c r="N297" s="65"/>
      <c r="O297" s="65"/>
      <c r="P297" s="65"/>
      <c r="Q297" s="59"/>
      <c r="R297" s="64"/>
      <c r="S297" s="65" t="s">
        <v>761</v>
      </c>
      <c r="T297" s="65" t="s">
        <v>762</v>
      </c>
    </row>
    <row r="298" spans="1:20" x14ac:dyDescent="0.35">
      <c r="A298" s="63">
        <v>8.0410000000000004</v>
      </c>
      <c r="B298" s="64">
        <v>487574</v>
      </c>
      <c r="C298" s="64">
        <v>6768625</v>
      </c>
      <c r="D298" s="64" t="s">
        <v>1169</v>
      </c>
      <c r="E298" s="64" t="s">
        <v>91</v>
      </c>
      <c r="F298" s="64" t="s">
        <v>105</v>
      </c>
      <c r="G298" s="64"/>
      <c r="H298" s="65"/>
      <c r="I298" s="65"/>
      <c r="J298" s="65"/>
      <c r="K298" s="65"/>
      <c r="L298" s="65"/>
      <c r="M298" s="65"/>
      <c r="N298" s="65"/>
      <c r="O298" s="65"/>
      <c r="P298" s="65"/>
      <c r="Q298" s="64"/>
      <c r="R298" s="64" t="s">
        <v>1170</v>
      </c>
      <c r="S298" s="65" t="s">
        <v>761</v>
      </c>
      <c r="T298" s="65" t="s">
        <v>762</v>
      </c>
    </row>
    <row r="299" spans="1:20" x14ac:dyDescent="0.35">
      <c r="A299" s="63">
        <v>8.0419999999999998</v>
      </c>
      <c r="B299" s="64">
        <v>487936</v>
      </c>
      <c r="C299" s="64">
        <v>6768532</v>
      </c>
      <c r="D299" s="64" t="s">
        <v>1171</v>
      </c>
      <c r="E299" s="64" t="s">
        <v>91</v>
      </c>
      <c r="F299" s="64" t="s">
        <v>164</v>
      </c>
      <c r="G299" s="64"/>
      <c r="H299" s="65"/>
      <c r="I299" s="65"/>
      <c r="J299" s="65"/>
      <c r="K299" s="65"/>
      <c r="L299" s="65"/>
      <c r="M299" s="65"/>
      <c r="N299" s="65"/>
      <c r="O299" s="65"/>
      <c r="P299" s="65"/>
      <c r="Q299" s="64"/>
      <c r="R299" s="64"/>
      <c r="S299" s="65" t="s">
        <v>761</v>
      </c>
      <c r="T299" s="65" t="s">
        <v>762</v>
      </c>
    </row>
    <row r="300" spans="1:20" x14ac:dyDescent="0.35">
      <c r="A300" s="63">
        <v>8.0429999999999993</v>
      </c>
      <c r="B300" s="64">
        <v>487715</v>
      </c>
      <c r="C300" s="64">
        <v>6770264</v>
      </c>
      <c r="D300" s="64" t="s">
        <v>1172</v>
      </c>
      <c r="E300" s="64" t="s">
        <v>22</v>
      </c>
      <c r="F300" s="64" t="s">
        <v>31</v>
      </c>
      <c r="G300" s="64"/>
      <c r="H300" s="65"/>
      <c r="I300" s="65"/>
      <c r="J300" s="65"/>
      <c r="K300" s="65"/>
      <c r="L300" s="65"/>
      <c r="M300" s="65"/>
      <c r="N300" s="65"/>
      <c r="O300" s="65"/>
      <c r="P300" s="65"/>
      <c r="Q300" s="64"/>
      <c r="R300" s="64"/>
      <c r="S300" s="65" t="s">
        <v>761</v>
      </c>
      <c r="T300" s="65" t="s">
        <v>762</v>
      </c>
    </row>
    <row r="301" spans="1:20" x14ac:dyDescent="0.35">
      <c r="A301" s="63">
        <v>8.0440000000000005</v>
      </c>
      <c r="B301" s="64">
        <v>487729</v>
      </c>
      <c r="C301" s="64">
        <v>6770325</v>
      </c>
      <c r="D301" s="64" t="s">
        <v>1173</v>
      </c>
      <c r="E301" s="64" t="s">
        <v>22</v>
      </c>
      <c r="F301" s="64" t="s">
        <v>31</v>
      </c>
      <c r="G301" s="64"/>
      <c r="H301" s="65"/>
      <c r="I301" s="65"/>
      <c r="J301" s="65"/>
      <c r="K301" s="65"/>
      <c r="L301" s="65"/>
      <c r="M301" s="65"/>
      <c r="N301" s="65"/>
      <c r="O301" s="65"/>
      <c r="P301" s="65"/>
      <c r="Q301" s="64"/>
      <c r="R301" s="64"/>
      <c r="S301" s="65" t="s">
        <v>761</v>
      </c>
      <c r="T301" s="65" t="s">
        <v>762</v>
      </c>
    </row>
    <row r="302" spans="1:20" x14ac:dyDescent="0.35">
      <c r="A302" s="63">
        <v>8.0449999999999999</v>
      </c>
      <c r="B302" s="64">
        <v>487724</v>
      </c>
      <c r="C302" s="64">
        <v>6770392</v>
      </c>
      <c r="D302" s="64" t="s">
        <v>1174</v>
      </c>
      <c r="E302" s="64" t="s">
        <v>22</v>
      </c>
      <c r="F302" s="64" t="s">
        <v>31</v>
      </c>
      <c r="G302" s="64"/>
      <c r="H302" s="65" t="s">
        <v>34</v>
      </c>
      <c r="I302" s="65">
        <v>254</v>
      </c>
      <c r="J302" s="65">
        <v>60</v>
      </c>
      <c r="K302" s="65" t="s">
        <v>46</v>
      </c>
      <c r="L302" s="65">
        <v>18</v>
      </c>
      <c r="M302" s="65"/>
      <c r="N302" s="65"/>
      <c r="O302" s="65"/>
      <c r="P302" s="65"/>
      <c r="Q302" s="64"/>
      <c r="R302" s="64" t="s">
        <v>1175</v>
      </c>
      <c r="S302" s="65" t="s">
        <v>761</v>
      </c>
      <c r="T302" s="65" t="s">
        <v>762</v>
      </c>
    </row>
    <row r="303" spans="1:20" x14ac:dyDescent="0.35">
      <c r="A303" s="63" t="s">
        <v>1176</v>
      </c>
      <c r="B303" s="64">
        <v>487720</v>
      </c>
      <c r="C303" s="64">
        <v>6770509</v>
      </c>
      <c r="D303" s="64" t="s">
        <v>1177</v>
      </c>
      <c r="E303" s="64" t="s">
        <v>22</v>
      </c>
      <c r="F303" s="64" t="s">
        <v>31</v>
      </c>
      <c r="G303" s="64"/>
      <c r="H303" s="65" t="s">
        <v>34</v>
      </c>
      <c r="I303" s="65">
        <v>12</v>
      </c>
      <c r="J303" s="65">
        <v>82</v>
      </c>
      <c r="K303" s="65"/>
      <c r="L303" s="65"/>
      <c r="M303" s="65"/>
      <c r="N303" s="65"/>
      <c r="O303" s="65"/>
      <c r="P303" s="65"/>
      <c r="Q303" s="64"/>
      <c r="R303" s="64"/>
      <c r="S303" s="65" t="s">
        <v>761</v>
      </c>
      <c r="T303" s="65" t="s">
        <v>762</v>
      </c>
    </row>
    <row r="304" spans="1:20" x14ac:dyDescent="0.35">
      <c r="A304" s="63">
        <v>8.0459999999999994</v>
      </c>
      <c r="B304" s="64">
        <v>487732</v>
      </c>
      <c r="C304" s="64">
        <v>6770787</v>
      </c>
      <c r="D304" s="64" t="s">
        <v>1178</v>
      </c>
      <c r="E304" s="64" t="s">
        <v>133</v>
      </c>
      <c r="F304" s="64" t="s">
        <v>31</v>
      </c>
      <c r="G304" s="64" t="s">
        <v>175</v>
      </c>
      <c r="H304" s="65"/>
      <c r="I304" s="65"/>
      <c r="J304" s="65"/>
      <c r="K304" s="65"/>
      <c r="L304" s="65"/>
      <c r="M304" s="65"/>
      <c r="N304" s="65"/>
      <c r="O304" s="65"/>
      <c r="P304" s="65"/>
      <c r="Q304" s="64"/>
      <c r="R304" s="64"/>
      <c r="S304" s="65" t="s">
        <v>761</v>
      </c>
      <c r="T304" s="65" t="s">
        <v>762</v>
      </c>
    </row>
    <row r="305" spans="1:22" x14ac:dyDescent="0.35">
      <c r="A305" s="63">
        <v>8.0470000000000006</v>
      </c>
      <c r="B305" s="64">
        <v>487717</v>
      </c>
      <c r="C305" s="64">
        <v>6770965</v>
      </c>
      <c r="D305" s="64" t="s">
        <v>1179</v>
      </c>
      <c r="E305" s="64" t="s">
        <v>91</v>
      </c>
      <c r="F305" s="64" t="s">
        <v>175</v>
      </c>
      <c r="G305" s="64"/>
      <c r="H305" s="65" t="s">
        <v>46</v>
      </c>
      <c r="I305" s="65">
        <v>340</v>
      </c>
      <c r="J305" s="65"/>
      <c r="K305" s="65"/>
      <c r="L305" s="65"/>
      <c r="M305" s="65"/>
      <c r="N305" s="65"/>
      <c r="O305" s="65"/>
      <c r="P305" s="65"/>
      <c r="Q305" s="64"/>
      <c r="R305" s="64"/>
      <c r="S305" s="65" t="s">
        <v>761</v>
      </c>
      <c r="T305" s="65" t="s">
        <v>762</v>
      </c>
    </row>
    <row r="306" spans="1:22" x14ac:dyDescent="0.35">
      <c r="A306" s="63">
        <v>8.048</v>
      </c>
      <c r="B306" s="64">
        <v>487734</v>
      </c>
      <c r="C306" s="64">
        <v>6771105</v>
      </c>
      <c r="D306" s="64" t="s">
        <v>1180</v>
      </c>
      <c r="E306" s="64" t="s">
        <v>22</v>
      </c>
      <c r="F306" s="64" t="s">
        <v>23</v>
      </c>
      <c r="G306" s="64"/>
      <c r="H306" s="65" t="s">
        <v>46</v>
      </c>
      <c r="I306" s="65">
        <v>358</v>
      </c>
      <c r="J306" s="65"/>
      <c r="K306" s="65"/>
      <c r="L306" s="65"/>
      <c r="M306" s="65"/>
      <c r="N306" s="65"/>
      <c r="O306" s="65"/>
      <c r="P306" s="65"/>
      <c r="Q306" s="64"/>
      <c r="R306" s="64"/>
      <c r="S306" s="65" t="s">
        <v>761</v>
      </c>
      <c r="T306" s="65" t="s">
        <v>762</v>
      </c>
    </row>
    <row r="307" spans="1:22" s="81" customFormat="1" x14ac:dyDescent="0.35">
      <c r="A307" s="63">
        <v>8.0489999999999995</v>
      </c>
      <c r="B307" s="64">
        <v>487754</v>
      </c>
      <c r="C307" s="64">
        <v>6771155</v>
      </c>
      <c r="D307" s="64" t="s">
        <v>1181</v>
      </c>
      <c r="E307" s="64" t="s">
        <v>22</v>
      </c>
      <c r="F307" s="64" t="s">
        <v>23</v>
      </c>
      <c r="G307" s="64"/>
      <c r="H307" s="65" t="s">
        <v>46</v>
      </c>
      <c r="I307" s="65">
        <v>352</v>
      </c>
      <c r="J307" s="65"/>
      <c r="K307" s="65"/>
      <c r="L307" s="65"/>
      <c r="M307" s="65"/>
      <c r="N307" s="65"/>
      <c r="O307" s="65"/>
      <c r="P307" s="65"/>
      <c r="Q307" s="64"/>
      <c r="R307" s="64"/>
      <c r="S307" s="65" t="s">
        <v>761</v>
      </c>
      <c r="T307" s="65" t="s">
        <v>762</v>
      </c>
      <c r="U307" s="61"/>
      <c r="V307" s="61"/>
    </row>
    <row r="308" spans="1:22" s="81" customFormat="1" x14ac:dyDescent="0.35">
      <c r="A308" s="63" t="s">
        <v>1182</v>
      </c>
      <c r="B308" s="64">
        <v>487657</v>
      </c>
      <c r="C308" s="64">
        <v>6771159</v>
      </c>
      <c r="D308" s="64" t="s">
        <v>1183</v>
      </c>
      <c r="E308" s="64" t="s">
        <v>22</v>
      </c>
      <c r="F308" s="64" t="s">
        <v>175</v>
      </c>
      <c r="G308" s="64"/>
      <c r="H308" s="65"/>
      <c r="I308" s="65"/>
      <c r="J308" s="65"/>
      <c r="K308" s="65"/>
      <c r="L308" s="65"/>
      <c r="M308" s="65"/>
      <c r="N308" s="65"/>
      <c r="O308" s="65"/>
      <c r="P308" s="65"/>
      <c r="Q308" s="64"/>
      <c r="R308" s="64" t="s">
        <v>1184</v>
      </c>
      <c r="S308" s="65" t="s">
        <v>761</v>
      </c>
      <c r="T308" s="65" t="s">
        <v>762</v>
      </c>
      <c r="U308" s="61"/>
      <c r="V308" s="61"/>
    </row>
    <row r="309" spans="1:22" s="81" customFormat="1" x14ac:dyDescent="0.35">
      <c r="A309" s="63">
        <v>8.0510000000000002</v>
      </c>
      <c r="B309" s="64">
        <v>487522</v>
      </c>
      <c r="C309" s="64">
        <v>6771163</v>
      </c>
      <c r="D309" s="64" t="s">
        <v>1185</v>
      </c>
      <c r="E309" s="64" t="s">
        <v>22</v>
      </c>
      <c r="F309" s="64" t="s">
        <v>23</v>
      </c>
      <c r="G309" s="64"/>
      <c r="H309" s="65" t="s">
        <v>46</v>
      </c>
      <c r="I309" s="65">
        <v>1</v>
      </c>
      <c r="J309" s="65"/>
      <c r="K309" s="65"/>
      <c r="L309" s="65"/>
      <c r="M309" s="65"/>
      <c r="N309" s="65"/>
      <c r="O309" s="65"/>
      <c r="P309" s="65"/>
      <c r="Q309" s="64"/>
      <c r="R309" s="64"/>
      <c r="S309" s="65" t="s">
        <v>761</v>
      </c>
      <c r="T309" s="65" t="s">
        <v>762</v>
      </c>
      <c r="U309" s="61"/>
      <c r="V309" s="61"/>
    </row>
    <row r="310" spans="1:22" s="81" customFormat="1" x14ac:dyDescent="0.35">
      <c r="A310" s="63">
        <v>8.0519999999999996</v>
      </c>
      <c r="B310" s="64">
        <v>487357</v>
      </c>
      <c r="C310" s="64">
        <v>6771161</v>
      </c>
      <c r="D310" s="64" t="s">
        <v>1186</v>
      </c>
      <c r="E310" s="64" t="s">
        <v>22</v>
      </c>
      <c r="F310" s="64" t="s">
        <v>23</v>
      </c>
      <c r="G310" s="64"/>
      <c r="H310" s="65"/>
      <c r="I310" s="65"/>
      <c r="J310" s="65"/>
      <c r="K310" s="65"/>
      <c r="L310" s="65"/>
      <c r="M310" s="65"/>
      <c r="N310" s="65"/>
      <c r="O310" s="65"/>
      <c r="P310" s="65"/>
      <c r="Q310" s="64"/>
      <c r="R310" s="64"/>
      <c r="S310" s="65" t="s">
        <v>761</v>
      </c>
      <c r="T310" s="65" t="s">
        <v>762</v>
      </c>
      <c r="U310" s="61"/>
      <c r="V310" s="61"/>
    </row>
    <row r="311" spans="1:22" s="81" customFormat="1" x14ac:dyDescent="0.35">
      <c r="A311" s="63">
        <v>8.0530000000000008</v>
      </c>
      <c r="B311" s="64">
        <v>487371</v>
      </c>
      <c r="C311" s="64">
        <v>6770938</v>
      </c>
      <c r="D311" s="64" t="s">
        <v>1187</v>
      </c>
      <c r="E311" s="64" t="s">
        <v>22</v>
      </c>
      <c r="F311" s="64" t="s">
        <v>23</v>
      </c>
      <c r="G311" s="64" t="s">
        <v>175</v>
      </c>
      <c r="H311" s="65"/>
      <c r="I311" s="65"/>
      <c r="J311" s="65"/>
      <c r="K311" s="65"/>
      <c r="L311" s="65"/>
      <c r="M311" s="65"/>
      <c r="N311" s="65"/>
      <c r="O311" s="65"/>
      <c r="P311" s="65"/>
      <c r="Q311" s="64"/>
      <c r="R311" s="64"/>
      <c r="S311" s="65" t="s">
        <v>761</v>
      </c>
      <c r="T311" s="65" t="s">
        <v>762</v>
      </c>
      <c r="U311" s="61"/>
      <c r="V311" s="61"/>
    </row>
    <row r="312" spans="1:22" s="81" customFormat="1" x14ac:dyDescent="0.35">
      <c r="A312" s="63">
        <v>8.0540000000000003</v>
      </c>
      <c r="B312" s="64">
        <v>487372</v>
      </c>
      <c r="C312" s="64">
        <v>6770903</v>
      </c>
      <c r="D312" s="64" t="s">
        <v>1188</v>
      </c>
      <c r="E312" s="64" t="s">
        <v>22</v>
      </c>
      <c r="F312" s="64" t="s">
        <v>105</v>
      </c>
      <c r="G312" s="64"/>
      <c r="H312" s="65"/>
      <c r="I312" s="65"/>
      <c r="J312" s="65"/>
      <c r="K312" s="65"/>
      <c r="L312" s="65"/>
      <c r="M312" s="65"/>
      <c r="N312" s="65"/>
      <c r="O312" s="65"/>
      <c r="P312" s="65"/>
      <c r="Q312" s="59" t="s">
        <v>1189</v>
      </c>
      <c r="R312" s="64" t="s">
        <v>1190</v>
      </c>
      <c r="S312" s="65" t="s">
        <v>761</v>
      </c>
      <c r="T312" s="65" t="s">
        <v>762</v>
      </c>
      <c r="U312" s="61"/>
      <c r="V312" s="61"/>
    </row>
    <row r="313" spans="1:22" s="81" customFormat="1" x14ac:dyDescent="0.35">
      <c r="A313" s="63">
        <v>8.0549999999999997</v>
      </c>
      <c r="B313" s="64">
        <v>487192</v>
      </c>
      <c r="C313" s="64">
        <v>6770408</v>
      </c>
      <c r="D313" s="64" t="s">
        <v>1191</v>
      </c>
      <c r="E313" s="64" t="s">
        <v>91</v>
      </c>
      <c r="F313" s="64" t="s">
        <v>179</v>
      </c>
      <c r="G313" s="64"/>
      <c r="H313" s="65"/>
      <c r="I313" s="65"/>
      <c r="J313" s="65"/>
      <c r="K313" s="65"/>
      <c r="L313" s="65"/>
      <c r="M313" s="65"/>
      <c r="N313" s="65"/>
      <c r="O313" s="65"/>
      <c r="P313" s="65"/>
      <c r="Q313" s="64"/>
      <c r="R313" s="64"/>
      <c r="S313" s="65" t="s">
        <v>761</v>
      </c>
      <c r="T313" s="65" t="s">
        <v>762</v>
      </c>
      <c r="U313" s="61"/>
      <c r="V313" s="61"/>
    </row>
    <row r="314" spans="1:22" s="81" customFormat="1" x14ac:dyDescent="0.35">
      <c r="A314" s="63">
        <v>8.0559999999999992</v>
      </c>
      <c r="B314" s="64">
        <v>487158</v>
      </c>
      <c r="C314" s="64">
        <v>6770263</v>
      </c>
      <c r="D314" s="64" t="s">
        <v>1192</v>
      </c>
      <c r="E314" s="64" t="s">
        <v>22</v>
      </c>
      <c r="F314" s="64" t="s">
        <v>31</v>
      </c>
      <c r="G314" s="64" t="s">
        <v>175</v>
      </c>
      <c r="H314" s="65"/>
      <c r="I314" s="65"/>
      <c r="J314" s="65"/>
      <c r="K314" s="65"/>
      <c r="L314" s="65"/>
      <c r="M314" s="65"/>
      <c r="N314" s="65"/>
      <c r="O314" s="65"/>
      <c r="P314" s="65"/>
      <c r="Q314" s="64"/>
      <c r="R314" s="64"/>
      <c r="S314" s="65" t="s">
        <v>761</v>
      </c>
      <c r="T314" s="65" t="s">
        <v>762</v>
      </c>
      <c r="U314" s="61"/>
      <c r="V314" s="61"/>
    </row>
    <row r="315" spans="1:22" s="81" customFormat="1" x14ac:dyDescent="0.35">
      <c r="A315" s="63">
        <v>8.0570000000000004</v>
      </c>
      <c r="B315" s="64">
        <v>487118</v>
      </c>
      <c r="C315" s="64">
        <v>6770211</v>
      </c>
      <c r="D315" s="64" t="s">
        <v>1193</v>
      </c>
      <c r="E315" s="64" t="s">
        <v>22</v>
      </c>
      <c r="F315" s="64" t="s">
        <v>31</v>
      </c>
      <c r="G315" s="64" t="s">
        <v>766</v>
      </c>
      <c r="H315" s="65"/>
      <c r="I315" s="65"/>
      <c r="J315" s="65"/>
      <c r="K315" s="65"/>
      <c r="L315" s="65"/>
      <c r="M315" s="65"/>
      <c r="N315" s="65"/>
      <c r="O315" s="65"/>
      <c r="P315" s="65"/>
      <c r="Q315" s="64"/>
      <c r="R315" s="64"/>
      <c r="S315" s="65" t="s">
        <v>761</v>
      </c>
      <c r="T315" s="65" t="s">
        <v>762</v>
      </c>
      <c r="U315" s="61"/>
      <c r="V315" s="61"/>
    </row>
    <row r="316" spans="1:22" s="81" customFormat="1" x14ac:dyDescent="0.35">
      <c r="A316" s="63">
        <v>8.0579999999999998</v>
      </c>
      <c r="B316" s="64">
        <v>487001</v>
      </c>
      <c r="C316" s="64">
        <v>6770205</v>
      </c>
      <c r="D316" s="64" t="s">
        <v>1194</v>
      </c>
      <c r="E316" s="64" t="s">
        <v>91</v>
      </c>
      <c r="F316" s="64" t="s">
        <v>100</v>
      </c>
      <c r="G316" s="64" t="s">
        <v>31</v>
      </c>
      <c r="H316" s="65"/>
      <c r="I316" s="65"/>
      <c r="J316" s="65"/>
      <c r="K316" s="65"/>
      <c r="L316" s="65"/>
      <c r="M316" s="65"/>
      <c r="N316" s="65"/>
      <c r="O316" s="65"/>
      <c r="P316" s="65"/>
      <c r="Q316" s="64"/>
      <c r="R316" s="64"/>
      <c r="S316" s="65" t="s">
        <v>761</v>
      </c>
      <c r="T316" s="65" t="s">
        <v>762</v>
      </c>
      <c r="U316" s="61"/>
      <c r="V316" s="61"/>
    </row>
    <row r="317" spans="1:22" s="81" customFormat="1" x14ac:dyDescent="0.35">
      <c r="A317" s="63">
        <v>8.0589999999999993</v>
      </c>
      <c r="B317" s="64">
        <v>486909</v>
      </c>
      <c r="C317" s="64">
        <v>6770203</v>
      </c>
      <c r="D317" s="64" t="s">
        <v>1195</v>
      </c>
      <c r="E317" s="64" t="s">
        <v>22</v>
      </c>
      <c r="F317" s="64" t="s">
        <v>31</v>
      </c>
      <c r="G317" s="64"/>
      <c r="H317" s="65"/>
      <c r="I317" s="65"/>
      <c r="J317" s="65"/>
      <c r="K317" s="65"/>
      <c r="L317" s="65"/>
      <c r="M317" s="65"/>
      <c r="N317" s="65"/>
      <c r="O317" s="65"/>
      <c r="P317" s="65"/>
      <c r="Q317" s="64"/>
      <c r="R317" s="64" t="s">
        <v>1196</v>
      </c>
      <c r="S317" s="65" t="s">
        <v>761</v>
      </c>
      <c r="T317" s="65" t="s">
        <v>762</v>
      </c>
      <c r="U317" s="61"/>
      <c r="V317" s="61"/>
    </row>
    <row r="318" spans="1:22" s="81" customFormat="1" x14ac:dyDescent="0.35">
      <c r="A318" s="63" t="s">
        <v>1197</v>
      </c>
      <c r="B318" s="64">
        <v>486844</v>
      </c>
      <c r="C318" s="64">
        <v>6770312</v>
      </c>
      <c r="D318" s="64" t="s">
        <v>1198</v>
      </c>
      <c r="E318" s="64" t="s">
        <v>22</v>
      </c>
      <c r="F318" s="64" t="s">
        <v>105</v>
      </c>
      <c r="G318" s="64"/>
      <c r="H318" s="65"/>
      <c r="I318" s="65"/>
      <c r="J318" s="65"/>
      <c r="K318" s="65"/>
      <c r="L318" s="65"/>
      <c r="M318" s="65"/>
      <c r="N318" s="65"/>
      <c r="O318" s="65"/>
      <c r="P318" s="65"/>
      <c r="Q318" s="64"/>
      <c r="R318" s="64"/>
      <c r="S318" s="65" t="s">
        <v>761</v>
      </c>
      <c r="T318" s="65" t="s">
        <v>762</v>
      </c>
      <c r="U318" s="61"/>
      <c r="V318" s="61"/>
    </row>
    <row r="319" spans="1:22" s="81" customFormat="1" x14ac:dyDescent="0.35">
      <c r="A319" s="63">
        <v>8.0609999999999999</v>
      </c>
      <c r="B319" s="64">
        <v>486816</v>
      </c>
      <c r="C319" s="64">
        <v>6770378</v>
      </c>
      <c r="D319" s="64" t="s">
        <v>1199</v>
      </c>
      <c r="E319" s="64" t="s">
        <v>22</v>
      </c>
      <c r="F319" s="64" t="s">
        <v>31</v>
      </c>
      <c r="G319" s="64"/>
      <c r="H319" s="65" t="s">
        <v>46</v>
      </c>
      <c r="I319" s="65">
        <v>326</v>
      </c>
      <c r="J319" s="65"/>
      <c r="K319" s="65"/>
      <c r="L319" s="65"/>
      <c r="M319" s="65"/>
      <c r="N319" s="65"/>
      <c r="O319" s="65"/>
      <c r="P319" s="65"/>
      <c r="Q319" s="64"/>
      <c r="R319" s="64" t="s">
        <v>1200</v>
      </c>
      <c r="S319" s="65" t="s">
        <v>761</v>
      </c>
      <c r="T319" s="65" t="s">
        <v>762</v>
      </c>
      <c r="U319" s="61"/>
      <c r="V319" s="61"/>
    </row>
    <row r="320" spans="1:22" s="81" customFormat="1" x14ac:dyDescent="0.35">
      <c r="A320" s="63" t="s">
        <v>1201</v>
      </c>
      <c r="B320" s="64">
        <v>486811</v>
      </c>
      <c r="C320" s="64">
        <v>6770408</v>
      </c>
      <c r="D320" s="64" t="s">
        <v>1202</v>
      </c>
      <c r="E320" s="64" t="s">
        <v>22</v>
      </c>
      <c r="F320" s="64" t="s">
        <v>31</v>
      </c>
      <c r="G320" s="64"/>
      <c r="H320" s="65" t="s">
        <v>34</v>
      </c>
      <c r="I320" s="65">
        <v>322</v>
      </c>
      <c r="J320" s="65">
        <v>80</v>
      </c>
      <c r="K320" s="65"/>
      <c r="L320" s="65"/>
      <c r="M320" s="65"/>
      <c r="N320" s="65"/>
      <c r="O320" s="65"/>
      <c r="P320" s="65"/>
      <c r="Q320" s="64"/>
      <c r="R320" s="64"/>
      <c r="S320" s="65" t="s">
        <v>761</v>
      </c>
      <c r="T320" s="65" t="s">
        <v>762</v>
      </c>
      <c r="U320" s="61"/>
      <c r="V320" s="61"/>
    </row>
    <row r="321" spans="1:22" s="81" customFormat="1" x14ac:dyDescent="0.35">
      <c r="A321" s="63">
        <v>8.0619999999999994</v>
      </c>
      <c r="B321" s="64">
        <v>486781</v>
      </c>
      <c r="C321" s="64">
        <v>6770524</v>
      </c>
      <c r="D321" s="64" t="s">
        <v>1203</v>
      </c>
      <c r="E321" s="64" t="s">
        <v>22</v>
      </c>
      <c r="F321" s="64" t="s">
        <v>31</v>
      </c>
      <c r="G321" s="64"/>
      <c r="H321" s="65"/>
      <c r="I321" s="65"/>
      <c r="J321" s="65"/>
      <c r="K321" s="65"/>
      <c r="L321" s="65"/>
      <c r="M321" s="65"/>
      <c r="N321" s="65"/>
      <c r="O321" s="65"/>
      <c r="P321" s="65"/>
      <c r="Q321" s="64"/>
      <c r="R321" s="64"/>
      <c r="S321" s="65" t="s">
        <v>761</v>
      </c>
      <c r="T321" s="65" t="s">
        <v>762</v>
      </c>
      <c r="U321" s="61"/>
      <c r="V321" s="61"/>
    </row>
    <row r="322" spans="1:22" s="81" customFormat="1" x14ac:dyDescent="0.35">
      <c r="A322" s="63">
        <v>8.0630000000000006</v>
      </c>
      <c r="B322" s="64">
        <v>486739</v>
      </c>
      <c r="C322" s="64">
        <v>6770715</v>
      </c>
      <c r="D322" s="64" t="s">
        <v>1204</v>
      </c>
      <c r="E322" s="64" t="s">
        <v>22</v>
      </c>
      <c r="F322" s="64" t="s">
        <v>236</v>
      </c>
      <c r="G322" s="64"/>
      <c r="H322" s="65"/>
      <c r="I322" s="65"/>
      <c r="J322" s="65"/>
      <c r="K322" s="65"/>
      <c r="L322" s="65"/>
      <c r="M322" s="65"/>
      <c r="N322" s="65"/>
      <c r="O322" s="65"/>
      <c r="P322" s="65"/>
      <c r="Q322" s="64"/>
      <c r="R322" s="64"/>
      <c r="S322" s="65" t="s">
        <v>761</v>
      </c>
      <c r="T322" s="65" t="s">
        <v>762</v>
      </c>
      <c r="U322" s="61"/>
      <c r="V322" s="61"/>
    </row>
    <row r="323" spans="1:22" s="81" customFormat="1" x14ac:dyDescent="0.35">
      <c r="A323" s="63">
        <v>8.0640000000000001</v>
      </c>
      <c r="B323" s="64">
        <v>486627</v>
      </c>
      <c r="C323" s="64">
        <v>6770861</v>
      </c>
      <c r="D323" s="64" t="s">
        <v>1205</v>
      </c>
      <c r="E323" s="64"/>
      <c r="F323" s="64" t="s">
        <v>144</v>
      </c>
      <c r="G323" s="64"/>
      <c r="H323" s="65"/>
      <c r="I323" s="65"/>
      <c r="J323" s="65"/>
      <c r="K323" s="65"/>
      <c r="L323" s="65"/>
      <c r="M323" s="65"/>
      <c r="N323" s="65"/>
      <c r="O323" s="65"/>
      <c r="P323" s="65"/>
      <c r="Q323" s="64"/>
      <c r="R323" s="64"/>
      <c r="S323" s="65" t="s">
        <v>761</v>
      </c>
      <c r="T323" s="65" t="s">
        <v>762</v>
      </c>
      <c r="U323" s="61"/>
      <c r="V323" s="61"/>
    </row>
    <row r="324" spans="1:22" x14ac:dyDescent="0.35">
      <c r="A324" s="63">
        <v>8.0649999999999995</v>
      </c>
      <c r="B324" s="64">
        <v>486689</v>
      </c>
      <c r="C324" s="64">
        <v>6770977</v>
      </c>
      <c r="D324" s="64" t="s">
        <v>1206</v>
      </c>
      <c r="E324" s="64" t="s">
        <v>22</v>
      </c>
      <c r="F324" s="64" t="s">
        <v>100</v>
      </c>
      <c r="G324" s="64"/>
      <c r="H324" s="65" t="s">
        <v>27</v>
      </c>
      <c r="I324" s="65">
        <v>39</v>
      </c>
      <c r="J324" s="65"/>
      <c r="K324" s="65"/>
      <c r="L324" s="65"/>
      <c r="M324" s="65"/>
      <c r="N324" s="65"/>
      <c r="O324" s="65"/>
      <c r="P324" s="65"/>
      <c r="Q324" s="64"/>
      <c r="R324" s="64" t="s">
        <v>1207</v>
      </c>
      <c r="S324" s="65" t="s">
        <v>761</v>
      </c>
      <c r="T324" s="65" t="s">
        <v>762</v>
      </c>
    </row>
    <row r="325" spans="1:22" x14ac:dyDescent="0.35">
      <c r="A325" s="63">
        <v>8.0660000000000007</v>
      </c>
      <c r="B325" s="64">
        <v>486712</v>
      </c>
      <c r="C325" s="64">
        <v>6771010</v>
      </c>
      <c r="D325" s="64" t="s">
        <v>1208</v>
      </c>
      <c r="E325" s="64" t="s">
        <v>22</v>
      </c>
      <c r="F325" s="64" t="s">
        <v>82</v>
      </c>
      <c r="G325" s="64"/>
      <c r="H325" s="65"/>
      <c r="I325" s="65"/>
      <c r="J325" s="65"/>
      <c r="K325" s="65"/>
      <c r="L325" s="65"/>
      <c r="M325" s="65"/>
      <c r="N325" s="65"/>
      <c r="O325" s="65"/>
      <c r="P325" s="65"/>
      <c r="Q325" s="64"/>
      <c r="R325" s="64"/>
      <c r="S325" s="65" t="s">
        <v>761</v>
      </c>
      <c r="T325" s="65" t="s">
        <v>762</v>
      </c>
    </row>
    <row r="326" spans="1:22" x14ac:dyDescent="0.35">
      <c r="A326" s="63">
        <v>8.0670000000000002</v>
      </c>
      <c r="B326" s="64">
        <v>486497</v>
      </c>
      <c r="C326" s="64">
        <v>6771150</v>
      </c>
      <c r="D326" s="64" t="s">
        <v>1209</v>
      </c>
      <c r="E326" s="64" t="s">
        <v>22</v>
      </c>
      <c r="F326" s="64" t="s">
        <v>105</v>
      </c>
      <c r="G326" s="64"/>
      <c r="H326" s="65"/>
      <c r="I326" s="65"/>
      <c r="J326" s="65"/>
      <c r="K326" s="65"/>
      <c r="L326" s="65"/>
      <c r="M326" s="65"/>
      <c r="N326" s="65"/>
      <c r="O326" s="65"/>
      <c r="P326" s="65"/>
      <c r="Q326" s="64"/>
      <c r="R326" s="64"/>
      <c r="S326" s="65" t="s">
        <v>761</v>
      </c>
      <c r="T326" s="65" t="s">
        <v>762</v>
      </c>
    </row>
    <row r="327" spans="1:22" x14ac:dyDescent="0.35">
      <c r="A327" s="63">
        <v>8.0679999999999996</v>
      </c>
      <c r="B327" s="64">
        <v>486286</v>
      </c>
      <c r="C327" s="64">
        <v>6770700</v>
      </c>
      <c r="D327" s="64" t="s">
        <v>1210</v>
      </c>
      <c r="E327" s="64" t="s">
        <v>133</v>
      </c>
      <c r="F327" s="64" t="s">
        <v>242</v>
      </c>
      <c r="G327" s="64" t="s">
        <v>179</v>
      </c>
      <c r="H327" s="65"/>
      <c r="I327" s="65"/>
      <c r="J327" s="65"/>
      <c r="K327" s="65"/>
      <c r="L327" s="65"/>
      <c r="M327" s="65"/>
      <c r="N327" s="65"/>
      <c r="O327" s="65"/>
      <c r="P327" s="65"/>
      <c r="Q327" s="64"/>
      <c r="R327" s="64"/>
      <c r="S327" s="65" t="s">
        <v>761</v>
      </c>
      <c r="T327" s="65" t="s">
        <v>762</v>
      </c>
    </row>
    <row r="328" spans="1:22" x14ac:dyDescent="0.35">
      <c r="A328" s="63">
        <v>8.0690000000000008</v>
      </c>
      <c r="B328" s="64">
        <v>486275</v>
      </c>
      <c r="C328" s="64">
        <v>6770592</v>
      </c>
      <c r="D328" s="64" t="s">
        <v>1211</v>
      </c>
      <c r="E328" s="64" t="s">
        <v>91</v>
      </c>
      <c r="F328" s="64" t="s">
        <v>31</v>
      </c>
      <c r="G328" s="64"/>
      <c r="H328" s="65"/>
      <c r="I328" s="65"/>
      <c r="J328" s="65"/>
      <c r="K328" s="65"/>
      <c r="L328" s="65"/>
      <c r="M328" s="65"/>
      <c r="N328" s="65"/>
      <c r="O328" s="65"/>
      <c r="P328" s="65"/>
      <c r="Q328" s="64"/>
      <c r="R328" s="64"/>
      <c r="S328" s="65" t="s">
        <v>761</v>
      </c>
      <c r="T328" s="65" t="s">
        <v>762</v>
      </c>
    </row>
    <row r="329" spans="1:22" x14ac:dyDescent="0.35">
      <c r="A329" s="63" t="s">
        <v>1212</v>
      </c>
      <c r="B329" s="64">
        <v>486291</v>
      </c>
      <c r="C329" s="64">
        <v>6770503</v>
      </c>
      <c r="D329" s="64" t="s">
        <v>1213</v>
      </c>
      <c r="E329" s="64" t="s">
        <v>22</v>
      </c>
      <c r="F329" s="64" t="s">
        <v>31</v>
      </c>
      <c r="G329" s="64"/>
      <c r="H329" s="65"/>
      <c r="I329" s="65"/>
      <c r="J329" s="65"/>
      <c r="K329" s="65"/>
      <c r="L329" s="65"/>
      <c r="M329" s="65"/>
      <c r="N329" s="65"/>
      <c r="O329" s="65"/>
      <c r="P329" s="65"/>
      <c r="Q329" s="64"/>
      <c r="R329" s="64"/>
      <c r="S329" s="65" t="s">
        <v>761</v>
      </c>
      <c r="T329" s="65" t="s">
        <v>762</v>
      </c>
    </row>
    <row r="330" spans="1:22" x14ac:dyDescent="0.35">
      <c r="A330" s="63">
        <v>8.0709999999999997</v>
      </c>
      <c r="B330" s="64">
        <v>486281</v>
      </c>
      <c r="C330" s="64">
        <v>6770361</v>
      </c>
      <c r="D330" s="64" t="s">
        <v>1214</v>
      </c>
      <c r="E330" s="64" t="s">
        <v>22</v>
      </c>
      <c r="F330" s="64" t="s">
        <v>31</v>
      </c>
      <c r="G330" s="64" t="s">
        <v>175</v>
      </c>
      <c r="H330" s="65"/>
      <c r="I330" s="65"/>
      <c r="J330" s="65"/>
      <c r="K330" s="65"/>
      <c r="L330" s="65"/>
      <c r="M330" s="65"/>
      <c r="N330" s="65"/>
      <c r="O330" s="65"/>
      <c r="P330" s="65"/>
      <c r="Q330" s="64"/>
      <c r="R330" s="64"/>
      <c r="S330" s="65" t="s">
        <v>761</v>
      </c>
      <c r="T330" s="65" t="s">
        <v>762</v>
      </c>
    </row>
    <row r="331" spans="1:22" x14ac:dyDescent="0.35">
      <c r="A331" s="63" t="s">
        <v>1215</v>
      </c>
      <c r="B331" s="64">
        <v>486268</v>
      </c>
      <c r="C331" s="64">
        <v>6770287</v>
      </c>
      <c r="D331" s="64" t="s">
        <v>1216</v>
      </c>
      <c r="E331" s="64" t="s">
        <v>91</v>
      </c>
      <c r="F331" s="64" t="s">
        <v>175</v>
      </c>
      <c r="G331" s="64"/>
      <c r="H331" s="65"/>
      <c r="I331" s="65"/>
      <c r="J331" s="65"/>
      <c r="K331" s="65"/>
      <c r="L331" s="65"/>
      <c r="M331" s="65"/>
      <c r="N331" s="65"/>
      <c r="O331" s="65"/>
      <c r="P331" s="65"/>
      <c r="Q331" s="64"/>
      <c r="R331" s="64"/>
      <c r="S331" s="65" t="s">
        <v>761</v>
      </c>
      <c r="T331" s="65" t="s">
        <v>762</v>
      </c>
    </row>
    <row r="332" spans="1:22" x14ac:dyDescent="0.35">
      <c r="A332" s="63">
        <v>8.0719999999999992</v>
      </c>
      <c r="B332" s="64">
        <v>486274</v>
      </c>
      <c r="C332" s="64">
        <v>6770218</v>
      </c>
      <c r="D332" s="64" t="s">
        <v>1217</v>
      </c>
      <c r="E332" s="64" t="s">
        <v>22</v>
      </c>
      <c r="F332" s="64" t="s">
        <v>175</v>
      </c>
      <c r="G332" s="64"/>
      <c r="H332" s="65"/>
      <c r="I332" s="65"/>
      <c r="J332" s="65"/>
      <c r="K332" s="65"/>
      <c r="L332" s="65"/>
      <c r="M332" s="65"/>
      <c r="N332" s="65"/>
      <c r="O332" s="65"/>
      <c r="P332" s="65"/>
      <c r="Q332" s="64"/>
      <c r="R332" s="64"/>
      <c r="S332" s="65" t="s">
        <v>761</v>
      </c>
      <c r="T332" s="65" t="s">
        <v>762</v>
      </c>
    </row>
    <row r="333" spans="1:22" x14ac:dyDescent="0.35">
      <c r="A333" s="63">
        <v>8.0730000000000004</v>
      </c>
      <c r="B333" s="64">
        <v>486409</v>
      </c>
      <c r="C333" s="64">
        <v>6770187</v>
      </c>
      <c r="D333" s="64" t="s">
        <v>1218</v>
      </c>
      <c r="E333" s="64" t="s">
        <v>22</v>
      </c>
      <c r="F333" s="64" t="s">
        <v>31</v>
      </c>
      <c r="G333" s="64"/>
      <c r="H333" s="65" t="s">
        <v>34</v>
      </c>
      <c r="I333" s="65">
        <v>180</v>
      </c>
      <c r="J333" s="65">
        <v>78</v>
      </c>
      <c r="K333" s="65"/>
      <c r="L333" s="65"/>
      <c r="M333" s="65"/>
      <c r="N333" s="65"/>
      <c r="O333" s="65"/>
      <c r="P333" s="65"/>
      <c r="Q333" s="64"/>
      <c r="R333" s="64"/>
      <c r="S333" s="65" t="s">
        <v>761</v>
      </c>
      <c r="T333" s="65" t="s">
        <v>762</v>
      </c>
    </row>
    <row r="334" spans="1:22" x14ac:dyDescent="0.35">
      <c r="A334" s="63">
        <v>8.0739999999999998</v>
      </c>
      <c r="B334" s="64">
        <v>486533</v>
      </c>
      <c r="C334" s="64">
        <v>6770191</v>
      </c>
      <c r="D334" s="64" t="s">
        <v>1219</v>
      </c>
      <c r="E334" s="64" t="s">
        <v>91</v>
      </c>
      <c r="F334" s="64" t="s">
        <v>100</v>
      </c>
      <c r="G334" s="64" t="s">
        <v>31</v>
      </c>
      <c r="H334" s="65"/>
      <c r="I334" s="65"/>
      <c r="J334" s="65"/>
      <c r="K334" s="65"/>
      <c r="L334" s="65"/>
      <c r="M334" s="65"/>
      <c r="N334" s="65"/>
      <c r="O334" s="65"/>
      <c r="P334" s="65"/>
      <c r="Q334" s="64"/>
      <c r="R334" s="64"/>
      <c r="S334" s="65" t="s">
        <v>761</v>
      </c>
      <c r="T334" s="65" t="s">
        <v>762</v>
      </c>
    </row>
    <row r="335" spans="1:22" x14ac:dyDescent="0.35">
      <c r="A335" s="63">
        <v>8.0749999999999993</v>
      </c>
      <c r="B335" s="64">
        <v>487263</v>
      </c>
      <c r="C335" s="64">
        <v>6770210</v>
      </c>
      <c r="D335" s="64" t="s">
        <v>1220</v>
      </c>
      <c r="E335" s="64" t="s">
        <v>22</v>
      </c>
      <c r="F335" s="64" t="s">
        <v>31</v>
      </c>
      <c r="G335" s="64"/>
      <c r="H335" s="65"/>
      <c r="I335" s="65"/>
      <c r="J335" s="65"/>
      <c r="K335" s="65"/>
      <c r="L335" s="65"/>
      <c r="M335" s="65"/>
      <c r="N335" s="65"/>
      <c r="O335" s="65"/>
      <c r="P335" s="65"/>
      <c r="Q335" s="64"/>
      <c r="R335" s="64"/>
      <c r="S335" s="65" t="s">
        <v>761</v>
      </c>
      <c r="T335" s="65" t="s">
        <v>762</v>
      </c>
    </row>
    <row r="336" spans="1:22" x14ac:dyDescent="0.35">
      <c r="A336" s="63">
        <v>8.0760000000000005</v>
      </c>
      <c r="B336" s="64">
        <v>484409</v>
      </c>
      <c r="C336" s="64">
        <v>6770276</v>
      </c>
      <c r="D336" s="64" t="s">
        <v>1221</v>
      </c>
      <c r="E336" s="64" t="s">
        <v>22</v>
      </c>
      <c r="F336" s="64" t="s">
        <v>175</v>
      </c>
      <c r="G336" s="64" t="s">
        <v>31</v>
      </c>
      <c r="H336" s="65" t="s">
        <v>46</v>
      </c>
      <c r="I336" s="65">
        <v>12</v>
      </c>
      <c r="J336" s="65"/>
      <c r="K336" s="65"/>
      <c r="L336" s="65"/>
      <c r="M336" s="65"/>
      <c r="N336" s="65"/>
      <c r="O336" s="65"/>
      <c r="P336" s="65"/>
      <c r="Q336" s="64"/>
      <c r="R336" s="64" t="s">
        <v>1222</v>
      </c>
      <c r="S336" s="65" t="s">
        <v>761</v>
      </c>
      <c r="T336" s="65" t="s">
        <v>762</v>
      </c>
    </row>
    <row r="337" spans="1:20" x14ac:dyDescent="0.35">
      <c r="A337" s="63">
        <v>8.077</v>
      </c>
      <c r="B337" s="64">
        <v>484540</v>
      </c>
      <c r="C337" s="64">
        <v>6770448</v>
      </c>
      <c r="D337" s="64" t="s">
        <v>1223</v>
      </c>
      <c r="E337" s="64" t="s">
        <v>22</v>
      </c>
      <c r="F337" s="64" t="s">
        <v>175</v>
      </c>
      <c r="G337" s="64"/>
      <c r="H337" s="65" t="s">
        <v>46</v>
      </c>
      <c r="I337" s="65">
        <v>40</v>
      </c>
      <c r="J337" s="65"/>
      <c r="K337" s="65"/>
      <c r="L337" s="65"/>
      <c r="M337" s="65"/>
      <c r="N337" s="65"/>
      <c r="O337" s="65"/>
      <c r="P337" s="65"/>
      <c r="Q337" s="64"/>
      <c r="R337" s="64"/>
      <c r="S337" s="65" t="s">
        <v>761</v>
      </c>
      <c r="T337" s="65" t="s">
        <v>762</v>
      </c>
    </row>
    <row r="338" spans="1:20" x14ac:dyDescent="0.35">
      <c r="A338" s="63">
        <v>8.0779999999999994</v>
      </c>
      <c r="B338" s="64">
        <v>484520</v>
      </c>
      <c r="C338" s="64">
        <v>6770658</v>
      </c>
      <c r="D338" s="64" t="s">
        <v>1224</v>
      </c>
      <c r="E338" s="64" t="s">
        <v>22</v>
      </c>
      <c r="F338" s="64" t="s">
        <v>31</v>
      </c>
      <c r="G338" s="64"/>
      <c r="H338" s="65"/>
      <c r="I338" s="65"/>
      <c r="J338" s="65"/>
      <c r="K338" s="65"/>
      <c r="L338" s="65"/>
      <c r="M338" s="65"/>
      <c r="N338" s="65"/>
      <c r="O338" s="65"/>
      <c r="P338" s="65"/>
      <c r="Q338" s="64"/>
      <c r="R338" s="71"/>
      <c r="S338" s="65" t="s">
        <v>761</v>
      </c>
      <c r="T338" s="65" t="s">
        <v>762</v>
      </c>
    </row>
    <row r="339" spans="1:20" x14ac:dyDescent="0.35">
      <c r="A339" s="63" t="s">
        <v>1225</v>
      </c>
      <c r="B339" s="64">
        <v>484514</v>
      </c>
      <c r="C339" s="64">
        <v>6770865</v>
      </c>
      <c r="D339" s="64" t="s">
        <v>1226</v>
      </c>
      <c r="E339" s="64"/>
      <c r="F339" s="64"/>
      <c r="G339" s="64"/>
      <c r="H339" s="65"/>
      <c r="I339" s="65"/>
      <c r="J339" s="65"/>
      <c r="K339" s="65"/>
      <c r="L339" s="65"/>
      <c r="M339" s="65"/>
      <c r="N339" s="65"/>
      <c r="O339" s="65"/>
      <c r="P339" s="65"/>
      <c r="Q339" s="64"/>
      <c r="R339" s="71"/>
      <c r="S339" s="65" t="s">
        <v>761</v>
      </c>
      <c r="T339" s="65" t="s">
        <v>762</v>
      </c>
    </row>
    <row r="340" spans="1:20" x14ac:dyDescent="0.35">
      <c r="A340" s="63">
        <v>8.0790000000000006</v>
      </c>
      <c r="B340" s="64">
        <v>484637</v>
      </c>
      <c r="C340" s="64">
        <v>6771114</v>
      </c>
      <c r="D340" s="64" t="s">
        <v>1227</v>
      </c>
      <c r="E340" s="64"/>
      <c r="F340" s="64"/>
      <c r="G340" s="64"/>
      <c r="H340" s="65"/>
      <c r="I340" s="65"/>
      <c r="J340" s="65"/>
      <c r="K340" s="65"/>
      <c r="L340" s="65"/>
      <c r="M340" s="65"/>
      <c r="N340" s="65"/>
      <c r="O340" s="65"/>
      <c r="P340" s="65"/>
      <c r="Q340" s="64"/>
      <c r="R340" s="64"/>
      <c r="S340" s="65" t="s">
        <v>761</v>
      </c>
      <c r="T340" s="65" t="s">
        <v>762</v>
      </c>
    </row>
    <row r="341" spans="1:20" x14ac:dyDescent="0.35">
      <c r="A341" s="63" t="s">
        <v>1228</v>
      </c>
      <c r="B341" s="64">
        <v>484953</v>
      </c>
      <c r="C341" s="64">
        <v>6771109</v>
      </c>
      <c r="D341" s="64" t="s">
        <v>1229</v>
      </c>
      <c r="E341" s="64" t="s">
        <v>133</v>
      </c>
      <c r="F341" s="64" t="s">
        <v>1008</v>
      </c>
      <c r="G341" s="64"/>
      <c r="H341" s="65"/>
      <c r="I341" s="65"/>
      <c r="J341" s="65"/>
      <c r="K341" s="65"/>
      <c r="L341" s="65"/>
      <c r="M341" s="65"/>
      <c r="N341" s="65"/>
      <c r="O341" s="65"/>
      <c r="P341" s="65"/>
      <c r="Q341" s="64"/>
      <c r="R341" s="64"/>
      <c r="S341" s="65" t="s">
        <v>761</v>
      </c>
      <c r="T341" s="65" t="s">
        <v>762</v>
      </c>
    </row>
    <row r="342" spans="1:20" x14ac:dyDescent="0.35">
      <c r="A342" s="63">
        <v>8.0809999999999995</v>
      </c>
      <c r="B342" s="64">
        <v>484935</v>
      </c>
      <c r="C342" s="64">
        <v>6770848</v>
      </c>
      <c r="D342" s="64" t="s">
        <v>1230</v>
      </c>
      <c r="E342" s="64"/>
      <c r="F342" s="64"/>
      <c r="G342" s="64"/>
      <c r="H342" s="65"/>
      <c r="I342" s="65"/>
      <c r="J342" s="65"/>
      <c r="K342" s="65"/>
      <c r="L342" s="65"/>
      <c r="M342" s="65"/>
      <c r="N342" s="65"/>
      <c r="O342" s="65"/>
      <c r="P342" s="65"/>
      <c r="Q342" s="64"/>
      <c r="R342" s="64"/>
      <c r="S342" s="65" t="s">
        <v>761</v>
      </c>
      <c r="T342" s="65" t="s">
        <v>762</v>
      </c>
    </row>
    <row r="343" spans="1:20" x14ac:dyDescent="0.35">
      <c r="A343" s="63">
        <v>8.0820000000000007</v>
      </c>
      <c r="B343" s="64">
        <v>484960</v>
      </c>
      <c r="C343" s="64">
        <v>6770261</v>
      </c>
      <c r="D343" s="64" t="s">
        <v>1231</v>
      </c>
      <c r="E343" s="64" t="s">
        <v>22</v>
      </c>
      <c r="F343" s="64" t="s">
        <v>31</v>
      </c>
      <c r="G343" s="64"/>
      <c r="H343" s="65"/>
      <c r="I343" s="65"/>
      <c r="J343" s="65"/>
      <c r="K343" s="65"/>
      <c r="L343" s="65"/>
      <c r="M343" s="65"/>
      <c r="N343" s="65"/>
      <c r="O343" s="65"/>
      <c r="P343" s="65"/>
      <c r="Q343" s="64"/>
      <c r="R343" s="64" t="s">
        <v>1232</v>
      </c>
      <c r="S343" s="65" t="s">
        <v>761</v>
      </c>
      <c r="T343" s="65" t="s">
        <v>762</v>
      </c>
    </row>
    <row r="344" spans="1:20" x14ac:dyDescent="0.35">
      <c r="A344" s="63" t="s">
        <v>1233</v>
      </c>
      <c r="B344" s="64">
        <v>485008</v>
      </c>
      <c r="C344" s="64">
        <v>6770210</v>
      </c>
      <c r="D344" s="64" t="s">
        <v>1234</v>
      </c>
      <c r="E344" s="64" t="s">
        <v>91</v>
      </c>
      <c r="F344" s="64" t="s">
        <v>31</v>
      </c>
      <c r="G344" s="64"/>
      <c r="H344" s="65"/>
      <c r="I344" s="65"/>
      <c r="J344" s="65"/>
      <c r="K344" s="65"/>
      <c r="L344" s="65"/>
      <c r="M344" s="65"/>
      <c r="N344" s="65"/>
      <c r="O344" s="65"/>
      <c r="P344" s="65"/>
      <c r="Q344" s="64"/>
      <c r="R344" s="64"/>
      <c r="S344" s="65" t="s">
        <v>761</v>
      </c>
      <c r="T344" s="65" t="s">
        <v>762</v>
      </c>
    </row>
    <row r="345" spans="1:20" x14ac:dyDescent="0.35">
      <c r="A345" s="63">
        <v>8.0830000000000002</v>
      </c>
      <c r="B345" s="64">
        <v>485329</v>
      </c>
      <c r="C345" s="64">
        <v>6770257</v>
      </c>
      <c r="D345" s="64" t="s">
        <v>1235</v>
      </c>
      <c r="E345" s="64" t="s">
        <v>91</v>
      </c>
      <c r="F345" s="64" t="s">
        <v>23</v>
      </c>
      <c r="G345" s="64" t="s">
        <v>31</v>
      </c>
      <c r="H345" s="65"/>
      <c r="I345" s="65"/>
      <c r="J345" s="65"/>
      <c r="K345" s="65"/>
      <c r="L345" s="65"/>
      <c r="M345" s="65"/>
      <c r="N345" s="65"/>
      <c r="O345" s="65"/>
      <c r="P345" s="65"/>
      <c r="Q345" s="64"/>
      <c r="R345" s="64"/>
      <c r="S345" s="65" t="s">
        <v>761</v>
      </c>
      <c r="T345" s="65" t="s">
        <v>762</v>
      </c>
    </row>
    <row r="346" spans="1:20" x14ac:dyDescent="0.35">
      <c r="A346" s="63">
        <v>8.0839999999999996</v>
      </c>
      <c r="B346" s="64">
        <v>485335</v>
      </c>
      <c r="C346" s="64">
        <v>6770363</v>
      </c>
      <c r="D346" s="64" t="s">
        <v>1236</v>
      </c>
      <c r="E346" s="64" t="s">
        <v>91</v>
      </c>
      <c r="F346" s="64" t="s">
        <v>175</v>
      </c>
      <c r="G346" s="64"/>
      <c r="H346" s="65"/>
      <c r="I346" s="65"/>
      <c r="J346" s="65"/>
      <c r="K346" s="65"/>
      <c r="L346" s="65"/>
      <c r="M346" s="65"/>
      <c r="N346" s="65"/>
      <c r="O346" s="65"/>
      <c r="P346" s="65"/>
      <c r="Q346" s="64"/>
      <c r="R346" s="64"/>
      <c r="S346" s="65" t="s">
        <v>761</v>
      </c>
      <c r="T346" s="65" t="s">
        <v>762</v>
      </c>
    </row>
    <row r="347" spans="1:20" x14ac:dyDescent="0.35">
      <c r="A347" s="63">
        <v>8.0850000000000009</v>
      </c>
      <c r="B347" s="64">
        <v>485346</v>
      </c>
      <c r="C347" s="64">
        <v>6770478</v>
      </c>
      <c r="D347" s="64" t="s">
        <v>1237</v>
      </c>
      <c r="E347" s="64" t="s">
        <v>91</v>
      </c>
      <c r="F347" s="64" t="s">
        <v>23</v>
      </c>
      <c r="G347" s="64"/>
      <c r="H347" s="65"/>
      <c r="I347" s="65"/>
      <c r="J347" s="65"/>
      <c r="K347" s="65"/>
      <c r="L347" s="65"/>
      <c r="M347" s="65"/>
      <c r="N347" s="65"/>
      <c r="O347" s="65"/>
      <c r="P347" s="65"/>
      <c r="Q347" s="64"/>
      <c r="R347" s="64"/>
      <c r="S347" s="65" t="s">
        <v>761</v>
      </c>
      <c r="T347" s="65" t="s">
        <v>762</v>
      </c>
    </row>
    <row r="348" spans="1:20" x14ac:dyDescent="0.35">
      <c r="A348" s="63">
        <v>8.0860000000000003</v>
      </c>
      <c r="B348" s="64">
        <v>485351</v>
      </c>
      <c r="C348" s="64">
        <v>6770531</v>
      </c>
      <c r="D348" s="64" t="s">
        <v>1238</v>
      </c>
      <c r="E348" s="64" t="s">
        <v>22</v>
      </c>
      <c r="F348" s="64" t="s">
        <v>1008</v>
      </c>
      <c r="G348" s="64"/>
      <c r="H348" s="65" t="s">
        <v>46</v>
      </c>
      <c r="I348" s="65">
        <v>304</v>
      </c>
      <c r="J348" s="65">
        <v>65</v>
      </c>
      <c r="K348" s="65"/>
      <c r="L348" s="65"/>
      <c r="M348" s="65"/>
      <c r="N348" s="65"/>
      <c r="O348" s="65"/>
      <c r="P348" s="65"/>
      <c r="Q348" s="64"/>
      <c r="R348" s="64"/>
      <c r="S348" s="65" t="s">
        <v>761</v>
      </c>
      <c r="T348" s="65" t="s">
        <v>762</v>
      </c>
    </row>
    <row r="349" spans="1:20" x14ac:dyDescent="0.35">
      <c r="A349" s="63">
        <v>8.0869999999999997</v>
      </c>
      <c r="B349" s="64">
        <v>485393</v>
      </c>
      <c r="C349" s="64">
        <v>6770678</v>
      </c>
      <c r="D349" s="64" t="s">
        <v>1239</v>
      </c>
      <c r="E349" s="64" t="s">
        <v>22</v>
      </c>
      <c r="F349" s="64" t="s">
        <v>1008</v>
      </c>
      <c r="G349" s="64"/>
      <c r="H349" s="65" t="s">
        <v>34</v>
      </c>
      <c r="I349" s="65">
        <v>310</v>
      </c>
      <c r="J349" s="65">
        <v>70</v>
      </c>
      <c r="K349" s="65"/>
      <c r="L349" s="65"/>
      <c r="M349" s="65"/>
      <c r="N349" s="65"/>
      <c r="O349" s="65"/>
      <c r="P349" s="65"/>
      <c r="Q349" s="64"/>
      <c r="R349" s="64"/>
      <c r="S349" s="65" t="s">
        <v>761</v>
      </c>
      <c r="T349" s="65" t="s">
        <v>762</v>
      </c>
    </row>
    <row r="350" spans="1:20" x14ac:dyDescent="0.35">
      <c r="A350" s="63">
        <v>8.0880000000001004</v>
      </c>
      <c r="B350" s="64">
        <v>485348</v>
      </c>
      <c r="C350" s="64">
        <v>6770891</v>
      </c>
      <c r="D350" s="64" t="s">
        <v>1240</v>
      </c>
      <c r="E350" s="64"/>
      <c r="F350" s="64"/>
      <c r="G350" s="64"/>
      <c r="H350" s="65"/>
      <c r="I350" s="65"/>
      <c r="J350" s="65"/>
      <c r="K350" s="65"/>
      <c r="L350" s="65"/>
      <c r="M350" s="65"/>
      <c r="N350" s="65"/>
      <c r="O350" s="65"/>
      <c r="P350" s="65"/>
      <c r="Q350" s="64"/>
      <c r="R350" s="64"/>
      <c r="S350" s="65" t="s">
        <v>761</v>
      </c>
      <c r="T350" s="65" t="s">
        <v>762</v>
      </c>
    </row>
    <row r="351" spans="1:20" x14ac:dyDescent="0.35">
      <c r="A351" s="63">
        <v>8.0890000000000004</v>
      </c>
      <c r="B351" s="64">
        <v>485776</v>
      </c>
      <c r="C351" s="64">
        <v>6770834</v>
      </c>
      <c r="D351" s="64" t="s">
        <v>948</v>
      </c>
      <c r="E351" s="64"/>
      <c r="F351" s="64"/>
      <c r="G351" s="64"/>
      <c r="H351" s="65"/>
      <c r="I351" s="65"/>
      <c r="J351" s="65"/>
      <c r="K351" s="65"/>
      <c r="L351" s="65"/>
      <c r="M351" s="65"/>
      <c r="N351" s="65"/>
      <c r="O351" s="65"/>
      <c r="P351" s="65"/>
      <c r="Q351" s="64"/>
      <c r="R351" s="64"/>
      <c r="S351" s="65" t="s">
        <v>761</v>
      </c>
      <c r="T351" s="65" t="s">
        <v>762</v>
      </c>
    </row>
    <row r="352" spans="1:20" x14ac:dyDescent="0.35">
      <c r="A352" s="63" t="s">
        <v>1241</v>
      </c>
      <c r="B352" s="64">
        <v>485763</v>
      </c>
      <c r="C352" s="64">
        <v>6770391</v>
      </c>
      <c r="D352" s="64" t="s">
        <v>1242</v>
      </c>
      <c r="E352" s="64" t="s">
        <v>22</v>
      </c>
      <c r="F352" s="64" t="s">
        <v>1008</v>
      </c>
      <c r="G352" s="64"/>
      <c r="H352" s="65" t="s">
        <v>34</v>
      </c>
      <c r="I352" s="65">
        <v>316</v>
      </c>
      <c r="J352" s="65">
        <v>75</v>
      </c>
      <c r="K352" s="65"/>
      <c r="L352" s="65"/>
      <c r="M352" s="65"/>
      <c r="N352" s="65"/>
      <c r="O352" s="65"/>
      <c r="P352" s="65"/>
      <c r="Q352" s="64"/>
      <c r="R352" s="64"/>
      <c r="S352" s="65" t="s">
        <v>761</v>
      </c>
      <c r="T352" s="65" t="s">
        <v>762</v>
      </c>
    </row>
    <row r="353" spans="1:22" x14ac:dyDescent="0.35">
      <c r="A353" s="63">
        <v>8.0909999999999993</v>
      </c>
      <c r="B353" s="64">
        <v>485752</v>
      </c>
      <c r="C353" s="64">
        <v>6770315</v>
      </c>
      <c r="D353" s="64" t="s">
        <v>1243</v>
      </c>
      <c r="E353" s="64" t="s">
        <v>22</v>
      </c>
      <c r="F353" s="64" t="s">
        <v>1008</v>
      </c>
      <c r="G353" s="64"/>
      <c r="H353" s="65" t="s">
        <v>34</v>
      </c>
      <c r="I353" s="65">
        <v>310</v>
      </c>
      <c r="J353" s="65">
        <v>68</v>
      </c>
      <c r="K353" s="65"/>
      <c r="L353" s="65"/>
      <c r="M353" s="65"/>
      <c r="N353" s="65"/>
      <c r="O353" s="65"/>
      <c r="P353" s="65"/>
      <c r="Q353" s="59"/>
      <c r="R353" s="64"/>
      <c r="S353" s="65" t="s">
        <v>761</v>
      </c>
      <c r="T353" s="65" t="s">
        <v>762</v>
      </c>
    </row>
    <row r="354" spans="1:22" x14ac:dyDescent="0.35">
      <c r="A354" s="63">
        <v>8.0920000000000005</v>
      </c>
      <c r="B354" s="64">
        <v>485753</v>
      </c>
      <c r="C354" s="64">
        <v>6770233</v>
      </c>
      <c r="D354" s="64" t="s">
        <v>1244</v>
      </c>
      <c r="E354" s="64" t="s">
        <v>22</v>
      </c>
      <c r="F354" s="64" t="s">
        <v>1008</v>
      </c>
      <c r="G354" s="64"/>
      <c r="H354" s="65"/>
      <c r="I354" s="65"/>
      <c r="J354" s="65"/>
      <c r="K354" s="65"/>
      <c r="L354" s="65"/>
      <c r="M354" s="65"/>
      <c r="N354" s="65"/>
      <c r="O354" s="65"/>
      <c r="P354" s="65"/>
      <c r="Q354" s="64"/>
      <c r="R354" s="64" t="s">
        <v>1245</v>
      </c>
      <c r="S354" s="65" t="s">
        <v>761</v>
      </c>
      <c r="T354" s="65" t="s">
        <v>762</v>
      </c>
    </row>
    <row r="355" spans="1:22" x14ac:dyDescent="0.35">
      <c r="A355" s="63">
        <v>8.093</v>
      </c>
      <c r="B355" s="64">
        <v>487298</v>
      </c>
      <c r="C355" s="64">
        <v>6769404</v>
      </c>
      <c r="D355" s="64" t="s">
        <v>1246</v>
      </c>
      <c r="E355" s="64" t="s">
        <v>22</v>
      </c>
      <c r="F355" s="64" t="s">
        <v>31</v>
      </c>
      <c r="G355" s="64"/>
      <c r="H355" s="65"/>
      <c r="I355" s="65"/>
      <c r="J355" s="65"/>
      <c r="K355" s="65"/>
      <c r="L355" s="65"/>
      <c r="M355" s="65"/>
      <c r="N355" s="65"/>
      <c r="O355" s="65"/>
      <c r="P355" s="65"/>
      <c r="Q355" s="64"/>
      <c r="R355" s="64"/>
      <c r="S355" s="65" t="s">
        <v>761</v>
      </c>
      <c r="T355" s="65" t="s">
        <v>762</v>
      </c>
    </row>
    <row r="356" spans="1:22" x14ac:dyDescent="0.35">
      <c r="A356" s="63">
        <v>8.0939999999999994</v>
      </c>
      <c r="B356" s="64">
        <v>487313</v>
      </c>
      <c r="C356" s="64">
        <v>6769192</v>
      </c>
      <c r="D356" s="64" t="s">
        <v>1247</v>
      </c>
      <c r="E356" s="64" t="s">
        <v>22</v>
      </c>
      <c r="F356" s="64" t="s">
        <v>31</v>
      </c>
      <c r="G356" s="64"/>
      <c r="H356" s="65" t="s">
        <v>46</v>
      </c>
      <c r="I356" s="65">
        <v>0</v>
      </c>
      <c r="J356" s="65"/>
      <c r="K356" s="65"/>
      <c r="L356" s="65"/>
      <c r="M356" s="65"/>
      <c r="N356" s="65"/>
      <c r="O356" s="65"/>
      <c r="P356" s="65"/>
      <c r="Q356" s="64"/>
      <c r="R356" s="64"/>
      <c r="S356" s="65" t="s">
        <v>761</v>
      </c>
      <c r="T356" s="65" t="s">
        <v>762</v>
      </c>
    </row>
    <row r="357" spans="1:22" x14ac:dyDescent="0.35">
      <c r="A357" s="63">
        <v>8.0950000000000006</v>
      </c>
      <c r="B357" s="64">
        <v>487298</v>
      </c>
      <c r="C357" s="64">
        <v>6768925</v>
      </c>
      <c r="D357" s="64" t="s">
        <v>1248</v>
      </c>
      <c r="E357" s="64" t="s">
        <v>91</v>
      </c>
      <c r="F357" s="64" t="s">
        <v>175</v>
      </c>
      <c r="G357" s="64" t="s">
        <v>100</v>
      </c>
      <c r="H357" s="65"/>
      <c r="I357" s="65"/>
      <c r="J357" s="65"/>
      <c r="K357" s="65"/>
      <c r="L357" s="65"/>
      <c r="M357" s="65"/>
      <c r="N357" s="65"/>
      <c r="O357" s="65"/>
      <c r="P357" s="65"/>
      <c r="Q357" s="64"/>
      <c r="R357" s="64"/>
      <c r="S357" s="65" t="s">
        <v>761</v>
      </c>
      <c r="T357" s="65" t="s">
        <v>762</v>
      </c>
    </row>
    <row r="358" spans="1:22" x14ac:dyDescent="0.35">
      <c r="A358" s="63">
        <v>8.0960000000000001</v>
      </c>
      <c r="B358" s="64">
        <v>487300</v>
      </c>
      <c r="C358" s="64">
        <v>6768814</v>
      </c>
      <c r="D358" s="64" t="s">
        <v>1249</v>
      </c>
      <c r="E358" s="64" t="s">
        <v>22</v>
      </c>
      <c r="F358" s="64" t="s">
        <v>23</v>
      </c>
      <c r="G358" s="64"/>
      <c r="H358" s="65"/>
      <c r="I358" s="65"/>
      <c r="J358" s="65"/>
      <c r="K358" s="65"/>
      <c r="L358" s="65"/>
      <c r="M358" s="65"/>
      <c r="N358" s="65"/>
      <c r="O358" s="65"/>
      <c r="P358" s="65"/>
      <c r="Q358" s="64"/>
      <c r="R358" s="64"/>
      <c r="S358" s="65" t="s">
        <v>761</v>
      </c>
      <c r="T358" s="65" t="s">
        <v>762</v>
      </c>
    </row>
    <row r="359" spans="1:22" s="81" customFormat="1" x14ac:dyDescent="0.35">
      <c r="A359" s="63">
        <v>8.0969999999999995</v>
      </c>
      <c r="B359" s="64">
        <v>487301</v>
      </c>
      <c r="C359" s="64">
        <v>6768784</v>
      </c>
      <c r="D359" s="64" t="s">
        <v>1250</v>
      </c>
      <c r="E359" s="64" t="s">
        <v>22</v>
      </c>
      <c r="F359" s="64" t="s">
        <v>105</v>
      </c>
      <c r="G359" s="64"/>
      <c r="H359" s="65"/>
      <c r="I359" s="65"/>
      <c r="J359" s="65"/>
      <c r="K359" s="65"/>
      <c r="L359" s="65"/>
      <c r="M359" s="65"/>
      <c r="N359" s="65"/>
      <c r="O359" s="65"/>
      <c r="P359" s="65"/>
      <c r="Q359" s="64"/>
      <c r="R359" s="64"/>
      <c r="S359" s="65" t="s">
        <v>761</v>
      </c>
      <c r="T359" s="65" t="s">
        <v>762</v>
      </c>
      <c r="U359" s="61"/>
      <c r="V359" s="61"/>
    </row>
    <row r="360" spans="1:22" s="81" customFormat="1" x14ac:dyDescent="0.35">
      <c r="A360" s="63">
        <v>8.0980000000000008</v>
      </c>
      <c r="B360" s="64">
        <v>487311</v>
      </c>
      <c r="C360" s="64">
        <v>6768719</v>
      </c>
      <c r="D360" s="64" t="s">
        <v>1251</v>
      </c>
      <c r="E360" s="64" t="s">
        <v>22</v>
      </c>
      <c r="F360" s="64" t="s">
        <v>105</v>
      </c>
      <c r="G360" s="64"/>
      <c r="H360" s="65"/>
      <c r="I360" s="65"/>
      <c r="J360" s="65"/>
      <c r="K360" s="65"/>
      <c r="L360" s="65"/>
      <c r="M360" s="65"/>
      <c r="N360" s="65"/>
      <c r="O360" s="65"/>
      <c r="P360" s="65"/>
      <c r="Q360" s="64"/>
      <c r="R360" s="64"/>
      <c r="S360" s="65" t="s">
        <v>761</v>
      </c>
      <c r="T360" s="65" t="s">
        <v>762</v>
      </c>
      <c r="U360" s="61"/>
      <c r="V360" s="61"/>
    </row>
    <row r="361" spans="1:22" s="81" customFormat="1" x14ac:dyDescent="0.35">
      <c r="A361" s="63" t="s">
        <v>1252</v>
      </c>
      <c r="B361" s="64">
        <v>487320</v>
      </c>
      <c r="C361" s="64">
        <v>6768575</v>
      </c>
      <c r="D361" s="64" t="s">
        <v>1253</v>
      </c>
      <c r="E361" s="64" t="s">
        <v>22</v>
      </c>
      <c r="F361" s="64" t="s">
        <v>105</v>
      </c>
      <c r="G361" s="64" t="s">
        <v>23</v>
      </c>
      <c r="H361" s="65"/>
      <c r="I361" s="65"/>
      <c r="J361" s="65"/>
      <c r="K361" s="65"/>
      <c r="L361" s="65"/>
      <c r="M361" s="65"/>
      <c r="N361" s="65"/>
      <c r="O361" s="65"/>
      <c r="P361" s="65"/>
      <c r="Q361" s="64"/>
      <c r="R361" s="64"/>
      <c r="S361" s="65" t="s">
        <v>761</v>
      </c>
      <c r="T361" s="65" t="s">
        <v>762</v>
      </c>
      <c r="U361" s="61"/>
      <c r="V361" s="61"/>
    </row>
    <row r="362" spans="1:22" s="81" customFormat="1" x14ac:dyDescent="0.35">
      <c r="A362" s="63">
        <v>8.0990000000000002</v>
      </c>
      <c r="B362" s="64">
        <v>487280</v>
      </c>
      <c r="C362" s="64">
        <v>6768500</v>
      </c>
      <c r="D362" s="64" t="s">
        <v>1254</v>
      </c>
      <c r="E362" s="64" t="s">
        <v>22</v>
      </c>
      <c r="F362" s="64" t="s">
        <v>105</v>
      </c>
      <c r="G362" s="64"/>
      <c r="H362" s="65"/>
      <c r="I362" s="65"/>
      <c r="J362" s="65"/>
      <c r="K362" s="65"/>
      <c r="L362" s="65"/>
      <c r="M362" s="65"/>
      <c r="N362" s="65"/>
      <c r="O362" s="65"/>
      <c r="P362" s="65"/>
      <c r="Q362" s="64"/>
      <c r="R362" s="64"/>
      <c r="S362" s="65" t="s">
        <v>761</v>
      </c>
      <c r="T362" s="65" t="s">
        <v>762</v>
      </c>
      <c r="U362" s="61"/>
      <c r="V362" s="61"/>
    </row>
    <row r="363" spans="1:22" s="81" customFormat="1" x14ac:dyDescent="0.35">
      <c r="A363" s="63" t="s">
        <v>1255</v>
      </c>
      <c r="B363" s="64">
        <v>487319</v>
      </c>
      <c r="C363" s="64">
        <v>6768198</v>
      </c>
      <c r="D363" s="64" t="s">
        <v>1256</v>
      </c>
      <c r="E363" s="64" t="s">
        <v>22</v>
      </c>
      <c r="F363" s="64" t="s">
        <v>105</v>
      </c>
      <c r="G363" s="64"/>
      <c r="H363" s="65" t="s">
        <v>46</v>
      </c>
      <c r="I363" s="65">
        <v>302</v>
      </c>
      <c r="J363" s="65"/>
      <c r="K363" s="65"/>
      <c r="L363" s="65"/>
      <c r="M363" s="65"/>
      <c r="N363" s="65"/>
      <c r="O363" s="65"/>
      <c r="P363" s="65"/>
      <c r="Q363" s="64"/>
      <c r="R363" s="64" t="s">
        <v>1257</v>
      </c>
      <c r="S363" s="65" t="s">
        <v>761</v>
      </c>
      <c r="T363" s="65" t="s">
        <v>762</v>
      </c>
      <c r="U363" s="61"/>
      <c r="V363" s="61"/>
    </row>
    <row r="364" spans="1:22" s="81" customFormat="1" x14ac:dyDescent="0.35">
      <c r="A364" s="63">
        <v>8.1010000000000009</v>
      </c>
      <c r="B364" s="64">
        <v>487155</v>
      </c>
      <c r="C364" s="64">
        <v>6768205</v>
      </c>
      <c r="D364" s="64" t="s">
        <v>1258</v>
      </c>
      <c r="E364" s="64" t="s">
        <v>22</v>
      </c>
      <c r="F364" s="64" t="s">
        <v>1166</v>
      </c>
      <c r="G364" s="64"/>
      <c r="H364" s="65"/>
      <c r="I364" s="65"/>
      <c r="J364" s="65"/>
      <c r="K364" s="65"/>
      <c r="L364" s="65"/>
      <c r="M364" s="65"/>
      <c r="N364" s="65"/>
      <c r="O364" s="65"/>
      <c r="P364" s="65"/>
      <c r="Q364" s="64"/>
      <c r="R364" s="64"/>
      <c r="S364" s="65" t="s">
        <v>761</v>
      </c>
      <c r="T364" s="65" t="s">
        <v>762</v>
      </c>
      <c r="U364" s="61"/>
      <c r="V364" s="61"/>
    </row>
    <row r="365" spans="1:22" s="81" customFormat="1" x14ac:dyDescent="0.35">
      <c r="A365" s="63">
        <v>8.1020000000000003</v>
      </c>
      <c r="B365" s="64">
        <v>486985</v>
      </c>
      <c r="C365" s="64">
        <v>6768254</v>
      </c>
      <c r="D365" s="64" t="s">
        <v>1259</v>
      </c>
      <c r="E365" s="64" t="s">
        <v>22</v>
      </c>
      <c r="F365" s="64" t="s">
        <v>1166</v>
      </c>
      <c r="G365" s="64"/>
      <c r="H365" s="65"/>
      <c r="I365" s="65"/>
      <c r="J365" s="65"/>
      <c r="K365" s="65"/>
      <c r="L365" s="65"/>
      <c r="M365" s="65"/>
      <c r="N365" s="65"/>
      <c r="O365" s="65"/>
      <c r="P365" s="65"/>
      <c r="Q365" s="64"/>
      <c r="R365" s="64"/>
      <c r="S365" s="65" t="s">
        <v>761</v>
      </c>
      <c r="T365" s="65" t="s">
        <v>762</v>
      </c>
      <c r="U365" s="61"/>
      <c r="V365" s="61"/>
    </row>
    <row r="366" spans="1:22" s="81" customFormat="1" x14ac:dyDescent="0.35">
      <c r="A366" s="63">
        <v>8.1029999999999998</v>
      </c>
      <c r="B366" s="64">
        <v>486923</v>
      </c>
      <c r="C366" s="64">
        <v>6768467</v>
      </c>
      <c r="D366" s="64" t="s">
        <v>1260</v>
      </c>
      <c r="E366" s="64" t="s">
        <v>22</v>
      </c>
      <c r="F366" s="64" t="s">
        <v>160</v>
      </c>
      <c r="G366" s="64"/>
      <c r="H366" s="65"/>
      <c r="I366" s="65"/>
      <c r="J366" s="65"/>
      <c r="K366" s="65"/>
      <c r="L366" s="65"/>
      <c r="M366" s="65"/>
      <c r="N366" s="65"/>
      <c r="O366" s="65"/>
      <c r="P366" s="65"/>
      <c r="Q366" s="64"/>
      <c r="R366" s="64" t="s">
        <v>1261</v>
      </c>
      <c r="S366" s="65" t="s">
        <v>761</v>
      </c>
      <c r="T366" s="65" t="s">
        <v>762</v>
      </c>
      <c r="U366" s="61"/>
      <c r="V366" s="61"/>
    </row>
    <row r="367" spans="1:22" s="81" customFormat="1" x14ac:dyDescent="0.35">
      <c r="A367" s="63">
        <v>8.1039999999999992</v>
      </c>
      <c r="B367" s="64">
        <v>486835</v>
      </c>
      <c r="C367" s="64">
        <v>6768646</v>
      </c>
      <c r="D367" s="64" t="s">
        <v>1262</v>
      </c>
      <c r="E367" s="64" t="s">
        <v>22</v>
      </c>
      <c r="F367" s="64" t="s">
        <v>105</v>
      </c>
      <c r="G367" s="64"/>
      <c r="H367" s="65"/>
      <c r="I367" s="65"/>
      <c r="J367" s="65"/>
      <c r="K367" s="65"/>
      <c r="L367" s="65"/>
      <c r="M367" s="65"/>
      <c r="N367" s="65"/>
      <c r="O367" s="65"/>
      <c r="P367" s="65"/>
      <c r="Q367" s="64"/>
      <c r="R367" s="64"/>
      <c r="S367" s="65" t="s">
        <v>761</v>
      </c>
      <c r="T367" s="65" t="s">
        <v>762</v>
      </c>
      <c r="U367" s="61"/>
      <c r="V367" s="61"/>
    </row>
    <row r="368" spans="1:22" s="81" customFormat="1" x14ac:dyDescent="0.35">
      <c r="A368" s="63" t="s">
        <v>1263</v>
      </c>
      <c r="B368" s="64">
        <v>487094</v>
      </c>
      <c r="C368" s="64">
        <v>6768820</v>
      </c>
      <c r="D368" s="64" t="s">
        <v>1264</v>
      </c>
      <c r="E368" s="64" t="s">
        <v>22</v>
      </c>
      <c r="F368" s="64" t="s">
        <v>105</v>
      </c>
      <c r="G368" s="64"/>
      <c r="H368" s="65"/>
      <c r="I368" s="65"/>
      <c r="J368" s="65"/>
      <c r="K368" s="65"/>
      <c r="L368" s="65"/>
      <c r="M368" s="65"/>
      <c r="N368" s="65"/>
      <c r="O368" s="65"/>
      <c r="P368" s="65"/>
      <c r="Q368" s="59" t="s">
        <v>1265</v>
      </c>
      <c r="R368" s="64"/>
      <c r="S368" s="65" t="s">
        <v>761</v>
      </c>
      <c r="T368" s="65" t="s">
        <v>762</v>
      </c>
      <c r="U368" s="61"/>
      <c r="V368" s="61"/>
    </row>
    <row r="369" spans="1:22" s="81" customFormat="1" x14ac:dyDescent="0.35">
      <c r="A369" s="63">
        <v>8.1050000000000004</v>
      </c>
      <c r="B369" s="64">
        <v>486843</v>
      </c>
      <c r="C369" s="64">
        <v>6768925</v>
      </c>
      <c r="D369" s="64" t="s">
        <v>1266</v>
      </c>
      <c r="E369" s="64" t="s">
        <v>91</v>
      </c>
      <c r="F369" s="64" t="s">
        <v>175</v>
      </c>
      <c r="G369" s="64" t="s">
        <v>100</v>
      </c>
      <c r="H369" s="65"/>
      <c r="I369" s="65"/>
      <c r="J369" s="65"/>
      <c r="K369" s="65"/>
      <c r="L369" s="65"/>
      <c r="M369" s="65"/>
      <c r="N369" s="65"/>
      <c r="O369" s="65"/>
      <c r="P369" s="65"/>
      <c r="Q369" s="64"/>
      <c r="R369" s="64"/>
      <c r="S369" s="65" t="s">
        <v>761</v>
      </c>
      <c r="T369" s="65" t="s">
        <v>762</v>
      </c>
      <c r="U369" s="61"/>
      <c r="V369" s="61"/>
    </row>
    <row r="370" spans="1:22" s="81" customFormat="1" x14ac:dyDescent="0.35">
      <c r="A370" s="63">
        <v>8.1059999999999999</v>
      </c>
      <c r="B370" s="64">
        <v>486848</v>
      </c>
      <c r="C370" s="64">
        <v>6769028</v>
      </c>
      <c r="D370" s="64" t="s">
        <v>1267</v>
      </c>
      <c r="E370" s="64" t="s">
        <v>22</v>
      </c>
      <c r="F370" s="64" t="s">
        <v>31</v>
      </c>
      <c r="G370" s="64"/>
      <c r="H370" s="65"/>
      <c r="I370" s="65"/>
      <c r="J370" s="65"/>
      <c r="K370" s="65"/>
      <c r="L370" s="65"/>
      <c r="M370" s="65"/>
      <c r="N370" s="65"/>
      <c r="O370" s="65"/>
      <c r="P370" s="65"/>
      <c r="Q370" s="64"/>
      <c r="R370" s="64"/>
      <c r="S370" s="65" t="s">
        <v>761</v>
      </c>
      <c r="T370" s="65" t="s">
        <v>762</v>
      </c>
      <c r="U370" s="61"/>
      <c r="V370" s="61"/>
    </row>
    <row r="371" spans="1:22" s="81" customFormat="1" x14ac:dyDescent="0.35">
      <c r="A371" s="63" t="s">
        <v>1268</v>
      </c>
      <c r="B371" s="64">
        <v>486997</v>
      </c>
      <c r="C371" s="64">
        <v>6769136</v>
      </c>
      <c r="D371" s="64" t="s">
        <v>1269</v>
      </c>
      <c r="E371" s="64" t="s">
        <v>22</v>
      </c>
      <c r="F371" s="64" t="s">
        <v>31</v>
      </c>
      <c r="G371" s="64"/>
      <c r="H371" s="65"/>
      <c r="I371" s="65"/>
      <c r="J371" s="65"/>
      <c r="K371" s="65"/>
      <c r="L371" s="65"/>
      <c r="M371" s="65"/>
      <c r="N371" s="65"/>
      <c r="O371" s="65"/>
      <c r="P371" s="65"/>
      <c r="Q371" s="59" t="s">
        <v>1270</v>
      </c>
      <c r="R371" s="64"/>
      <c r="S371" s="65" t="s">
        <v>761</v>
      </c>
      <c r="T371" s="65" t="s">
        <v>762</v>
      </c>
      <c r="U371" s="61"/>
      <c r="V371" s="61"/>
    </row>
    <row r="372" spans="1:22" s="81" customFormat="1" x14ac:dyDescent="0.35">
      <c r="A372" s="63">
        <v>8.1069999999999993</v>
      </c>
      <c r="B372" s="64">
        <v>486847</v>
      </c>
      <c r="C372" s="64">
        <v>6769190</v>
      </c>
      <c r="D372" s="64" t="s">
        <v>1271</v>
      </c>
      <c r="E372" s="64" t="s">
        <v>91</v>
      </c>
      <c r="F372" s="64" t="s">
        <v>175</v>
      </c>
      <c r="G372" s="64" t="s">
        <v>31</v>
      </c>
      <c r="H372" s="65"/>
      <c r="I372" s="65"/>
      <c r="J372" s="65"/>
      <c r="K372" s="65"/>
      <c r="L372" s="65"/>
      <c r="M372" s="65"/>
      <c r="N372" s="65"/>
      <c r="O372" s="65"/>
      <c r="P372" s="65"/>
      <c r="Q372" s="64"/>
      <c r="R372" s="64"/>
      <c r="S372" s="65" t="s">
        <v>761</v>
      </c>
      <c r="T372" s="65" t="s">
        <v>762</v>
      </c>
      <c r="U372" s="61"/>
      <c r="V372" s="61"/>
    </row>
    <row r="373" spans="1:22" s="81" customFormat="1" x14ac:dyDescent="0.35">
      <c r="A373" s="63" t="s">
        <v>1272</v>
      </c>
      <c r="B373" s="72">
        <v>486969</v>
      </c>
      <c r="C373" s="72">
        <v>6769258</v>
      </c>
      <c r="D373" s="72" t="s">
        <v>1273</v>
      </c>
      <c r="E373" s="72" t="s">
        <v>91</v>
      </c>
      <c r="F373" s="64" t="s">
        <v>175</v>
      </c>
      <c r="G373" s="72"/>
      <c r="H373" s="65"/>
      <c r="I373" s="65"/>
      <c r="J373" s="65"/>
      <c r="K373" s="65"/>
      <c r="L373" s="65"/>
      <c r="M373" s="65"/>
      <c r="N373" s="65"/>
      <c r="O373" s="65"/>
      <c r="P373" s="65"/>
      <c r="Q373" s="60" t="s">
        <v>1274</v>
      </c>
      <c r="R373" s="64"/>
      <c r="S373" s="65" t="s">
        <v>761</v>
      </c>
      <c r="T373" s="65" t="s">
        <v>762</v>
      </c>
      <c r="U373" s="61"/>
      <c r="V373" s="61"/>
    </row>
    <row r="374" spans="1:22" s="81" customFormat="1" x14ac:dyDescent="0.35">
      <c r="A374" s="63" t="s">
        <v>1275</v>
      </c>
      <c r="B374" s="64">
        <v>487153</v>
      </c>
      <c r="C374" s="64">
        <v>6769587</v>
      </c>
      <c r="D374" s="64" t="s">
        <v>1276</v>
      </c>
      <c r="E374" s="64" t="s">
        <v>22</v>
      </c>
      <c r="F374" s="64" t="s">
        <v>31</v>
      </c>
      <c r="G374" s="64"/>
      <c r="H374" s="65"/>
      <c r="I374" s="65"/>
      <c r="J374" s="65"/>
      <c r="K374" s="65"/>
      <c r="L374" s="65"/>
      <c r="M374" s="65"/>
      <c r="N374" s="65"/>
      <c r="O374" s="65"/>
      <c r="P374" s="65"/>
      <c r="Q374" s="59" t="s">
        <v>1277</v>
      </c>
      <c r="R374" s="64"/>
      <c r="S374" s="65" t="s">
        <v>761</v>
      </c>
      <c r="T374" s="65" t="s">
        <v>762</v>
      </c>
      <c r="U374" s="61"/>
      <c r="V374" s="61"/>
    </row>
    <row r="375" spans="1:22" s="81" customFormat="1" x14ac:dyDescent="0.35">
      <c r="A375" s="63">
        <v>8.1080000000000005</v>
      </c>
      <c r="B375" s="64">
        <v>486910</v>
      </c>
      <c r="C375" s="64">
        <v>6769685</v>
      </c>
      <c r="D375" s="64" t="s">
        <v>1278</v>
      </c>
      <c r="E375" s="64" t="s">
        <v>22</v>
      </c>
      <c r="F375" s="64" t="s">
        <v>31</v>
      </c>
      <c r="G375" s="64" t="s">
        <v>175</v>
      </c>
      <c r="H375" s="65" t="s">
        <v>34</v>
      </c>
      <c r="I375" s="65">
        <v>15</v>
      </c>
      <c r="J375" s="65">
        <v>85</v>
      </c>
      <c r="K375" s="65"/>
      <c r="L375" s="65"/>
      <c r="M375" s="65"/>
      <c r="N375" s="65"/>
      <c r="O375" s="65"/>
      <c r="P375" s="65"/>
      <c r="Q375" s="64"/>
      <c r="R375" s="64"/>
      <c r="S375" s="65" t="s">
        <v>761</v>
      </c>
      <c r="T375" s="65" t="s">
        <v>762</v>
      </c>
      <c r="U375" s="61"/>
      <c r="V375" s="61"/>
    </row>
    <row r="376" spans="1:22" s="81" customFormat="1" x14ac:dyDescent="0.35">
      <c r="A376" s="63">
        <v>8.109</v>
      </c>
      <c r="B376" s="64">
        <v>486956</v>
      </c>
      <c r="C376" s="64">
        <v>6769913</v>
      </c>
      <c r="D376" s="64" t="s">
        <v>1279</v>
      </c>
      <c r="E376" s="64" t="s">
        <v>22</v>
      </c>
      <c r="F376" s="64" t="s">
        <v>31</v>
      </c>
      <c r="G376" s="64"/>
      <c r="H376" s="65"/>
      <c r="I376" s="65"/>
      <c r="J376" s="65"/>
      <c r="K376" s="65"/>
      <c r="L376" s="65"/>
      <c r="M376" s="65"/>
      <c r="N376" s="65"/>
      <c r="O376" s="65"/>
      <c r="P376" s="65"/>
      <c r="Q376" s="64"/>
      <c r="R376" s="64"/>
      <c r="S376" s="65" t="s">
        <v>761</v>
      </c>
      <c r="T376" s="65" t="s">
        <v>762</v>
      </c>
      <c r="U376" s="61"/>
      <c r="V376" s="61"/>
    </row>
    <row r="377" spans="1:22" s="81" customFormat="1" x14ac:dyDescent="0.35">
      <c r="A377" s="63" t="s">
        <v>1280</v>
      </c>
      <c r="B377" s="64">
        <v>486904</v>
      </c>
      <c r="C377" s="64">
        <v>6769981</v>
      </c>
      <c r="D377" s="64" t="s">
        <v>1281</v>
      </c>
      <c r="E377" s="64" t="s">
        <v>22</v>
      </c>
      <c r="F377" s="64" t="s">
        <v>31</v>
      </c>
      <c r="G377" s="64"/>
      <c r="H377" s="65"/>
      <c r="I377" s="65"/>
      <c r="J377" s="65"/>
      <c r="K377" s="65"/>
      <c r="L377" s="65"/>
      <c r="M377" s="65"/>
      <c r="N377" s="65"/>
      <c r="O377" s="65"/>
      <c r="P377" s="65"/>
      <c r="Q377" s="64"/>
      <c r="R377" s="64"/>
      <c r="S377" s="65" t="s">
        <v>761</v>
      </c>
      <c r="T377" s="65" t="s">
        <v>762</v>
      </c>
      <c r="U377" s="61"/>
      <c r="V377" s="61"/>
    </row>
    <row r="378" spans="1:22" s="81" customFormat="1" x14ac:dyDescent="0.35">
      <c r="A378" s="63">
        <v>8.1110000000000007</v>
      </c>
      <c r="B378" s="64">
        <v>486600</v>
      </c>
      <c r="C378" s="64">
        <v>6769974</v>
      </c>
      <c r="D378" s="64" t="s">
        <v>1282</v>
      </c>
      <c r="E378" s="64" t="s">
        <v>22</v>
      </c>
      <c r="F378" s="64" t="s">
        <v>31</v>
      </c>
      <c r="G378" s="64"/>
      <c r="H378" s="65"/>
      <c r="I378" s="65"/>
      <c r="J378" s="65"/>
      <c r="K378" s="65"/>
      <c r="L378" s="65"/>
      <c r="M378" s="65"/>
      <c r="N378" s="65"/>
      <c r="O378" s="65"/>
      <c r="P378" s="65"/>
      <c r="Q378" s="64"/>
      <c r="R378" s="64"/>
      <c r="S378" s="65" t="s">
        <v>761</v>
      </c>
      <c r="T378" s="65" t="s">
        <v>762</v>
      </c>
      <c r="U378" s="61"/>
      <c r="V378" s="61"/>
    </row>
    <row r="379" spans="1:22" s="81" customFormat="1" x14ac:dyDescent="0.35">
      <c r="A379" s="63">
        <v>8.1120000000000001</v>
      </c>
      <c r="B379" s="64">
        <v>486608</v>
      </c>
      <c r="C379" s="64">
        <v>6769782</v>
      </c>
      <c r="D379" s="64" t="s">
        <v>1283</v>
      </c>
      <c r="E379" s="64" t="s">
        <v>22</v>
      </c>
      <c r="F379" s="64" t="s">
        <v>31</v>
      </c>
      <c r="G379" s="64"/>
      <c r="H379" s="65" t="s">
        <v>34</v>
      </c>
      <c r="I379" s="65">
        <v>175</v>
      </c>
      <c r="J379" s="65">
        <v>80</v>
      </c>
      <c r="K379" s="65"/>
      <c r="L379" s="65"/>
      <c r="M379" s="65"/>
      <c r="N379" s="65"/>
      <c r="O379" s="65"/>
      <c r="P379" s="65"/>
      <c r="Q379" s="64"/>
      <c r="R379" s="64"/>
      <c r="S379" s="65" t="s">
        <v>761</v>
      </c>
      <c r="T379" s="65" t="s">
        <v>762</v>
      </c>
      <c r="U379" s="61"/>
      <c r="V379" s="61"/>
    </row>
    <row r="380" spans="1:22" x14ac:dyDescent="0.35">
      <c r="A380" s="63">
        <v>8.1129999999999995</v>
      </c>
      <c r="B380" s="64">
        <v>486626</v>
      </c>
      <c r="C380" s="64">
        <v>6769677</v>
      </c>
      <c r="D380" s="64" t="s">
        <v>1284</v>
      </c>
      <c r="E380" s="64" t="s">
        <v>22</v>
      </c>
      <c r="F380" s="64" t="s">
        <v>31</v>
      </c>
      <c r="G380" s="64"/>
      <c r="H380" s="65" t="s">
        <v>34</v>
      </c>
      <c r="I380" s="65">
        <v>358</v>
      </c>
      <c r="J380" s="65">
        <v>86</v>
      </c>
      <c r="K380" s="65"/>
      <c r="L380" s="65"/>
      <c r="M380" s="65"/>
      <c r="N380" s="65"/>
      <c r="O380" s="65"/>
      <c r="P380" s="65"/>
      <c r="Q380" s="59"/>
      <c r="R380" s="64"/>
      <c r="S380" s="65" t="s">
        <v>761</v>
      </c>
      <c r="T380" s="65" t="s">
        <v>762</v>
      </c>
    </row>
    <row r="381" spans="1:22" x14ac:dyDescent="0.35">
      <c r="A381" s="63">
        <v>8.1140000000000008</v>
      </c>
      <c r="B381" s="64">
        <v>486631</v>
      </c>
      <c r="C381" s="64">
        <v>6769520</v>
      </c>
      <c r="D381" s="64" t="s">
        <v>1285</v>
      </c>
      <c r="E381" s="64" t="s">
        <v>91</v>
      </c>
      <c r="F381" s="64" t="s">
        <v>31</v>
      </c>
      <c r="G381" s="64"/>
      <c r="H381" s="65"/>
      <c r="I381" s="65"/>
      <c r="J381" s="65"/>
      <c r="K381" s="65"/>
      <c r="L381" s="65"/>
      <c r="M381" s="65"/>
      <c r="N381" s="65"/>
      <c r="O381" s="65"/>
      <c r="P381" s="65"/>
      <c r="Q381" s="64"/>
      <c r="R381" s="64"/>
      <c r="S381" s="65" t="s">
        <v>761</v>
      </c>
      <c r="T381" s="65" t="s">
        <v>762</v>
      </c>
    </row>
    <row r="382" spans="1:22" x14ac:dyDescent="0.35">
      <c r="A382" s="63" t="s">
        <v>1286</v>
      </c>
      <c r="B382" s="64">
        <v>486626</v>
      </c>
      <c r="C382" s="64">
        <v>6769332</v>
      </c>
      <c r="D382" s="64" t="s">
        <v>1287</v>
      </c>
      <c r="E382" s="64" t="s">
        <v>91</v>
      </c>
      <c r="F382" s="64" t="s">
        <v>31</v>
      </c>
      <c r="G382" s="64" t="s">
        <v>175</v>
      </c>
      <c r="H382" s="65"/>
      <c r="I382" s="65"/>
      <c r="J382" s="65"/>
      <c r="K382" s="65"/>
      <c r="L382" s="65"/>
      <c r="M382" s="65"/>
      <c r="N382" s="65"/>
      <c r="O382" s="65"/>
      <c r="P382" s="65"/>
      <c r="Q382" s="64"/>
      <c r="R382" s="64" t="s">
        <v>1288</v>
      </c>
      <c r="S382" s="65" t="s">
        <v>761</v>
      </c>
      <c r="T382" s="65" t="s">
        <v>762</v>
      </c>
    </row>
    <row r="383" spans="1:22" x14ac:dyDescent="0.35">
      <c r="A383" s="63">
        <v>8.1150000000000002</v>
      </c>
      <c r="B383" s="64">
        <v>486702</v>
      </c>
      <c r="C383" s="64">
        <v>6769298</v>
      </c>
      <c r="D383" s="64" t="s">
        <v>1289</v>
      </c>
      <c r="E383" s="64" t="s">
        <v>22</v>
      </c>
      <c r="F383" s="64" t="s">
        <v>31</v>
      </c>
      <c r="G383" s="64"/>
      <c r="H383" s="65"/>
      <c r="I383" s="65"/>
      <c r="J383" s="65"/>
      <c r="K383" s="65"/>
      <c r="L383" s="65"/>
      <c r="M383" s="65"/>
      <c r="N383" s="65"/>
      <c r="O383" s="65"/>
      <c r="P383" s="65"/>
      <c r="Q383" s="64"/>
      <c r="R383" s="64"/>
      <c r="S383" s="65" t="s">
        <v>761</v>
      </c>
      <c r="T383" s="65" t="s">
        <v>762</v>
      </c>
    </row>
    <row r="384" spans="1:22" x14ac:dyDescent="0.35">
      <c r="A384" s="63">
        <v>8.1159999999999997</v>
      </c>
      <c r="B384" s="64">
        <v>486697</v>
      </c>
      <c r="C384" s="64">
        <v>6769159</v>
      </c>
      <c r="D384" s="64" t="s">
        <v>1290</v>
      </c>
      <c r="E384" s="64" t="s">
        <v>91</v>
      </c>
      <c r="F384" s="64" t="s">
        <v>31</v>
      </c>
      <c r="G384" s="64"/>
      <c r="H384" s="65"/>
      <c r="I384" s="65"/>
      <c r="J384" s="65"/>
      <c r="K384" s="65"/>
      <c r="L384" s="65"/>
      <c r="M384" s="65"/>
      <c r="N384" s="65"/>
      <c r="O384" s="65"/>
      <c r="P384" s="65"/>
      <c r="Q384" s="59" t="s">
        <v>1291</v>
      </c>
      <c r="R384" s="64" t="s">
        <v>1292</v>
      </c>
      <c r="S384" s="65" t="s">
        <v>761</v>
      </c>
      <c r="T384" s="65" t="s">
        <v>762</v>
      </c>
    </row>
    <row r="385" spans="1:22" x14ac:dyDescent="0.35">
      <c r="A385" s="63">
        <v>8.1170000000000009</v>
      </c>
      <c r="B385" s="64">
        <v>486660</v>
      </c>
      <c r="C385" s="64">
        <v>6768941</v>
      </c>
      <c r="D385" s="64" t="s">
        <v>1293</v>
      </c>
      <c r="E385" s="64" t="s">
        <v>91</v>
      </c>
      <c r="F385" s="64" t="s">
        <v>175</v>
      </c>
      <c r="G385" s="64" t="s">
        <v>100</v>
      </c>
      <c r="H385" s="65"/>
      <c r="I385" s="65"/>
      <c r="J385" s="65"/>
      <c r="K385" s="65"/>
      <c r="L385" s="65"/>
      <c r="M385" s="65"/>
      <c r="N385" s="65"/>
      <c r="O385" s="65"/>
      <c r="P385" s="65"/>
      <c r="Q385" s="64"/>
      <c r="R385" s="64"/>
      <c r="S385" s="65" t="s">
        <v>761</v>
      </c>
      <c r="T385" s="65" t="s">
        <v>762</v>
      </c>
    </row>
    <row r="386" spans="1:22" x14ac:dyDescent="0.35">
      <c r="A386" s="63">
        <v>8.1180000000000003</v>
      </c>
      <c r="B386" s="64">
        <v>486656</v>
      </c>
      <c r="C386" s="64">
        <v>6768807</v>
      </c>
      <c r="D386" s="64" t="s">
        <v>1294</v>
      </c>
      <c r="E386" s="64" t="s">
        <v>22</v>
      </c>
      <c r="F386" s="64" t="s">
        <v>23</v>
      </c>
      <c r="G386" s="64"/>
      <c r="H386" s="65"/>
      <c r="I386" s="65"/>
      <c r="J386" s="65"/>
      <c r="K386" s="65"/>
      <c r="L386" s="65"/>
      <c r="M386" s="65"/>
      <c r="N386" s="65"/>
      <c r="O386" s="65"/>
      <c r="P386" s="65"/>
      <c r="Q386" s="59" t="s">
        <v>1295</v>
      </c>
      <c r="R386" s="64" t="s">
        <v>1296</v>
      </c>
      <c r="S386" s="65" t="s">
        <v>761</v>
      </c>
      <c r="T386" s="65" t="s">
        <v>762</v>
      </c>
    </row>
    <row r="387" spans="1:22" x14ac:dyDescent="0.35">
      <c r="A387" s="63">
        <v>8.1189999999999998</v>
      </c>
      <c r="B387" s="64">
        <v>486614</v>
      </c>
      <c r="C387" s="64">
        <v>6768570</v>
      </c>
      <c r="D387" s="64" t="s">
        <v>1297</v>
      </c>
      <c r="E387" s="64" t="s">
        <v>22</v>
      </c>
      <c r="F387" s="64" t="s">
        <v>105</v>
      </c>
      <c r="G387" s="64"/>
      <c r="H387" s="65"/>
      <c r="I387" s="65"/>
      <c r="J387" s="65"/>
      <c r="K387" s="65"/>
      <c r="L387" s="65"/>
      <c r="M387" s="65"/>
      <c r="N387" s="65"/>
      <c r="O387" s="65"/>
      <c r="P387" s="65"/>
      <c r="Q387" s="64"/>
      <c r="R387" s="64"/>
      <c r="S387" s="65" t="s">
        <v>761</v>
      </c>
      <c r="T387" s="65" t="s">
        <v>762</v>
      </c>
    </row>
    <row r="388" spans="1:22" x14ac:dyDescent="0.35">
      <c r="A388" s="63" t="s">
        <v>1298</v>
      </c>
      <c r="B388" s="64">
        <v>486600</v>
      </c>
      <c r="C388" s="64">
        <v>6768392</v>
      </c>
      <c r="D388" s="64" t="s">
        <v>1299</v>
      </c>
      <c r="E388" s="64" t="s">
        <v>22</v>
      </c>
      <c r="F388" s="64" t="s">
        <v>23</v>
      </c>
      <c r="G388" s="64"/>
      <c r="H388" s="65"/>
      <c r="I388" s="65"/>
      <c r="J388" s="65"/>
      <c r="K388" s="65"/>
      <c r="L388" s="65"/>
      <c r="M388" s="65"/>
      <c r="N388" s="65"/>
      <c r="O388" s="65"/>
      <c r="P388" s="65"/>
      <c r="Q388" s="64"/>
      <c r="R388" s="64"/>
      <c r="S388" s="65" t="s">
        <v>761</v>
      </c>
      <c r="T388" s="65" t="s">
        <v>762</v>
      </c>
    </row>
    <row r="389" spans="1:22" x14ac:dyDescent="0.35">
      <c r="A389" s="63">
        <v>8.1210000000000004</v>
      </c>
      <c r="B389" s="64">
        <v>486593</v>
      </c>
      <c r="C389" s="64">
        <v>6768195</v>
      </c>
      <c r="D389" s="64" t="s">
        <v>1300</v>
      </c>
      <c r="E389" s="64" t="s">
        <v>22</v>
      </c>
      <c r="F389" s="64" t="s">
        <v>105</v>
      </c>
      <c r="G389" s="64" t="s">
        <v>1166</v>
      </c>
      <c r="H389" s="65"/>
      <c r="I389" s="65"/>
      <c r="J389" s="65"/>
      <c r="K389" s="65"/>
      <c r="L389" s="65"/>
      <c r="M389" s="65"/>
      <c r="N389" s="65"/>
      <c r="O389" s="65"/>
      <c r="P389" s="65"/>
      <c r="Q389" s="64"/>
      <c r="R389" s="64" t="s">
        <v>1301</v>
      </c>
      <c r="S389" s="65" t="s">
        <v>761</v>
      </c>
      <c r="T389" s="65" t="s">
        <v>762</v>
      </c>
    </row>
    <row r="390" spans="1:22" x14ac:dyDescent="0.35">
      <c r="A390" s="63">
        <v>8.1219999999999999</v>
      </c>
      <c r="B390" s="64">
        <v>486602</v>
      </c>
      <c r="C390" s="64">
        <v>6768154</v>
      </c>
      <c r="D390" s="64" t="s">
        <v>1302</v>
      </c>
      <c r="E390" s="64" t="s">
        <v>22</v>
      </c>
      <c r="F390" s="64" t="s">
        <v>168</v>
      </c>
      <c r="G390" s="64"/>
      <c r="H390" s="65"/>
      <c r="I390" s="65"/>
      <c r="J390" s="65"/>
      <c r="K390" s="65"/>
      <c r="L390" s="65"/>
      <c r="M390" s="65"/>
      <c r="N390" s="65"/>
      <c r="O390" s="65"/>
      <c r="P390" s="65"/>
      <c r="Q390" s="64"/>
      <c r="R390" s="64" t="s">
        <v>1303</v>
      </c>
      <c r="S390" s="65" t="s">
        <v>761</v>
      </c>
      <c r="T390" s="65" t="s">
        <v>762</v>
      </c>
    </row>
    <row r="391" spans="1:22" x14ac:dyDescent="0.35">
      <c r="A391" s="63">
        <v>8.1229999999999993</v>
      </c>
      <c r="B391" s="64">
        <v>486459</v>
      </c>
      <c r="C391" s="64">
        <v>6768085</v>
      </c>
      <c r="D391" s="64" t="s">
        <v>1304</v>
      </c>
      <c r="E391" s="64" t="s">
        <v>133</v>
      </c>
      <c r="F391" s="64" t="s">
        <v>100</v>
      </c>
      <c r="G391" s="64"/>
      <c r="H391" s="65"/>
      <c r="I391" s="65"/>
      <c r="J391" s="65"/>
      <c r="K391" s="65"/>
      <c r="L391" s="65"/>
      <c r="M391" s="65"/>
      <c r="N391" s="65"/>
      <c r="O391" s="65"/>
      <c r="P391" s="65"/>
      <c r="Q391" s="64"/>
      <c r="R391" s="64"/>
      <c r="S391" s="65" t="s">
        <v>761</v>
      </c>
      <c r="T391" s="65" t="s">
        <v>762</v>
      </c>
    </row>
    <row r="392" spans="1:22" x14ac:dyDescent="0.35">
      <c r="A392" s="63">
        <v>8.1240000000000006</v>
      </c>
      <c r="B392" s="64">
        <v>486225</v>
      </c>
      <c r="C392" s="64">
        <v>6768172</v>
      </c>
      <c r="D392" s="64" t="s">
        <v>1305</v>
      </c>
      <c r="E392" s="64" t="s">
        <v>91</v>
      </c>
      <c r="F392" s="64" t="s">
        <v>100</v>
      </c>
      <c r="G392" s="64" t="s">
        <v>23</v>
      </c>
      <c r="H392" s="65"/>
      <c r="I392" s="65"/>
      <c r="J392" s="65"/>
      <c r="K392" s="65"/>
      <c r="L392" s="65"/>
      <c r="M392" s="65"/>
      <c r="N392" s="65"/>
      <c r="O392" s="65"/>
      <c r="P392" s="65"/>
      <c r="Q392" s="64"/>
      <c r="R392" s="64" t="s">
        <v>1306</v>
      </c>
      <c r="S392" s="65" t="s">
        <v>761</v>
      </c>
      <c r="T392" s="65" t="s">
        <v>762</v>
      </c>
    </row>
    <row r="393" spans="1:22" x14ac:dyDescent="0.35">
      <c r="A393" s="63">
        <v>8.125</v>
      </c>
      <c r="B393" s="64">
        <v>486217</v>
      </c>
      <c r="C393" s="64">
        <v>6768331</v>
      </c>
      <c r="D393" s="64" t="s">
        <v>1307</v>
      </c>
      <c r="E393" s="64" t="s">
        <v>22</v>
      </c>
      <c r="F393" s="64" t="s">
        <v>168</v>
      </c>
      <c r="G393" s="64" t="s">
        <v>23</v>
      </c>
      <c r="H393" s="65" t="s">
        <v>34</v>
      </c>
      <c r="I393" s="65">
        <v>280</v>
      </c>
      <c r="J393" s="65">
        <v>68</v>
      </c>
      <c r="K393" s="65"/>
      <c r="L393" s="65"/>
      <c r="M393" s="65"/>
      <c r="N393" s="65"/>
      <c r="O393" s="65"/>
      <c r="P393" s="65"/>
      <c r="Q393" s="64"/>
      <c r="R393" s="64"/>
      <c r="S393" s="65" t="s">
        <v>761</v>
      </c>
      <c r="T393" s="65" t="s">
        <v>762</v>
      </c>
    </row>
    <row r="394" spans="1:22" x14ac:dyDescent="0.35">
      <c r="A394" s="63">
        <v>8.1259999999999994</v>
      </c>
      <c r="B394" s="64">
        <v>486217</v>
      </c>
      <c r="C394" s="64">
        <v>6768543</v>
      </c>
      <c r="D394" s="64" t="s">
        <v>1308</v>
      </c>
      <c r="E394" s="64" t="s">
        <v>22</v>
      </c>
      <c r="F394" s="64" t="s">
        <v>907</v>
      </c>
      <c r="G394" s="64"/>
      <c r="H394" s="65"/>
      <c r="I394" s="65"/>
      <c r="J394" s="65"/>
      <c r="K394" s="65"/>
      <c r="L394" s="65"/>
      <c r="M394" s="65"/>
      <c r="N394" s="65"/>
      <c r="O394" s="65"/>
      <c r="P394" s="65"/>
      <c r="Q394" s="64"/>
      <c r="R394" s="64"/>
      <c r="S394" s="65" t="s">
        <v>761</v>
      </c>
      <c r="T394" s="65" t="s">
        <v>762</v>
      </c>
    </row>
    <row r="395" spans="1:22" x14ac:dyDescent="0.35">
      <c r="A395" s="63">
        <v>8.1270000000000007</v>
      </c>
      <c r="B395" s="64">
        <v>486189</v>
      </c>
      <c r="C395" s="64">
        <v>6768607</v>
      </c>
      <c r="D395" s="64" t="s">
        <v>1309</v>
      </c>
      <c r="E395" s="64" t="s">
        <v>22</v>
      </c>
      <c r="F395" s="64" t="s">
        <v>23</v>
      </c>
      <c r="G395" s="64"/>
      <c r="H395" s="65"/>
      <c r="I395" s="65"/>
      <c r="J395" s="65"/>
      <c r="K395" s="65"/>
      <c r="L395" s="65"/>
      <c r="M395" s="65"/>
      <c r="N395" s="65"/>
      <c r="O395" s="65"/>
      <c r="P395" s="65"/>
      <c r="Q395" s="64"/>
      <c r="R395" s="64"/>
      <c r="S395" s="65" t="s">
        <v>761</v>
      </c>
      <c r="T395" s="65" t="s">
        <v>762</v>
      </c>
    </row>
    <row r="396" spans="1:22" x14ac:dyDescent="0.35">
      <c r="A396" s="63">
        <v>8.1280000000000001</v>
      </c>
      <c r="B396" s="64">
        <v>486171</v>
      </c>
      <c r="C396" s="64">
        <v>6768945</v>
      </c>
      <c r="D396" s="64" t="s">
        <v>1310</v>
      </c>
      <c r="E396" s="64" t="s">
        <v>22</v>
      </c>
      <c r="F396" s="64" t="s">
        <v>105</v>
      </c>
      <c r="G396" s="64"/>
      <c r="H396" s="65"/>
      <c r="I396" s="65"/>
      <c r="J396" s="65"/>
      <c r="K396" s="65"/>
      <c r="L396" s="65"/>
      <c r="M396" s="65"/>
      <c r="N396" s="65"/>
      <c r="O396" s="65"/>
      <c r="P396" s="65"/>
      <c r="Q396" s="64"/>
      <c r="R396" s="64"/>
      <c r="S396" s="65" t="s">
        <v>761</v>
      </c>
      <c r="T396" s="65" t="s">
        <v>762</v>
      </c>
    </row>
    <row r="397" spans="1:22" s="81" customFormat="1" x14ac:dyDescent="0.35">
      <c r="A397" s="63">
        <v>8.1289999999999996</v>
      </c>
      <c r="B397" s="64">
        <v>486182</v>
      </c>
      <c r="C397" s="64">
        <v>6769123</v>
      </c>
      <c r="D397" s="64" t="s">
        <v>1311</v>
      </c>
      <c r="E397" s="64" t="s">
        <v>22</v>
      </c>
      <c r="F397" s="64" t="s">
        <v>168</v>
      </c>
      <c r="G397" s="64"/>
      <c r="H397" s="65" t="s">
        <v>46</v>
      </c>
      <c r="I397" s="65">
        <v>284</v>
      </c>
      <c r="J397" s="65">
        <v>60</v>
      </c>
      <c r="K397" s="65"/>
      <c r="L397" s="65"/>
      <c r="M397" s="65"/>
      <c r="N397" s="65"/>
      <c r="O397" s="65"/>
      <c r="P397" s="65"/>
      <c r="Q397" s="64"/>
      <c r="R397" s="72" t="s">
        <v>1312</v>
      </c>
      <c r="S397" s="65" t="s">
        <v>761</v>
      </c>
      <c r="T397" s="65" t="s">
        <v>762</v>
      </c>
      <c r="U397" s="82" t="s">
        <v>1313</v>
      </c>
      <c r="V397" s="61"/>
    </row>
    <row r="398" spans="1:22" s="81" customFormat="1" x14ac:dyDescent="0.35">
      <c r="A398" s="63" t="s">
        <v>1314</v>
      </c>
      <c r="B398" s="64">
        <v>486158</v>
      </c>
      <c r="C398" s="64">
        <v>6769222</v>
      </c>
      <c r="D398" s="64" t="s">
        <v>1315</v>
      </c>
      <c r="E398" s="64" t="s">
        <v>22</v>
      </c>
      <c r="F398" s="64" t="s">
        <v>31</v>
      </c>
      <c r="G398" s="64"/>
      <c r="H398" s="65" t="s">
        <v>46</v>
      </c>
      <c r="I398" s="65">
        <v>290</v>
      </c>
      <c r="J398" s="65">
        <v>70</v>
      </c>
      <c r="K398" s="65"/>
      <c r="L398" s="65"/>
      <c r="M398" s="65"/>
      <c r="N398" s="65"/>
      <c r="O398" s="65"/>
      <c r="P398" s="65"/>
      <c r="Q398" s="64"/>
      <c r="R398" s="64"/>
      <c r="S398" s="65" t="s">
        <v>761</v>
      </c>
      <c r="T398" s="65" t="s">
        <v>762</v>
      </c>
      <c r="U398" s="61"/>
      <c r="V398" s="61"/>
    </row>
    <row r="399" spans="1:22" s="81" customFormat="1" x14ac:dyDescent="0.35">
      <c r="A399" s="63">
        <v>8.1310000000000002</v>
      </c>
      <c r="B399" s="64">
        <v>486182</v>
      </c>
      <c r="C399" s="64">
        <v>6769549</v>
      </c>
      <c r="D399" s="64" t="s">
        <v>1316</v>
      </c>
      <c r="E399" s="64" t="s">
        <v>22</v>
      </c>
      <c r="F399" s="64" t="s">
        <v>31</v>
      </c>
      <c r="G399" s="64"/>
      <c r="H399" s="65"/>
      <c r="I399" s="65"/>
      <c r="J399" s="65"/>
      <c r="K399" s="65"/>
      <c r="L399" s="65"/>
      <c r="M399" s="65"/>
      <c r="N399" s="65"/>
      <c r="O399" s="65"/>
      <c r="P399" s="65"/>
      <c r="Q399" s="64"/>
      <c r="R399" s="64"/>
      <c r="S399" s="65" t="s">
        <v>761</v>
      </c>
      <c r="T399" s="65" t="s">
        <v>762</v>
      </c>
      <c r="U399" s="61"/>
      <c r="V399" s="61"/>
    </row>
    <row r="400" spans="1:22" s="81" customFormat="1" x14ac:dyDescent="0.35">
      <c r="A400" s="63">
        <v>8.1319999999999997</v>
      </c>
      <c r="B400" s="64">
        <v>486189</v>
      </c>
      <c r="C400" s="64">
        <v>6769723</v>
      </c>
      <c r="D400" s="64" t="s">
        <v>1317</v>
      </c>
      <c r="E400" s="64" t="s">
        <v>22</v>
      </c>
      <c r="F400" s="64" t="s">
        <v>31</v>
      </c>
      <c r="G400" s="64" t="s">
        <v>175</v>
      </c>
      <c r="H400" s="65"/>
      <c r="I400" s="65"/>
      <c r="J400" s="65"/>
      <c r="K400" s="65"/>
      <c r="L400" s="65"/>
      <c r="M400" s="65"/>
      <c r="N400" s="65"/>
      <c r="O400" s="65"/>
      <c r="P400" s="65"/>
      <c r="Q400" s="64"/>
      <c r="R400" s="64"/>
      <c r="S400" s="65" t="s">
        <v>761</v>
      </c>
      <c r="T400" s="65" t="s">
        <v>762</v>
      </c>
      <c r="U400" s="61"/>
      <c r="V400" s="61"/>
    </row>
    <row r="401" spans="1:22" s="81" customFormat="1" x14ac:dyDescent="0.35">
      <c r="A401" s="63">
        <v>8.1329999999999991</v>
      </c>
      <c r="B401" s="64">
        <v>485858</v>
      </c>
      <c r="C401" s="64">
        <v>6769747</v>
      </c>
      <c r="D401" s="64" t="s">
        <v>1318</v>
      </c>
      <c r="E401" s="64" t="s">
        <v>22</v>
      </c>
      <c r="F401" s="64" t="s">
        <v>175</v>
      </c>
      <c r="G401" s="64"/>
      <c r="H401" s="65"/>
      <c r="I401" s="65"/>
      <c r="J401" s="65"/>
      <c r="K401" s="65"/>
      <c r="L401" s="65"/>
      <c r="M401" s="65"/>
      <c r="N401" s="65"/>
      <c r="O401" s="65"/>
      <c r="P401" s="65"/>
      <c r="Q401" s="64"/>
      <c r="R401" s="64"/>
      <c r="S401" s="65" t="s">
        <v>761</v>
      </c>
      <c r="T401" s="65" t="s">
        <v>762</v>
      </c>
      <c r="U401" s="61"/>
      <c r="V401" s="61"/>
    </row>
    <row r="402" spans="1:22" s="81" customFormat="1" x14ac:dyDescent="0.35">
      <c r="A402" s="63">
        <v>8.1340000000000003</v>
      </c>
      <c r="B402" s="64">
        <v>485835</v>
      </c>
      <c r="C402" s="64">
        <v>6769456</v>
      </c>
      <c r="D402" s="64" t="s">
        <v>1319</v>
      </c>
      <c r="E402" s="64" t="s">
        <v>22</v>
      </c>
      <c r="F402" s="64" t="s">
        <v>31</v>
      </c>
      <c r="G402" s="64" t="s">
        <v>175</v>
      </c>
      <c r="H402" s="65"/>
      <c r="I402" s="65"/>
      <c r="J402" s="65"/>
      <c r="K402" s="65"/>
      <c r="L402" s="65"/>
      <c r="M402" s="65"/>
      <c r="N402" s="65"/>
      <c r="O402" s="65"/>
      <c r="P402" s="65"/>
      <c r="Q402" s="64"/>
      <c r="R402" s="64" t="s">
        <v>1320</v>
      </c>
      <c r="S402" s="65" t="s">
        <v>761</v>
      </c>
      <c r="T402" s="65" t="s">
        <v>762</v>
      </c>
      <c r="U402" s="61"/>
      <c r="V402" s="61"/>
    </row>
    <row r="403" spans="1:22" s="81" customFormat="1" x14ac:dyDescent="0.35">
      <c r="A403" s="63">
        <v>8.1349999999999998</v>
      </c>
      <c r="B403" s="64">
        <v>486580</v>
      </c>
      <c r="C403" s="64">
        <v>6769432</v>
      </c>
      <c r="D403" s="64" t="s">
        <v>1321</v>
      </c>
      <c r="E403" s="64" t="s">
        <v>91</v>
      </c>
      <c r="F403" s="64" t="s">
        <v>31</v>
      </c>
      <c r="G403" s="64"/>
      <c r="H403" s="65"/>
      <c r="I403" s="65"/>
      <c r="J403" s="65"/>
      <c r="K403" s="65"/>
      <c r="L403" s="65"/>
      <c r="M403" s="65"/>
      <c r="N403" s="65"/>
      <c r="O403" s="65"/>
      <c r="P403" s="65"/>
      <c r="Q403" s="64"/>
      <c r="R403" s="64"/>
      <c r="S403" s="65" t="s">
        <v>761</v>
      </c>
      <c r="T403" s="65" t="s">
        <v>762</v>
      </c>
      <c r="U403" s="61"/>
      <c r="V403" s="61"/>
    </row>
    <row r="404" spans="1:22" s="81" customFormat="1" x14ac:dyDescent="0.35">
      <c r="A404" s="63">
        <v>8.1359999999999992</v>
      </c>
      <c r="B404" s="64">
        <v>484586</v>
      </c>
      <c r="C404" s="64">
        <v>6769460</v>
      </c>
      <c r="D404" s="64" t="s">
        <v>1322</v>
      </c>
      <c r="E404" s="64" t="s">
        <v>22</v>
      </c>
      <c r="F404" s="64" t="s">
        <v>100</v>
      </c>
      <c r="G404" s="64"/>
      <c r="H404" s="65"/>
      <c r="I404" s="65"/>
      <c r="J404" s="65"/>
      <c r="K404" s="65"/>
      <c r="L404" s="65"/>
      <c r="M404" s="65"/>
      <c r="N404" s="65"/>
      <c r="O404" s="65"/>
      <c r="P404" s="65"/>
      <c r="Q404" s="64"/>
      <c r="R404" s="64"/>
      <c r="S404" s="65" t="s">
        <v>761</v>
      </c>
      <c r="T404" s="65" t="s">
        <v>762</v>
      </c>
      <c r="U404" s="61"/>
      <c r="V404" s="61"/>
    </row>
    <row r="405" spans="1:22" s="81" customFormat="1" x14ac:dyDescent="0.35">
      <c r="A405" s="63" t="s">
        <v>1323</v>
      </c>
      <c r="B405" s="64">
        <v>484601</v>
      </c>
      <c r="C405" s="64">
        <v>6769474</v>
      </c>
      <c r="D405" s="64" t="s">
        <v>1324</v>
      </c>
      <c r="E405" s="64" t="s">
        <v>22</v>
      </c>
      <c r="F405" s="64" t="s">
        <v>31</v>
      </c>
      <c r="G405" s="64"/>
      <c r="H405" s="65" t="s">
        <v>46</v>
      </c>
      <c r="I405" s="65">
        <v>104</v>
      </c>
      <c r="J405" s="65"/>
      <c r="K405" s="65"/>
      <c r="L405" s="65"/>
      <c r="M405" s="65"/>
      <c r="N405" s="65"/>
      <c r="O405" s="65"/>
      <c r="P405" s="65"/>
      <c r="Q405" s="64"/>
      <c r="R405" s="64"/>
      <c r="S405" s="65" t="s">
        <v>761</v>
      </c>
      <c r="T405" s="65" t="s">
        <v>762</v>
      </c>
      <c r="U405" s="61"/>
      <c r="V405" s="61"/>
    </row>
    <row r="406" spans="1:22" s="81" customFormat="1" x14ac:dyDescent="0.35">
      <c r="A406" s="63" t="s">
        <v>1325</v>
      </c>
      <c r="B406" s="64">
        <v>484491</v>
      </c>
      <c r="C406" s="64">
        <v>6769506</v>
      </c>
      <c r="D406" s="64" t="s">
        <v>1326</v>
      </c>
      <c r="E406" s="64" t="s">
        <v>22</v>
      </c>
      <c r="F406" s="64" t="s">
        <v>100</v>
      </c>
      <c r="G406" s="64"/>
      <c r="H406" s="65"/>
      <c r="I406" s="65"/>
      <c r="J406" s="65"/>
      <c r="K406" s="65"/>
      <c r="L406" s="65"/>
      <c r="M406" s="65"/>
      <c r="N406" s="65"/>
      <c r="O406" s="65"/>
      <c r="P406" s="65"/>
      <c r="Q406" s="64"/>
      <c r="R406" s="64"/>
      <c r="S406" s="65" t="s">
        <v>761</v>
      </c>
      <c r="T406" s="65" t="s">
        <v>762</v>
      </c>
      <c r="U406" s="61"/>
      <c r="V406" s="61"/>
    </row>
    <row r="407" spans="1:22" s="81" customFormat="1" x14ac:dyDescent="0.35">
      <c r="A407" s="63" t="s">
        <v>1327</v>
      </c>
      <c r="B407" s="64">
        <v>484388</v>
      </c>
      <c r="C407" s="64">
        <v>6769498</v>
      </c>
      <c r="D407" s="64" t="s">
        <v>1328</v>
      </c>
      <c r="E407" s="64" t="s">
        <v>22</v>
      </c>
      <c r="F407" s="64" t="s">
        <v>105</v>
      </c>
      <c r="G407" s="64" t="s">
        <v>100</v>
      </c>
      <c r="H407" s="65" t="s">
        <v>27</v>
      </c>
      <c r="I407" s="65">
        <v>300</v>
      </c>
      <c r="J407" s="65">
        <v>30</v>
      </c>
      <c r="K407" s="65"/>
      <c r="L407" s="65"/>
      <c r="M407" s="65"/>
      <c r="N407" s="65"/>
      <c r="O407" s="65"/>
      <c r="P407" s="65"/>
      <c r="Q407" s="64"/>
      <c r="R407" s="64"/>
      <c r="S407" s="65" t="s">
        <v>761</v>
      </c>
      <c r="T407" s="65" t="s">
        <v>762</v>
      </c>
      <c r="U407" s="61"/>
      <c r="V407" s="61"/>
    </row>
    <row r="408" spans="1:22" s="81" customFormat="1" x14ac:dyDescent="0.35">
      <c r="A408" s="63">
        <v>8.1370000000000005</v>
      </c>
      <c r="B408" s="64">
        <v>484443</v>
      </c>
      <c r="C408" s="64">
        <v>6769468</v>
      </c>
      <c r="D408" s="64" t="s">
        <v>1329</v>
      </c>
      <c r="E408" s="64" t="s">
        <v>91</v>
      </c>
      <c r="F408" s="64" t="s">
        <v>100</v>
      </c>
      <c r="G408" s="64"/>
      <c r="H408" s="65"/>
      <c r="I408" s="65"/>
      <c r="J408" s="65"/>
      <c r="K408" s="65"/>
      <c r="L408" s="65"/>
      <c r="M408" s="65"/>
      <c r="N408" s="65"/>
      <c r="O408" s="65"/>
      <c r="P408" s="65"/>
      <c r="Q408" s="64"/>
      <c r="R408" s="64"/>
      <c r="S408" s="65" t="s">
        <v>761</v>
      </c>
      <c r="T408" s="65" t="s">
        <v>762</v>
      </c>
      <c r="U408" s="61"/>
      <c r="V408" s="61"/>
    </row>
    <row r="409" spans="1:22" s="81" customFormat="1" x14ac:dyDescent="0.35">
      <c r="A409" s="63">
        <v>8.1379999999999999</v>
      </c>
      <c r="B409" s="64">
        <v>484414</v>
      </c>
      <c r="C409" s="64">
        <v>6769374</v>
      </c>
      <c r="D409" s="64" t="s">
        <v>1330</v>
      </c>
      <c r="E409" s="64" t="s">
        <v>22</v>
      </c>
      <c r="F409" s="64" t="s">
        <v>23</v>
      </c>
      <c r="G409" s="64"/>
      <c r="H409" s="65"/>
      <c r="I409" s="65"/>
      <c r="J409" s="65"/>
      <c r="K409" s="65"/>
      <c r="L409" s="65"/>
      <c r="M409" s="65"/>
      <c r="N409" s="65"/>
      <c r="O409" s="65"/>
      <c r="P409" s="65"/>
      <c r="Q409" s="64"/>
      <c r="R409" s="64"/>
      <c r="S409" s="65" t="s">
        <v>761</v>
      </c>
      <c r="T409" s="65" t="s">
        <v>762</v>
      </c>
      <c r="U409" s="61"/>
      <c r="V409" s="61"/>
    </row>
    <row r="410" spans="1:22" s="81" customFormat="1" x14ac:dyDescent="0.35">
      <c r="A410" s="63">
        <v>8.1389999999999993</v>
      </c>
      <c r="B410" s="64">
        <v>484451</v>
      </c>
      <c r="C410" s="64">
        <v>6769120</v>
      </c>
      <c r="D410" s="64" t="s">
        <v>1331</v>
      </c>
      <c r="E410" s="64" t="s">
        <v>22</v>
      </c>
      <c r="F410" s="64" t="s">
        <v>105</v>
      </c>
      <c r="G410" s="64"/>
      <c r="H410" s="65"/>
      <c r="I410" s="65"/>
      <c r="J410" s="65"/>
      <c r="K410" s="65"/>
      <c r="L410" s="65"/>
      <c r="M410" s="65"/>
      <c r="N410" s="65"/>
      <c r="O410" s="65"/>
      <c r="P410" s="65"/>
      <c r="Q410" s="64"/>
      <c r="R410" s="64"/>
      <c r="S410" s="65" t="s">
        <v>761</v>
      </c>
      <c r="T410" s="65" t="s">
        <v>762</v>
      </c>
      <c r="U410" s="61"/>
      <c r="V410" s="61"/>
    </row>
    <row r="411" spans="1:22" s="81" customFormat="1" x14ac:dyDescent="0.35">
      <c r="A411" s="63" t="s">
        <v>1332</v>
      </c>
      <c r="B411" s="64">
        <v>484438</v>
      </c>
      <c r="C411" s="64">
        <v>6768880</v>
      </c>
      <c r="D411" s="64" t="s">
        <v>1333</v>
      </c>
      <c r="E411" s="64" t="s">
        <v>22</v>
      </c>
      <c r="F411" s="64" t="s">
        <v>105</v>
      </c>
      <c r="G411" s="64"/>
      <c r="H411" s="65"/>
      <c r="I411" s="65"/>
      <c r="J411" s="65"/>
      <c r="K411" s="65"/>
      <c r="L411" s="65"/>
      <c r="M411" s="65"/>
      <c r="N411" s="65"/>
      <c r="O411" s="65"/>
      <c r="P411" s="65"/>
      <c r="Q411" s="64"/>
      <c r="R411" s="64"/>
      <c r="S411" s="65" t="s">
        <v>761</v>
      </c>
      <c r="T411" s="65" t="s">
        <v>762</v>
      </c>
      <c r="U411" s="61"/>
      <c r="V411" s="61"/>
    </row>
    <row r="412" spans="1:22" s="81" customFormat="1" x14ac:dyDescent="0.35">
      <c r="A412" s="63">
        <v>8.141</v>
      </c>
      <c r="B412" s="64">
        <v>484381</v>
      </c>
      <c r="C412" s="64">
        <v>6768444</v>
      </c>
      <c r="D412" s="64" t="s">
        <v>1334</v>
      </c>
      <c r="E412" s="64" t="s">
        <v>133</v>
      </c>
      <c r="F412" s="64" t="s">
        <v>31</v>
      </c>
      <c r="G412" s="64"/>
      <c r="H412" s="65"/>
      <c r="I412" s="65"/>
      <c r="J412" s="65"/>
      <c r="K412" s="65"/>
      <c r="L412" s="65"/>
      <c r="M412" s="65"/>
      <c r="N412" s="65"/>
      <c r="O412" s="65"/>
      <c r="P412" s="65"/>
      <c r="Q412" s="64"/>
      <c r="R412" s="64"/>
      <c r="S412" s="65" t="s">
        <v>761</v>
      </c>
      <c r="T412" s="65" t="s">
        <v>762</v>
      </c>
      <c r="U412" s="61"/>
      <c r="V412" s="61"/>
    </row>
    <row r="413" spans="1:22" s="81" customFormat="1" x14ac:dyDescent="0.35">
      <c r="A413" s="63">
        <v>8.1419999999999995</v>
      </c>
      <c r="B413" s="64">
        <v>484727</v>
      </c>
      <c r="C413" s="64">
        <v>6768447</v>
      </c>
      <c r="D413" s="64" t="s">
        <v>1335</v>
      </c>
      <c r="E413" s="64"/>
      <c r="F413" s="64"/>
      <c r="G413" s="64"/>
      <c r="H413" s="65"/>
      <c r="I413" s="65"/>
      <c r="J413" s="65"/>
      <c r="K413" s="65"/>
      <c r="L413" s="65"/>
      <c r="M413" s="65"/>
      <c r="N413" s="65"/>
      <c r="O413" s="65"/>
      <c r="P413" s="65"/>
      <c r="Q413" s="64"/>
      <c r="R413" s="64"/>
      <c r="S413" s="65" t="s">
        <v>761</v>
      </c>
      <c r="T413" s="65" t="s">
        <v>762</v>
      </c>
      <c r="U413" s="61"/>
      <c r="V413" s="61"/>
    </row>
    <row r="414" spans="1:22" s="81" customFormat="1" x14ac:dyDescent="0.35">
      <c r="A414" s="63">
        <v>8.1430000000000007</v>
      </c>
      <c r="B414" s="64">
        <v>484741</v>
      </c>
      <c r="C414" s="64">
        <v>6768597</v>
      </c>
      <c r="D414" s="64" t="s">
        <v>1336</v>
      </c>
      <c r="E414" s="64" t="s">
        <v>22</v>
      </c>
      <c r="F414" s="64" t="s">
        <v>168</v>
      </c>
      <c r="G414" s="64"/>
      <c r="H414" s="65" t="s">
        <v>46</v>
      </c>
      <c r="I414" s="65">
        <v>262</v>
      </c>
      <c r="J414" s="65">
        <v>66</v>
      </c>
      <c r="K414" s="65"/>
      <c r="L414" s="65"/>
      <c r="M414" s="65"/>
      <c r="N414" s="65"/>
      <c r="O414" s="65"/>
      <c r="P414" s="65"/>
      <c r="Q414" s="64"/>
      <c r="R414" s="64"/>
      <c r="S414" s="65" t="s">
        <v>761</v>
      </c>
      <c r="T414" s="65" t="s">
        <v>762</v>
      </c>
      <c r="U414" s="61"/>
      <c r="V414" s="61"/>
    </row>
    <row r="415" spans="1:22" s="81" customFormat="1" x14ac:dyDescent="0.35">
      <c r="A415" s="63">
        <v>8.1440000000000001</v>
      </c>
      <c r="B415" s="64">
        <v>484743</v>
      </c>
      <c r="C415" s="64">
        <v>6768762</v>
      </c>
      <c r="D415" s="64" t="s">
        <v>1337</v>
      </c>
      <c r="E415" s="64" t="s">
        <v>22</v>
      </c>
      <c r="F415" s="64" t="s">
        <v>105</v>
      </c>
      <c r="G415" s="64" t="s">
        <v>1166</v>
      </c>
      <c r="H415" s="65"/>
      <c r="I415" s="65"/>
      <c r="J415" s="65"/>
      <c r="K415" s="65"/>
      <c r="L415" s="65"/>
      <c r="M415" s="65"/>
      <c r="N415" s="65"/>
      <c r="O415" s="65"/>
      <c r="P415" s="65"/>
      <c r="Q415" s="64"/>
      <c r="R415" s="64"/>
      <c r="S415" s="65" t="s">
        <v>761</v>
      </c>
      <c r="T415" s="65" t="s">
        <v>762</v>
      </c>
      <c r="U415" s="61"/>
      <c r="V415" s="61"/>
    </row>
    <row r="416" spans="1:22" x14ac:dyDescent="0.35">
      <c r="A416" s="63">
        <v>8.1449999999999996</v>
      </c>
      <c r="B416" s="64">
        <v>484732</v>
      </c>
      <c r="C416" s="64">
        <v>6768983</v>
      </c>
      <c r="D416" s="64" t="s">
        <v>1338</v>
      </c>
      <c r="E416" s="64" t="s">
        <v>133</v>
      </c>
      <c r="F416" s="64" t="s">
        <v>100</v>
      </c>
      <c r="G416" s="64"/>
      <c r="H416" s="65"/>
      <c r="I416" s="65"/>
      <c r="J416" s="65"/>
      <c r="K416" s="65"/>
      <c r="L416" s="65"/>
      <c r="M416" s="65"/>
      <c r="N416" s="65"/>
      <c r="O416" s="65"/>
      <c r="P416" s="65"/>
      <c r="Q416" s="64"/>
      <c r="R416" s="64"/>
      <c r="S416" s="65" t="s">
        <v>761</v>
      </c>
      <c r="T416" s="65" t="s">
        <v>762</v>
      </c>
    </row>
    <row r="417" spans="1:20" x14ac:dyDescent="0.35">
      <c r="A417" s="63">
        <v>8.1460000000000008</v>
      </c>
      <c r="B417" s="64">
        <v>484738</v>
      </c>
      <c r="C417" s="64">
        <v>6769157</v>
      </c>
      <c r="D417" s="64" t="s">
        <v>1339</v>
      </c>
      <c r="E417" s="64" t="s">
        <v>22</v>
      </c>
      <c r="F417" s="64" t="s">
        <v>105</v>
      </c>
      <c r="G417" s="64"/>
      <c r="H417" s="65"/>
      <c r="I417" s="65"/>
      <c r="J417" s="65"/>
      <c r="K417" s="65"/>
      <c r="L417" s="65"/>
      <c r="M417" s="65"/>
      <c r="N417" s="65"/>
      <c r="O417" s="65"/>
      <c r="P417" s="65"/>
      <c r="Q417" s="64"/>
      <c r="R417" s="64"/>
      <c r="S417" s="65" t="s">
        <v>761</v>
      </c>
      <c r="T417" s="65" t="s">
        <v>762</v>
      </c>
    </row>
    <row r="418" spans="1:20" x14ac:dyDescent="0.35">
      <c r="A418" s="63">
        <v>8.1470000000000002</v>
      </c>
      <c r="B418" s="64">
        <v>484750</v>
      </c>
      <c r="C418" s="64">
        <v>6769209</v>
      </c>
      <c r="D418" s="64" t="s">
        <v>1340</v>
      </c>
      <c r="E418" s="64" t="s">
        <v>91</v>
      </c>
      <c r="F418" s="64" t="s">
        <v>82</v>
      </c>
      <c r="G418" s="64" t="s">
        <v>100</v>
      </c>
      <c r="H418" s="65"/>
      <c r="I418" s="65"/>
      <c r="J418" s="65"/>
      <c r="K418" s="65"/>
      <c r="L418" s="65"/>
      <c r="M418" s="65"/>
      <c r="N418" s="65"/>
      <c r="O418" s="65"/>
      <c r="P418" s="65"/>
      <c r="Q418" s="59"/>
      <c r="R418" s="64" t="s">
        <v>1341</v>
      </c>
      <c r="S418" s="65" t="s">
        <v>761</v>
      </c>
      <c r="T418" s="65" t="s">
        <v>762</v>
      </c>
    </row>
    <row r="419" spans="1:20" x14ac:dyDescent="0.35">
      <c r="A419" s="63">
        <v>8.1479999999999997</v>
      </c>
      <c r="B419" s="64">
        <v>484731</v>
      </c>
      <c r="C419" s="64">
        <v>6769388</v>
      </c>
      <c r="D419" s="64" t="s">
        <v>1342</v>
      </c>
      <c r="E419" s="64" t="s">
        <v>22</v>
      </c>
      <c r="F419" s="64" t="s">
        <v>100</v>
      </c>
      <c r="G419" s="64"/>
      <c r="H419" s="65"/>
      <c r="I419" s="65"/>
      <c r="J419" s="65"/>
      <c r="K419" s="65"/>
      <c r="L419" s="65"/>
      <c r="M419" s="65"/>
      <c r="N419" s="65"/>
      <c r="O419" s="65"/>
      <c r="P419" s="65"/>
      <c r="Q419" s="64"/>
      <c r="R419" s="64" t="s">
        <v>1343</v>
      </c>
      <c r="S419" s="65" t="s">
        <v>761</v>
      </c>
      <c r="T419" s="65" t="s">
        <v>762</v>
      </c>
    </row>
    <row r="420" spans="1:20" x14ac:dyDescent="0.35">
      <c r="A420" s="63">
        <v>8.1489999999999991</v>
      </c>
      <c r="B420" s="64">
        <v>484764</v>
      </c>
      <c r="C420" s="64">
        <v>6769492</v>
      </c>
      <c r="D420" s="64" t="s">
        <v>1344</v>
      </c>
      <c r="E420" s="64" t="s">
        <v>22</v>
      </c>
      <c r="F420" s="64" t="s">
        <v>31</v>
      </c>
      <c r="G420" s="64"/>
      <c r="H420" s="65"/>
      <c r="I420" s="65"/>
      <c r="J420" s="65"/>
      <c r="K420" s="65"/>
      <c r="L420" s="65"/>
      <c r="M420" s="65"/>
      <c r="N420" s="65"/>
      <c r="O420" s="65"/>
      <c r="P420" s="65"/>
      <c r="Q420" s="64"/>
      <c r="R420" s="64"/>
      <c r="S420" s="65" t="s">
        <v>761</v>
      </c>
      <c r="T420" s="65" t="s">
        <v>762</v>
      </c>
    </row>
    <row r="421" spans="1:20" x14ac:dyDescent="0.35">
      <c r="A421" s="63" t="s">
        <v>1345</v>
      </c>
      <c r="B421" s="64">
        <v>484724</v>
      </c>
      <c r="C421" s="64">
        <v>6769907</v>
      </c>
      <c r="D421" s="64" t="s">
        <v>1346</v>
      </c>
      <c r="E421" s="64" t="s">
        <v>22</v>
      </c>
      <c r="F421" s="64" t="s">
        <v>31</v>
      </c>
      <c r="G421" s="64"/>
      <c r="H421" s="65"/>
      <c r="I421" s="65"/>
      <c r="J421" s="65"/>
      <c r="K421" s="65"/>
      <c r="L421" s="65"/>
      <c r="M421" s="65"/>
      <c r="N421" s="65"/>
      <c r="O421" s="65"/>
      <c r="P421" s="65"/>
      <c r="Q421" s="64"/>
      <c r="R421" s="64"/>
      <c r="S421" s="65" t="s">
        <v>761</v>
      </c>
      <c r="T421" s="65" t="s">
        <v>762</v>
      </c>
    </row>
    <row r="422" spans="1:20" x14ac:dyDescent="0.35">
      <c r="A422" s="63">
        <v>8.1509999999999998</v>
      </c>
      <c r="B422" s="64">
        <v>485016</v>
      </c>
      <c r="C422" s="64">
        <v>6769948</v>
      </c>
      <c r="D422" s="64" t="s">
        <v>1347</v>
      </c>
      <c r="E422" s="64" t="s">
        <v>22</v>
      </c>
      <c r="F422" s="64" t="s">
        <v>31</v>
      </c>
      <c r="G422" s="64"/>
      <c r="H422" s="65"/>
      <c r="I422" s="65"/>
      <c r="J422" s="65"/>
      <c r="K422" s="65"/>
      <c r="L422" s="65"/>
      <c r="M422" s="65"/>
      <c r="N422" s="65"/>
      <c r="O422" s="65"/>
      <c r="P422" s="65"/>
      <c r="Q422" s="64"/>
      <c r="R422" s="64"/>
      <c r="S422" s="65" t="s">
        <v>761</v>
      </c>
      <c r="T422" s="65" t="s">
        <v>762</v>
      </c>
    </row>
    <row r="423" spans="1:20" x14ac:dyDescent="0.35">
      <c r="A423" s="63">
        <v>8.1519999999999992</v>
      </c>
      <c r="B423" s="64">
        <v>485291</v>
      </c>
      <c r="C423" s="64">
        <v>6769959</v>
      </c>
      <c r="D423" s="64" t="s">
        <v>1348</v>
      </c>
      <c r="E423" s="64" t="s">
        <v>22</v>
      </c>
      <c r="F423" s="64" t="s">
        <v>31</v>
      </c>
      <c r="G423" s="64"/>
      <c r="H423" s="65"/>
      <c r="I423" s="65"/>
      <c r="J423" s="65"/>
      <c r="K423" s="65"/>
      <c r="L423" s="65"/>
      <c r="M423" s="65"/>
      <c r="N423" s="65"/>
      <c r="O423" s="65"/>
      <c r="P423" s="65"/>
      <c r="Q423" s="64"/>
      <c r="R423" s="64"/>
      <c r="S423" s="65" t="s">
        <v>761</v>
      </c>
      <c r="T423" s="65" t="s">
        <v>762</v>
      </c>
    </row>
    <row r="424" spans="1:20" x14ac:dyDescent="0.35">
      <c r="A424" s="63">
        <v>8.1530000000000005</v>
      </c>
      <c r="B424" s="64">
        <v>485230</v>
      </c>
      <c r="C424" s="64">
        <v>6769519</v>
      </c>
      <c r="D424" s="64" t="s">
        <v>1349</v>
      </c>
      <c r="E424" s="64" t="s">
        <v>22</v>
      </c>
      <c r="F424" s="64" t="s">
        <v>31</v>
      </c>
      <c r="G424" s="64"/>
      <c r="H424" s="65"/>
      <c r="I424" s="65"/>
      <c r="J424" s="65"/>
      <c r="K424" s="65"/>
      <c r="L424" s="65"/>
      <c r="M424" s="65"/>
      <c r="N424" s="65"/>
      <c r="O424" s="65"/>
      <c r="P424" s="65"/>
      <c r="Q424" s="64"/>
      <c r="R424" s="64"/>
      <c r="S424" s="65" t="s">
        <v>761</v>
      </c>
      <c r="T424" s="65" t="s">
        <v>762</v>
      </c>
    </row>
    <row r="425" spans="1:20" x14ac:dyDescent="0.35">
      <c r="A425" s="63">
        <v>8.1539999999999999</v>
      </c>
      <c r="B425" s="64">
        <v>485278</v>
      </c>
      <c r="C425" s="64">
        <v>6769323</v>
      </c>
      <c r="D425" s="64" t="s">
        <v>1350</v>
      </c>
      <c r="E425" s="64" t="s">
        <v>22</v>
      </c>
      <c r="F425" s="64" t="s">
        <v>31</v>
      </c>
      <c r="G425" s="64"/>
      <c r="H425" s="65"/>
      <c r="I425" s="65"/>
      <c r="J425" s="65"/>
      <c r="K425" s="65"/>
      <c r="L425" s="65"/>
      <c r="M425" s="65"/>
      <c r="N425" s="65"/>
      <c r="O425" s="65"/>
      <c r="P425" s="65"/>
      <c r="Q425" s="64"/>
      <c r="R425" s="64"/>
      <c r="S425" s="65" t="s">
        <v>761</v>
      </c>
      <c r="T425" s="65" t="s">
        <v>762</v>
      </c>
    </row>
    <row r="426" spans="1:20" x14ac:dyDescent="0.35">
      <c r="A426" s="63" t="s">
        <v>1351</v>
      </c>
      <c r="B426" s="64">
        <v>485278</v>
      </c>
      <c r="C426" s="64">
        <v>6769273</v>
      </c>
      <c r="D426" s="64" t="s">
        <v>1352</v>
      </c>
      <c r="E426" s="64" t="s">
        <v>22</v>
      </c>
      <c r="F426" s="64" t="s">
        <v>175</v>
      </c>
      <c r="G426" s="64" t="s">
        <v>31</v>
      </c>
      <c r="H426" s="65" t="s">
        <v>46</v>
      </c>
      <c r="I426" s="65">
        <v>18</v>
      </c>
      <c r="J426" s="65"/>
      <c r="K426" s="65"/>
      <c r="L426" s="65"/>
      <c r="M426" s="65"/>
      <c r="N426" s="65"/>
      <c r="O426" s="65"/>
      <c r="P426" s="65"/>
      <c r="Q426" s="64"/>
      <c r="R426" s="64"/>
      <c r="S426" s="65" t="s">
        <v>761</v>
      </c>
      <c r="T426" s="65" t="s">
        <v>762</v>
      </c>
    </row>
    <row r="427" spans="1:20" x14ac:dyDescent="0.35">
      <c r="A427" s="63">
        <v>8.1549999999999994</v>
      </c>
      <c r="B427" s="64">
        <v>485343</v>
      </c>
      <c r="C427" s="64">
        <v>6768915</v>
      </c>
      <c r="D427" s="64" t="s">
        <v>1353</v>
      </c>
      <c r="E427" s="64" t="s">
        <v>91</v>
      </c>
      <c r="F427" s="64" t="s">
        <v>100</v>
      </c>
      <c r="G427" s="64" t="s">
        <v>82</v>
      </c>
      <c r="H427" s="65"/>
      <c r="I427" s="65"/>
      <c r="J427" s="65"/>
      <c r="K427" s="65"/>
      <c r="L427" s="65"/>
      <c r="M427" s="65"/>
      <c r="N427" s="65"/>
      <c r="O427" s="65"/>
      <c r="P427" s="65"/>
      <c r="Q427" s="64"/>
      <c r="R427" s="64"/>
      <c r="S427" s="65" t="s">
        <v>761</v>
      </c>
      <c r="T427" s="65" t="s">
        <v>762</v>
      </c>
    </row>
    <row r="428" spans="1:20" x14ac:dyDescent="0.35">
      <c r="A428" s="63">
        <v>8.1560000000000006</v>
      </c>
      <c r="B428" s="64">
        <v>485283</v>
      </c>
      <c r="C428" s="64">
        <v>6768548</v>
      </c>
      <c r="D428" s="64" t="s">
        <v>1354</v>
      </c>
      <c r="E428" s="64"/>
      <c r="F428" s="64"/>
      <c r="G428" s="64"/>
      <c r="H428" s="65"/>
      <c r="I428" s="65"/>
      <c r="J428" s="65"/>
      <c r="K428" s="65"/>
      <c r="L428" s="65"/>
      <c r="M428" s="65"/>
      <c r="N428" s="65"/>
      <c r="O428" s="65"/>
      <c r="P428" s="65"/>
      <c r="Q428" s="64"/>
      <c r="R428" s="64"/>
      <c r="S428" s="65" t="s">
        <v>761</v>
      </c>
      <c r="T428" s="65" t="s">
        <v>762</v>
      </c>
    </row>
    <row r="429" spans="1:20" x14ac:dyDescent="0.35">
      <c r="A429" s="63">
        <v>8.157</v>
      </c>
      <c r="B429" s="64">
        <v>485299</v>
      </c>
      <c r="C429" s="64">
        <v>6768472</v>
      </c>
      <c r="D429" s="64" t="s">
        <v>1355</v>
      </c>
      <c r="E429" s="64" t="s">
        <v>91</v>
      </c>
      <c r="F429" s="64" t="s">
        <v>160</v>
      </c>
      <c r="G429" s="64"/>
      <c r="H429" s="65"/>
      <c r="I429" s="65"/>
      <c r="J429" s="65"/>
      <c r="K429" s="65"/>
      <c r="L429" s="65"/>
      <c r="M429" s="65"/>
      <c r="N429" s="65"/>
      <c r="O429" s="65"/>
      <c r="P429" s="65"/>
      <c r="Q429" s="59"/>
      <c r="R429" s="64"/>
      <c r="S429" s="65" t="s">
        <v>761</v>
      </c>
      <c r="T429" s="65" t="s">
        <v>762</v>
      </c>
    </row>
    <row r="430" spans="1:20" x14ac:dyDescent="0.35">
      <c r="A430" s="63">
        <v>8.1579999999999995</v>
      </c>
      <c r="B430" s="64">
        <v>485463</v>
      </c>
      <c r="C430" s="64">
        <v>6768488</v>
      </c>
      <c r="D430" s="64" t="s">
        <v>1356</v>
      </c>
      <c r="E430" s="64" t="s">
        <v>22</v>
      </c>
      <c r="F430" s="64" t="s">
        <v>236</v>
      </c>
      <c r="G430" s="64"/>
      <c r="H430" s="65"/>
      <c r="I430" s="65"/>
      <c r="J430" s="65"/>
      <c r="K430" s="65"/>
      <c r="L430" s="65"/>
      <c r="M430" s="65"/>
      <c r="N430" s="65"/>
      <c r="O430" s="65"/>
      <c r="P430" s="65"/>
      <c r="Q430" s="64"/>
      <c r="R430" s="64"/>
      <c r="S430" s="65" t="s">
        <v>761</v>
      </c>
      <c r="T430" s="65" t="s">
        <v>762</v>
      </c>
    </row>
    <row r="431" spans="1:20" x14ac:dyDescent="0.35">
      <c r="A431" s="63">
        <v>8.1590000000000007</v>
      </c>
      <c r="B431" s="64">
        <v>485654</v>
      </c>
      <c r="C431" s="64">
        <v>6768588</v>
      </c>
      <c r="D431" s="64" t="s">
        <v>1357</v>
      </c>
      <c r="E431" s="64" t="s">
        <v>22</v>
      </c>
      <c r="F431" s="64" t="s">
        <v>168</v>
      </c>
      <c r="G431" s="64"/>
      <c r="H431" s="65" t="s">
        <v>46</v>
      </c>
      <c r="I431" s="65">
        <v>102</v>
      </c>
      <c r="J431" s="65"/>
      <c r="K431" s="65"/>
      <c r="L431" s="65"/>
      <c r="M431" s="65"/>
      <c r="N431" s="65"/>
      <c r="O431" s="65"/>
      <c r="P431" s="65"/>
      <c r="Q431" s="64"/>
      <c r="R431" s="64"/>
      <c r="S431" s="65" t="s">
        <v>761</v>
      </c>
      <c r="T431" s="65" t="s">
        <v>762</v>
      </c>
    </row>
    <row r="432" spans="1:20" x14ac:dyDescent="0.35">
      <c r="A432" s="63" t="s">
        <v>1358</v>
      </c>
      <c r="B432" s="64">
        <v>485667</v>
      </c>
      <c r="C432" s="64">
        <v>6768717</v>
      </c>
      <c r="D432" s="64" t="s">
        <v>1359</v>
      </c>
      <c r="E432" s="64" t="s">
        <v>22</v>
      </c>
      <c r="F432" s="64" t="s">
        <v>105</v>
      </c>
      <c r="G432" s="64"/>
      <c r="H432" s="65"/>
      <c r="I432" s="65"/>
      <c r="J432" s="65"/>
      <c r="K432" s="65"/>
      <c r="L432" s="65"/>
      <c r="M432" s="65"/>
      <c r="N432" s="65"/>
      <c r="O432" s="65"/>
      <c r="P432" s="65"/>
      <c r="Q432" s="59"/>
      <c r="R432" s="64"/>
      <c r="S432" s="65" t="s">
        <v>761</v>
      </c>
      <c r="T432" s="65" t="s">
        <v>762</v>
      </c>
    </row>
    <row r="433" spans="1:22" s="81" customFormat="1" x14ac:dyDescent="0.35">
      <c r="A433" s="63">
        <v>8.1609999999999996</v>
      </c>
      <c r="B433" s="64">
        <v>485676</v>
      </c>
      <c r="C433" s="64">
        <v>6768806</v>
      </c>
      <c r="D433" s="64" t="s">
        <v>1360</v>
      </c>
      <c r="E433" s="64" t="s">
        <v>22</v>
      </c>
      <c r="F433" s="64" t="s">
        <v>105</v>
      </c>
      <c r="G433" s="64"/>
      <c r="H433" s="65"/>
      <c r="I433" s="65"/>
      <c r="J433" s="65"/>
      <c r="K433" s="65"/>
      <c r="L433" s="65"/>
      <c r="M433" s="65"/>
      <c r="N433" s="65"/>
      <c r="O433" s="65"/>
      <c r="P433" s="65"/>
      <c r="Q433" s="64"/>
      <c r="R433" s="64"/>
      <c r="S433" s="65" t="s">
        <v>761</v>
      </c>
      <c r="T433" s="65" t="s">
        <v>762</v>
      </c>
      <c r="U433" s="61"/>
      <c r="V433" s="61"/>
    </row>
    <row r="434" spans="1:22" s="81" customFormat="1" x14ac:dyDescent="0.35">
      <c r="A434" s="63">
        <v>8.1620000000000008</v>
      </c>
      <c r="B434" s="64">
        <v>485664</v>
      </c>
      <c r="C434" s="64">
        <v>6769000</v>
      </c>
      <c r="D434" s="64" t="s">
        <v>1361</v>
      </c>
      <c r="E434" s="64" t="s">
        <v>22</v>
      </c>
      <c r="F434" s="64" t="s">
        <v>23</v>
      </c>
      <c r="G434" s="64"/>
      <c r="H434" s="65"/>
      <c r="I434" s="65"/>
      <c r="J434" s="65"/>
      <c r="K434" s="65"/>
      <c r="L434" s="65"/>
      <c r="M434" s="65"/>
      <c r="N434" s="65"/>
      <c r="O434" s="65"/>
      <c r="P434" s="65"/>
      <c r="Q434" s="64"/>
      <c r="R434" s="64"/>
      <c r="S434" s="65" t="s">
        <v>761</v>
      </c>
      <c r="T434" s="65" t="s">
        <v>762</v>
      </c>
      <c r="U434" s="61"/>
      <c r="V434" s="61"/>
    </row>
    <row r="435" spans="1:22" s="81" customFormat="1" x14ac:dyDescent="0.35">
      <c r="A435" s="63" t="s">
        <v>1362</v>
      </c>
      <c r="B435" s="64">
        <v>485507</v>
      </c>
      <c r="C435" s="64">
        <v>6769104</v>
      </c>
      <c r="D435" s="64" t="s">
        <v>1363</v>
      </c>
      <c r="E435" s="64" t="s">
        <v>22</v>
      </c>
      <c r="F435" s="64" t="s">
        <v>23</v>
      </c>
      <c r="G435" s="64"/>
      <c r="H435" s="65"/>
      <c r="I435" s="65"/>
      <c r="J435" s="65"/>
      <c r="K435" s="65"/>
      <c r="L435" s="65"/>
      <c r="M435" s="65"/>
      <c r="N435" s="65"/>
      <c r="O435" s="65"/>
      <c r="P435" s="65"/>
      <c r="Q435" s="64"/>
      <c r="R435" s="64"/>
      <c r="S435" s="65" t="s">
        <v>761</v>
      </c>
      <c r="T435" s="65" t="s">
        <v>762</v>
      </c>
      <c r="U435" s="61"/>
      <c r="V435" s="61"/>
    </row>
    <row r="436" spans="1:22" s="81" customFormat="1" x14ac:dyDescent="0.35">
      <c r="A436" s="63" t="s">
        <v>1364</v>
      </c>
      <c r="B436" s="64">
        <v>485419</v>
      </c>
      <c r="C436" s="64">
        <v>6769069</v>
      </c>
      <c r="D436" s="64" t="s">
        <v>1365</v>
      </c>
      <c r="E436" s="64" t="s">
        <v>91</v>
      </c>
      <c r="F436" s="64" t="s">
        <v>100</v>
      </c>
      <c r="G436" s="64"/>
      <c r="H436" s="65"/>
      <c r="I436" s="65"/>
      <c r="J436" s="65"/>
      <c r="K436" s="65"/>
      <c r="L436" s="65"/>
      <c r="M436" s="65"/>
      <c r="N436" s="65"/>
      <c r="O436" s="65"/>
      <c r="P436" s="65"/>
      <c r="Q436" s="64"/>
      <c r="R436" s="64"/>
      <c r="S436" s="65" t="s">
        <v>761</v>
      </c>
      <c r="T436" s="65" t="s">
        <v>762</v>
      </c>
      <c r="U436" s="61"/>
      <c r="V436" s="61"/>
    </row>
    <row r="437" spans="1:22" s="81" customFormat="1" x14ac:dyDescent="0.35">
      <c r="A437" s="63">
        <v>8.1630000000000003</v>
      </c>
      <c r="B437" s="64">
        <v>485612</v>
      </c>
      <c r="C437" s="64">
        <v>6769162</v>
      </c>
      <c r="D437" s="64" t="s">
        <v>1366</v>
      </c>
      <c r="E437" s="64" t="s">
        <v>22</v>
      </c>
      <c r="F437" s="64" t="s">
        <v>105</v>
      </c>
      <c r="G437" s="64"/>
      <c r="H437" s="65"/>
      <c r="I437" s="65"/>
      <c r="J437" s="65"/>
      <c r="K437" s="65"/>
      <c r="L437" s="65"/>
      <c r="M437" s="65"/>
      <c r="N437" s="65"/>
      <c r="O437" s="65"/>
      <c r="P437" s="65"/>
      <c r="Q437" s="64"/>
      <c r="R437" s="64"/>
      <c r="S437" s="65" t="s">
        <v>761</v>
      </c>
      <c r="T437" s="65" t="s">
        <v>762</v>
      </c>
      <c r="U437" s="61"/>
      <c r="V437" s="61"/>
    </row>
    <row r="438" spans="1:22" s="81" customFormat="1" x14ac:dyDescent="0.35">
      <c r="A438" s="63" t="s">
        <v>1367</v>
      </c>
      <c r="B438" s="64">
        <v>485672</v>
      </c>
      <c r="C438" s="64">
        <v>6769178</v>
      </c>
      <c r="D438" s="64" t="s">
        <v>1368</v>
      </c>
      <c r="E438" s="64" t="s">
        <v>22</v>
      </c>
      <c r="F438" s="64" t="s">
        <v>100</v>
      </c>
      <c r="G438" s="64"/>
      <c r="H438" s="65"/>
      <c r="I438" s="65"/>
      <c r="J438" s="65"/>
      <c r="K438" s="65"/>
      <c r="L438" s="65"/>
      <c r="M438" s="65"/>
      <c r="N438" s="65"/>
      <c r="O438" s="65"/>
      <c r="P438" s="65"/>
      <c r="Q438" s="64"/>
      <c r="R438" s="64"/>
      <c r="S438" s="65" t="s">
        <v>761</v>
      </c>
      <c r="T438" s="65" t="s">
        <v>762</v>
      </c>
      <c r="U438" s="61"/>
      <c r="V438" s="61"/>
    </row>
    <row r="439" spans="1:22" s="81" customFormat="1" x14ac:dyDescent="0.35">
      <c r="A439" s="63" t="s">
        <v>1369</v>
      </c>
      <c r="B439" s="64">
        <v>484747</v>
      </c>
      <c r="C439" s="64">
        <v>6769156</v>
      </c>
      <c r="D439" s="64" t="s">
        <v>1370</v>
      </c>
      <c r="E439" s="64" t="s">
        <v>22</v>
      </c>
      <c r="F439" s="64" t="s">
        <v>100</v>
      </c>
      <c r="G439" s="64"/>
      <c r="H439" s="65" t="s">
        <v>27</v>
      </c>
      <c r="I439" s="65">
        <v>300</v>
      </c>
      <c r="J439" s="65">
        <v>40</v>
      </c>
      <c r="K439" s="65"/>
      <c r="L439" s="65"/>
      <c r="M439" s="65"/>
      <c r="N439" s="65"/>
      <c r="O439" s="65"/>
      <c r="P439" s="65"/>
      <c r="Q439" s="64"/>
      <c r="R439" s="64"/>
      <c r="S439" s="65" t="s">
        <v>761</v>
      </c>
      <c r="T439" s="65" t="s">
        <v>762</v>
      </c>
      <c r="U439" s="61"/>
      <c r="V439" s="61"/>
    </row>
    <row r="440" spans="1:22" s="81" customFormat="1" x14ac:dyDescent="0.35">
      <c r="A440" s="63" t="s">
        <v>1371</v>
      </c>
      <c r="B440" s="64">
        <v>485858</v>
      </c>
      <c r="C440" s="64">
        <v>6769121</v>
      </c>
      <c r="D440" s="64" t="s">
        <v>1372</v>
      </c>
      <c r="E440" s="64" t="s">
        <v>91</v>
      </c>
      <c r="F440" s="64" t="s">
        <v>168</v>
      </c>
      <c r="G440" s="64" t="s">
        <v>100</v>
      </c>
      <c r="H440" s="65"/>
      <c r="I440" s="65"/>
      <c r="J440" s="65"/>
      <c r="K440" s="65"/>
      <c r="L440" s="65"/>
      <c r="M440" s="65"/>
      <c r="N440" s="65"/>
      <c r="O440" s="65"/>
      <c r="P440" s="65"/>
      <c r="Q440" s="64"/>
      <c r="R440" s="64"/>
      <c r="S440" s="65" t="s">
        <v>761</v>
      </c>
      <c r="T440" s="65" t="s">
        <v>762</v>
      </c>
      <c r="U440" s="61"/>
      <c r="V440" s="61"/>
    </row>
    <row r="441" spans="1:22" s="81" customFormat="1" x14ac:dyDescent="0.35">
      <c r="A441" s="63" t="s">
        <v>1373</v>
      </c>
      <c r="B441" s="64">
        <v>485865</v>
      </c>
      <c r="C441" s="64">
        <v>6769142</v>
      </c>
      <c r="D441" s="64" t="s">
        <v>1374</v>
      </c>
      <c r="E441" s="64" t="s">
        <v>22</v>
      </c>
      <c r="F441" s="64" t="s">
        <v>168</v>
      </c>
      <c r="G441" s="64"/>
      <c r="H441" s="65"/>
      <c r="I441" s="65"/>
      <c r="J441" s="65"/>
      <c r="K441" s="65"/>
      <c r="L441" s="65"/>
      <c r="M441" s="65"/>
      <c r="N441" s="65"/>
      <c r="O441" s="65"/>
      <c r="P441" s="65"/>
      <c r="Q441" s="64"/>
      <c r="R441" s="64"/>
      <c r="S441" s="65" t="s">
        <v>761</v>
      </c>
      <c r="T441" s="65" t="s">
        <v>762</v>
      </c>
      <c r="U441" s="61"/>
      <c r="V441" s="61"/>
    </row>
    <row r="442" spans="1:22" s="81" customFormat="1" x14ac:dyDescent="0.35">
      <c r="A442" s="63">
        <v>8.1639999999999997</v>
      </c>
      <c r="B442" s="64">
        <v>485585</v>
      </c>
      <c r="C442" s="64">
        <v>6769216</v>
      </c>
      <c r="D442" s="64" t="s">
        <v>1375</v>
      </c>
      <c r="E442" s="64" t="s">
        <v>22</v>
      </c>
      <c r="F442" s="64" t="s">
        <v>31</v>
      </c>
      <c r="G442" s="64" t="s">
        <v>100</v>
      </c>
      <c r="H442" s="65"/>
      <c r="I442" s="65"/>
      <c r="J442" s="65"/>
      <c r="K442" s="65"/>
      <c r="L442" s="65"/>
      <c r="M442" s="65"/>
      <c r="N442" s="65"/>
      <c r="O442" s="65"/>
      <c r="P442" s="65"/>
      <c r="Q442" s="64"/>
      <c r="R442" s="64" t="s">
        <v>1376</v>
      </c>
      <c r="S442" s="65" t="s">
        <v>761</v>
      </c>
      <c r="T442" s="65" t="s">
        <v>762</v>
      </c>
      <c r="U442" s="61"/>
      <c r="V442" s="61"/>
    </row>
    <row r="443" spans="1:22" s="81" customFormat="1" x14ac:dyDescent="0.35">
      <c r="A443" s="63">
        <v>8.1649999999999991</v>
      </c>
      <c r="B443" s="64">
        <v>485633</v>
      </c>
      <c r="C443" s="64">
        <v>6769242</v>
      </c>
      <c r="D443" s="64" t="s">
        <v>1377</v>
      </c>
      <c r="E443" s="64" t="s">
        <v>22</v>
      </c>
      <c r="F443" s="64" t="s">
        <v>168</v>
      </c>
      <c r="G443" s="64" t="s">
        <v>82</v>
      </c>
      <c r="H443" s="65"/>
      <c r="I443" s="65"/>
      <c r="J443" s="65"/>
      <c r="K443" s="65"/>
      <c r="L443" s="65"/>
      <c r="M443" s="65"/>
      <c r="N443" s="65"/>
      <c r="O443" s="65"/>
      <c r="P443" s="65"/>
      <c r="Q443" s="64"/>
      <c r="R443" s="64"/>
      <c r="S443" s="65" t="s">
        <v>761</v>
      </c>
      <c r="T443" s="65" t="s">
        <v>762</v>
      </c>
      <c r="U443" s="61"/>
      <c r="V443" s="61"/>
    </row>
    <row r="444" spans="1:22" s="81" customFormat="1" x14ac:dyDescent="0.35">
      <c r="A444" s="63">
        <v>8.1660000000000004</v>
      </c>
      <c r="B444" s="64">
        <v>485592</v>
      </c>
      <c r="C444" s="64">
        <v>6769359</v>
      </c>
      <c r="D444" s="64" t="s">
        <v>1378</v>
      </c>
      <c r="E444" s="64" t="s">
        <v>22</v>
      </c>
      <c r="F444" s="64" t="s">
        <v>31</v>
      </c>
      <c r="G444" s="64"/>
      <c r="H444" s="65"/>
      <c r="I444" s="65"/>
      <c r="J444" s="65"/>
      <c r="K444" s="65"/>
      <c r="L444" s="65"/>
      <c r="M444" s="65"/>
      <c r="N444" s="65"/>
      <c r="O444" s="65"/>
      <c r="P444" s="65"/>
      <c r="Q444" s="64"/>
      <c r="R444" s="64"/>
      <c r="S444" s="65" t="s">
        <v>761</v>
      </c>
      <c r="T444" s="65" t="s">
        <v>762</v>
      </c>
      <c r="U444" s="61"/>
      <c r="V444" s="61"/>
    </row>
    <row r="445" spans="1:22" s="81" customFormat="1" x14ac:dyDescent="0.35">
      <c r="A445" s="63">
        <v>10.000999999999999</v>
      </c>
      <c r="B445" s="64">
        <v>489604</v>
      </c>
      <c r="C445" s="64">
        <v>6771234</v>
      </c>
      <c r="D445" s="64" t="s">
        <v>1379</v>
      </c>
      <c r="E445" s="64" t="s">
        <v>477</v>
      </c>
      <c r="F445" s="64" t="s">
        <v>175</v>
      </c>
      <c r="G445" s="64"/>
      <c r="H445" s="65"/>
      <c r="I445" s="65"/>
      <c r="J445" s="65"/>
      <c r="K445" s="65"/>
      <c r="L445" s="65"/>
      <c r="M445" s="65"/>
      <c r="N445" s="65"/>
      <c r="O445" s="65"/>
      <c r="P445" s="65"/>
      <c r="Q445" s="64"/>
      <c r="R445" s="64"/>
      <c r="S445" s="65" t="s">
        <v>761</v>
      </c>
      <c r="T445" s="65" t="s">
        <v>762</v>
      </c>
      <c r="U445" s="61"/>
      <c r="V445" s="61"/>
    </row>
    <row r="446" spans="1:22" s="81" customFormat="1" x14ac:dyDescent="0.35">
      <c r="A446" s="63">
        <v>10.002000000000001</v>
      </c>
      <c r="B446" s="64">
        <v>489807</v>
      </c>
      <c r="C446" s="64">
        <v>6771234</v>
      </c>
      <c r="D446" s="64" t="s">
        <v>1379</v>
      </c>
      <c r="E446" s="64" t="s">
        <v>477</v>
      </c>
      <c r="F446" s="64" t="s">
        <v>175</v>
      </c>
      <c r="G446" s="64"/>
      <c r="H446" s="65"/>
      <c r="I446" s="65"/>
      <c r="J446" s="65"/>
      <c r="K446" s="65"/>
      <c r="L446" s="65"/>
      <c r="M446" s="65"/>
      <c r="N446" s="65"/>
      <c r="O446" s="65"/>
      <c r="P446" s="65"/>
      <c r="Q446" s="64"/>
      <c r="R446" s="64" t="s">
        <v>1380</v>
      </c>
      <c r="S446" s="65" t="s">
        <v>761</v>
      </c>
      <c r="T446" s="65" t="s">
        <v>762</v>
      </c>
      <c r="U446" s="61"/>
      <c r="V446" s="61"/>
    </row>
    <row r="447" spans="1:22" s="81" customFormat="1" x14ac:dyDescent="0.35">
      <c r="A447" s="63">
        <v>10.003</v>
      </c>
      <c r="B447" s="64">
        <v>490167</v>
      </c>
      <c r="C447" s="64">
        <v>6771666</v>
      </c>
      <c r="D447" s="64" t="s">
        <v>1381</v>
      </c>
      <c r="E447" s="64" t="s">
        <v>22</v>
      </c>
      <c r="F447" s="64" t="s">
        <v>148</v>
      </c>
      <c r="G447" s="64"/>
      <c r="H447" s="65"/>
      <c r="I447" s="65"/>
      <c r="J447" s="65"/>
      <c r="K447" s="65"/>
      <c r="L447" s="65"/>
      <c r="M447" s="65"/>
      <c r="N447" s="65"/>
      <c r="O447" s="65"/>
      <c r="P447" s="65"/>
      <c r="Q447" s="64"/>
      <c r="R447" s="64" t="s">
        <v>1382</v>
      </c>
      <c r="S447" s="65" t="s">
        <v>761</v>
      </c>
      <c r="T447" s="65" t="s">
        <v>762</v>
      </c>
      <c r="U447" s="61"/>
      <c r="V447" s="61"/>
    </row>
    <row r="448" spans="1:22" s="81" customFormat="1" x14ac:dyDescent="0.35">
      <c r="A448" s="63">
        <v>10.004</v>
      </c>
      <c r="B448" s="64">
        <v>490167</v>
      </c>
      <c r="C448" s="64">
        <v>6771586</v>
      </c>
      <c r="D448" s="64" t="s">
        <v>1383</v>
      </c>
      <c r="E448" s="64" t="s">
        <v>22</v>
      </c>
      <c r="F448" s="64" t="s">
        <v>148</v>
      </c>
      <c r="G448" s="64"/>
      <c r="H448" s="65" t="s">
        <v>27</v>
      </c>
      <c r="I448" s="65">
        <v>160</v>
      </c>
      <c r="J448" s="65"/>
      <c r="K448" s="65"/>
      <c r="L448" s="65"/>
      <c r="M448" s="65"/>
      <c r="N448" s="65"/>
      <c r="O448" s="65"/>
      <c r="P448" s="65"/>
      <c r="Q448" s="64"/>
      <c r="R448" s="64"/>
      <c r="S448" s="65" t="s">
        <v>761</v>
      </c>
      <c r="T448" s="65" t="s">
        <v>762</v>
      </c>
      <c r="U448" s="61"/>
      <c r="V448" s="61"/>
    </row>
    <row r="449" spans="1:22" s="81" customFormat="1" x14ac:dyDescent="0.35">
      <c r="A449" s="63">
        <v>10.005000000000001</v>
      </c>
      <c r="B449" s="64">
        <v>490234</v>
      </c>
      <c r="C449" s="64">
        <v>6771385</v>
      </c>
      <c r="D449" s="64" t="s">
        <v>1384</v>
      </c>
      <c r="E449" s="64" t="s">
        <v>22</v>
      </c>
      <c r="F449" s="64" t="s">
        <v>148</v>
      </c>
      <c r="G449" s="64"/>
      <c r="H449" s="65" t="s">
        <v>27</v>
      </c>
      <c r="I449" s="65">
        <v>160</v>
      </c>
      <c r="J449" s="65"/>
      <c r="K449" s="65"/>
      <c r="L449" s="65"/>
      <c r="M449" s="65"/>
      <c r="N449" s="65"/>
      <c r="O449" s="65"/>
      <c r="P449" s="65"/>
      <c r="Q449" s="64"/>
      <c r="R449" s="64"/>
      <c r="S449" s="65" t="s">
        <v>761</v>
      </c>
      <c r="T449" s="65" t="s">
        <v>762</v>
      </c>
      <c r="U449" s="61"/>
      <c r="V449" s="61"/>
    </row>
    <row r="450" spans="1:22" s="81" customFormat="1" x14ac:dyDescent="0.35">
      <c r="A450" s="63">
        <v>10.006</v>
      </c>
      <c r="B450" s="64">
        <v>488384</v>
      </c>
      <c r="C450" s="64">
        <v>6771316</v>
      </c>
      <c r="D450" s="64" t="s">
        <v>1385</v>
      </c>
      <c r="E450" s="64" t="s">
        <v>91</v>
      </c>
      <c r="F450" s="64" t="s">
        <v>175</v>
      </c>
      <c r="G450" s="64"/>
      <c r="H450" s="65"/>
      <c r="I450" s="65"/>
      <c r="J450" s="65"/>
      <c r="K450" s="65"/>
      <c r="L450" s="65"/>
      <c r="M450" s="65"/>
      <c r="N450" s="65"/>
      <c r="O450" s="65"/>
      <c r="P450" s="65"/>
      <c r="Q450" s="72"/>
      <c r="R450" s="64" t="s">
        <v>1386</v>
      </c>
      <c r="S450" s="65" t="s">
        <v>761</v>
      </c>
      <c r="T450" s="65" t="s">
        <v>762</v>
      </c>
      <c r="U450" s="61"/>
      <c r="V450" s="61"/>
    </row>
    <row r="451" spans="1:22" s="81" customFormat="1" x14ac:dyDescent="0.35">
      <c r="A451" s="63">
        <v>10.007</v>
      </c>
      <c r="B451" s="64">
        <v>490238</v>
      </c>
      <c r="C451" s="64">
        <v>6771014</v>
      </c>
      <c r="D451" s="64" t="s">
        <v>1387</v>
      </c>
      <c r="E451" s="64" t="s">
        <v>22</v>
      </c>
      <c r="F451" s="64" t="s">
        <v>148</v>
      </c>
      <c r="G451" s="64"/>
      <c r="H451" s="65" t="s">
        <v>27</v>
      </c>
      <c r="I451" s="65">
        <v>165</v>
      </c>
      <c r="J451" s="65"/>
      <c r="K451" s="65"/>
      <c r="L451" s="65"/>
      <c r="M451" s="65"/>
      <c r="N451" s="65"/>
      <c r="O451" s="65"/>
      <c r="P451" s="65"/>
      <c r="Q451" s="72"/>
      <c r="R451" s="64"/>
      <c r="S451" s="65" t="s">
        <v>761</v>
      </c>
      <c r="T451" s="65" t="s">
        <v>762</v>
      </c>
      <c r="U451" s="61"/>
      <c r="V451" s="61"/>
    </row>
    <row r="452" spans="1:22" x14ac:dyDescent="0.35">
      <c r="A452" s="63">
        <v>10.007999999999999</v>
      </c>
      <c r="B452" s="64">
        <v>490222</v>
      </c>
      <c r="C452" s="64">
        <v>6770788</v>
      </c>
      <c r="D452" s="64" t="s">
        <v>1388</v>
      </c>
      <c r="E452" s="64"/>
      <c r="F452" s="64"/>
      <c r="G452" s="64"/>
      <c r="H452" s="65"/>
      <c r="I452" s="65"/>
      <c r="J452" s="65"/>
      <c r="K452" s="65"/>
      <c r="L452" s="65"/>
      <c r="M452" s="65"/>
      <c r="N452" s="65"/>
      <c r="O452" s="65"/>
      <c r="P452" s="65"/>
      <c r="Q452" s="64"/>
      <c r="R452" s="64"/>
      <c r="S452" s="65" t="s">
        <v>761</v>
      </c>
      <c r="T452" s="65" t="s">
        <v>762</v>
      </c>
    </row>
    <row r="453" spans="1:22" x14ac:dyDescent="0.35">
      <c r="A453" s="63" t="s">
        <v>1389</v>
      </c>
      <c r="B453" s="64">
        <v>490278</v>
      </c>
      <c r="C453" s="64">
        <v>6770298</v>
      </c>
      <c r="D453" s="64" t="s">
        <v>1390</v>
      </c>
      <c r="E453" s="64"/>
      <c r="F453" s="64"/>
      <c r="G453" s="64"/>
      <c r="H453" s="65"/>
      <c r="I453" s="65"/>
      <c r="J453" s="65"/>
      <c r="K453" s="65"/>
      <c r="L453" s="65"/>
      <c r="M453" s="65"/>
      <c r="N453" s="65"/>
      <c r="O453" s="65"/>
      <c r="P453" s="65"/>
      <c r="Q453" s="64"/>
      <c r="R453" s="64"/>
      <c r="S453" s="65" t="s">
        <v>761</v>
      </c>
      <c r="T453" s="65" t="s">
        <v>762</v>
      </c>
    </row>
    <row r="454" spans="1:22" s="81" customFormat="1" x14ac:dyDescent="0.35">
      <c r="A454" s="63">
        <v>10.009</v>
      </c>
      <c r="B454" s="64">
        <v>490138</v>
      </c>
      <c r="C454" s="64">
        <v>6771062</v>
      </c>
      <c r="D454" s="64" t="s">
        <v>1391</v>
      </c>
      <c r="E454" s="64" t="s">
        <v>91</v>
      </c>
      <c r="F454" s="64" t="s">
        <v>148</v>
      </c>
      <c r="G454" s="64"/>
      <c r="H454" s="65" t="s">
        <v>27</v>
      </c>
      <c r="I454" s="65">
        <v>156</v>
      </c>
      <c r="J454" s="65"/>
      <c r="K454" s="65"/>
      <c r="L454" s="65"/>
      <c r="M454" s="65"/>
      <c r="N454" s="65"/>
      <c r="O454" s="65"/>
      <c r="P454" s="65"/>
      <c r="Q454" s="72"/>
      <c r="R454" s="64"/>
      <c r="S454" s="65" t="s">
        <v>761</v>
      </c>
      <c r="T454" s="65" t="s">
        <v>762</v>
      </c>
      <c r="U454" s="61"/>
      <c r="V454" s="61"/>
    </row>
    <row r="455" spans="1:22" s="81" customFormat="1" x14ac:dyDescent="0.35">
      <c r="A455" s="63" t="s">
        <v>1392</v>
      </c>
      <c r="B455" s="64">
        <v>490275</v>
      </c>
      <c r="C455" s="64">
        <v>6771220</v>
      </c>
      <c r="D455" s="64" t="s">
        <v>1393</v>
      </c>
      <c r="E455" s="64" t="s">
        <v>133</v>
      </c>
      <c r="F455" s="64" t="s">
        <v>148</v>
      </c>
      <c r="G455" s="64"/>
      <c r="H455" s="65"/>
      <c r="I455" s="65"/>
      <c r="J455" s="65"/>
      <c r="K455" s="65"/>
      <c r="L455" s="65"/>
      <c r="M455" s="65"/>
      <c r="N455" s="65"/>
      <c r="O455" s="65"/>
      <c r="P455" s="65"/>
      <c r="Q455" s="72"/>
      <c r="R455" s="64"/>
      <c r="S455" s="65" t="s">
        <v>761</v>
      </c>
      <c r="T455" s="65" t="s">
        <v>762</v>
      </c>
      <c r="U455" s="61"/>
      <c r="V455" s="61"/>
    </row>
    <row r="456" spans="1:22" s="81" customFormat="1" x14ac:dyDescent="0.35">
      <c r="A456" s="63">
        <v>10.010999999999999</v>
      </c>
      <c r="B456" s="64">
        <v>489729</v>
      </c>
      <c r="C456" s="64">
        <v>6770150</v>
      </c>
      <c r="D456" s="64" t="s">
        <v>1394</v>
      </c>
      <c r="E456" s="64" t="s">
        <v>91</v>
      </c>
      <c r="F456" s="64" t="s">
        <v>242</v>
      </c>
      <c r="G456" s="64" t="s">
        <v>766</v>
      </c>
      <c r="H456" s="65"/>
      <c r="I456" s="65"/>
      <c r="J456" s="65"/>
      <c r="K456" s="65"/>
      <c r="L456" s="65"/>
      <c r="M456" s="65"/>
      <c r="N456" s="65"/>
      <c r="O456" s="65"/>
      <c r="P456" s="65"/>
      <c r="Q456" s="72"/>
      <c r="R456" s="64"/>
      <c r="S456" s="65" t="s">
        <v>761</v>
      </c>
      <c r="T456" s="65" t="s">
        <v>762</v>
      </c>
      <c r="U456" s="61"/>
      <c r="V456" s="61"/>
    </row>
    <row r="457" spans="1:22" s="81" customFormat="1" x14ac:dyDescent="0.35">
      <c r="A457" s="63">
        <v>10.012</v>
      </c>
      <c r="B457" s="64">
        <v>489669</v>
      </c>
      <c r="C457" s="64">
        <v>6770150</v>
      </c>
      <c r="D457" s="64" t="s">
        <v>1395</v>
      </c>
      <c r="E457" s="64" t="s">
        <v>22</v>
      </c>
      <c r="F457" s="64" t="s">
        <v>1396</v>
      </c>
      <c r="G457" s="64" t="s">
        <v>242</v>
      </c>
      <c r="H457" s="65" t="s">
        <v>34</v>
      </c>
      <c r="I457" s="65">
        <v>145</v>
      </c>
      <c r="J457" s="65"/>
      <c r="K457" s="65"/>
      <c r="L457" s="65"/>
      <c r="M457" s="65"/>
      <c r="N457" s="65"/>
      <c r="O457" s="65"/>
      <c r="P457" s="65"/>
      <c r="Q457" s="72"/>
      <c r="R457" s="64"/>
      <c r="S457" s="65" t="s">
        <v>761</v>
      </c>
      <c r="T457" s="65" t="s">
        <v>762</v>
      </c>
      <c r="U457" s="61"/>
      <c r="V457" s="61"/>
    </row>
    <row r="458" spans="1:22" s="81" customFormat="1" x14ac:dyDescent="0.35">
      <c r="A458" s="63">
        <v>10.013</v>
      </c>
      <c r="B458" s="64">
        <v>489772</v>
      </c>
      <c r="C458" s="64">
        <v>6770041</v>
      </c>
      <c r="D458" s="64" t="s">
        <v>1397</v>
      </c>
      <c r="E458" s="64" t="s">
        <v>22</v>
      </c>
      <c r="F458" s="64" t="s">
        <v>175</v>
      </c>
      <c r="G458" s="64"/>
      <c r="H458" s="65"/>
      <c r="I458" s="65"/>
      <c r="J458" s="65"/>
      <c r="K458" s="65"/>
      <c r="L458" s="65"/>
      <c r="M458" s="65"/>
      <c r="N458" s="65"/>
      <c r="O458" s="65"/>
      <c r="P458" s="65"/>
      <c r="Q458" s="72"/>
      <c r="R458" s="64" t="s">
        <v>1398</v>
      </c>
      <c r="S458" s="65" t="s">
        <v>761</v>
      </c>
      <c r="T458" s="65" t="s">
        <v>762</v>
      </c>
      <c r="U458" s="61"/>
      <c r="V458" s="61"/>
    </row>
    <row r="459" spans="1:22" s="81" customFormat="1" x14ac:dyDescent="0.35">
      <c r="A459" s="63">
        <v>10.013999999999999</v>
      </c>
      <c r="B459" s="64">
        <v>489600</v>
      </c>
      <c r="C459" s="64">
        <v>6770010</v>
      </c>
      <c r="D459" s="64" t="s">
        <v>1399</v>
      </c>
      <c r="E459" s="64" t="s">
        <v>22</v>
      </c>
      <c r="F459" s="64" t="s">
        <v>175</v>
      </c>
      <c r="G459" s="64"/>
      <c r="H459" s="65"/>
      <c r="I459" s="65"/>
      <c r="J459" s="65"/>
      <c r="K459" s="65"/>
      <c r="L459" s="65"/>
      <c r="M459" s="65"/>
      <c r="N459" s="65"/>
      <c r="O459" s="65"/>
      <c r="P459" s="65"/>
      <c r="Q459" s="72"/>
      <c r="R459" s="64"/>
      <c r="S459" s="65" t="s">
        <v>761</v>
      </c>
      <c r="T459" s="65" t="s">
        <v>762</v>
      </c>
      <c r="U459" s="61"/>
      <c r="V459" s="61"/>
    </row>
    <row r="460" spans="1:22" s="81" customFormat="1" x14ac:dyDescent="0.35">
      <c r="A460" s="63">
        <v>10.015000000000001</v>
      </c>
      <c r="B460" s="64">
        <v>489431</v>
      </c>
      <c r="C460" s="64">
        <v>6770008</v>
      </c>
      <c r="D460" s="64" t="s">
        <v>1400</v>
      </c>
      <c r="E460" s="64" t="s">
        <v>91</v>
      </c>
      <c r="F460" s="64" t="s">
        <v>175</v>
      </c>
      <c r="G460" s="64"/>
      <c r="H460" s="65" t="s">
        <v>34</v>
      </c>
      <c r="I460" s="65">
        <v>154</v>
      </c>
      <c r="J460" s="65">
        <v>85</v>
      </c>
      <c r="K460" s="65"/>
      <c r="L460" s="65"/>
      <c r="M460" s="65"/>
      <c r="N460" s="65"/>
      <c r="O460" s="65"/>
      <c r="P460" s="65"/>
      <c r="Q460" s="72"/>
      <c r="R460" s="64"/>
      <c r="S460" s="65" t="s">
        <v>761</v>
      </c>
      <c r="T460" s="65" t="s">
        <v>762</v>
      </c>
      <c r="U460" s="61"/>
      <c r="V460" s="61"/>
    </row>
    <row r="461" spans="1:22" s="81" customFormat="1" x14ac:dyDescent="0.35">
      <c r="A461" s="63">
        <v>10.016</v>
      </c>
      <c r="B461" s="64">
        <v>489391</v>
      </c>
      <c r="C461" s="64">
        <v>6770010</v>
      </c>
      <c r="D461" s="64" t="s">
        <v>1401</v>
      </c>
      <c r="E461" s="64" t="s">
        <v>91</v>
      </c>
      <c r="F461" s="64" t="s">
        <v>175</v>
      </c>
      <c r="G461" s="64"/>
      <c r="H461" s="65"/>
      <c r="I461" s="65"/>
      <c r="J461" s="65"/>
      <c r="K461" s="65"/>
      <c r="L461" s="65"/>
      <c r="M461" s="65"/>
      <c r="N461" s="65"/>
      <c r="O461" s="65"/>
      <c r="P461" s="65"/>
      <c r="Q461" s="72"/>
      <c r="R461" s="64"/>
      <c r="S461" s="65" t="s">
        <v>761</v>
      </c>
      <c r="T461" s="65" t="s">
        <v>762</v>
      </c>
      <c r="U461" s="61"/>
      <c r="V461" s="61"/>
    </row>
    <row r="462" spans="1:22" s="81" customFormat="1" x14ac:dyDescent="0.35">
      <c r="A462" s="63">
        <v>10.016999999999999</v>
      </c>
      <c r="B462" s="64">
        <v>489345</v>
      </c>
      <c r="C462" s="64">
        <v>6770011</v>
      </c>
      <c r="D462" s="64" t="s">
        <v>1402</v>
      </c>
      <c r="E462" s="64" t="s">
        <v>91</v>
      </c>
      <c r="F462" s="64" t="s">
        <v>175</v>
      </c>
      <c r="G462" s="64"/>
      <c r="H462" s="65"/>
      <c r="I462" s="65"/>
      <c r="J462" s="65"/>
      <c r="K462" s="65"/>
      <c r="L462" s="65"/>
      <c r="M462" s="65"/>
      <c r="N462" s="65"/>
      <c r="O462" s="65"/>
      <c r="P462" s="65"/>
      <c r="Q462" s="64"/>
      <c r="R462" s="64"/>
      <c r="S462" s="65" t="s">
        <v>761</v>
      </c>
      <c r="T462" s="65" t="s">
        <v>762</v>
      </c>
      <c r="U462" s="61"/>
      <c r="V462" s="61"/>
    </row>
    <row r="463" spans="1:22" s="81" customFormat="1" x14ac:dyDescent="0.35">
      <c r="A463" s="63">
        <v>10.018000000000001</v>
      </c>
      <c r="B463" s="64">
        <v>489345</v>
      </c>
      <c r="C463" s="64">
        <v>6770225</v>
      </c>
      <c r="D463" s="64" t="s">
        <v>1403</v>
      </c>
      <c r="E463" s="64" t="s">
        <v>91</v>
      </c>
      <c r="F463" s="64" t="s">
        <v>179</v>
      </c>
      <c r="G463" s="64" t="s">
        <v>242</v>
      </c>
      <c r="H463" s="65"/>
      <c r="I463" s="65"/>
      <c r="J463" s="65"/>
      <c r="K463" s="65"/>
      <c r="L463" s="65"/>
      <c r="M463" s="65"/>
      <c r="N463" s="65"/>
      <c r="O463" s="65"/>
      <c r="P463" s="65"/>
      <c r="Q463" s="64"/>
      <c r="R463" s="64"/>
      <c r="S463" s="65" t="s">
        <v>761</v>
      </c>
      <c r="T463" s="65" t="s">
        <v>762</v>
      </c>
      <c r="U463" s="61"/>
      <c r="V463" s="61"/>
    </row>
    <row r="464" spans="1:22" s="81" customFormat="1" x14ac:dyDescent="0.35">
      <c r="A464" s="63">
        <v>10.019</v>
      </c>
      <c r="B464" s="64">
        <v>489265</v>
      </c>
      <c r="C464" s="64">
        <v>6770486</v>
      </c>
      <c r="D464" s="64" t="s">
        <v>1404</v>
      </c>
      <c r="E464" s="64" t="s">
        <v>133</v>
      </c>
      <c r="F464" s="64" t="s">
        <v>100</v>
      </c>
      <c r="G464" s="64"/>
      <c r="H464" s="65"/>
      <c r="I464" s="65"/>
      <c r="J464" s="65"/>
      <c r="K464" s="65"/>
      <c r="L464" s="65"/>
      <c r="M464" s="65"/>
      <c r="N464" s="65"/>
      <c r="O464" s="65"/>
      <c r="P464" s="65"/>
      <c r="Q464" s="64"/>
      <c r="R464" s="64"/>
      <c r="S464" s="65" t="s">
        <v>761</v>
      </c>
      <c r="T464" s="65" t="s">
        <v>762</v>
      </c>
      <c r="U464" s="61"/>
      <c r="V464" s="61"/>
    </row>
    <row r="465" spans="1:22" s="81" customFormat="1" x14ac:dyDescent="0.35">
      <c r="A465" s="63" t="s">
        <v>1405</v>
      </c>
      <c r="B465" s="64">
        <v>488880</v>
      </c>
      <c r="C465" s="64">
        <v>6770616</v>
      </c>
      <c r="D465" s="64" t="s">
        <v>1406</v>
      </c>
      <c r="E465" s="64" t="s">
        <v>22</v>
      </c>
      <c r="F465" s="64" t="s">
        <v>175</v>
      </c>
      <c r="G465" s="64"/>
      <c r="H465" s="65" t="s">
        <v>34</v>
      </c>
      <c r="I465" s="65">
        <v>165</v>
      </c>
      <c r="J465" s="65"/>
      <c r="K465" s="65"/>
      <c r="L465" s="65"/>
      <c r="M465" s="65"/>
      <c r="N465" s="65"/>
      <c r="O465" s="65"/>
      <c r="P465" s="65"/>
      <c r="Q465" s="72"/>
      <c r="R465" s="64"/>
      <c r="S465" s="65" t="s">
        <v>761</v>
      </c>
      <c r="T465" s="65" t="s">
        <v>762</v>
      </c>
      <c r="U465" s="61"/>
      <c r="V465" s="61"/>
    </row>
    <row r="466" spans="1:22" s="81" customFormat="1" x14ac:dyDescent="0.35">
      <c r="A466" s="63">
        <v>10.021000000000001</v>
      </c>
      <c r="B466" s="64">
        <v>488849</v>
      </c>
      <c r="C466" s="64">
        <v>6770341</v>
      </c>
      <c r="D466" s="64" t="s">
        <v>1407</v>
      </c>
      <c r="E466" s="64" t="s">
        <v>22</v>
      </c>
      <c r="F466" s="64" t="s">
        <v>175</v>
      </c>
      <c r="G466" s="64"/>
      <c r="H466" s="65" t="s">
        <v>34</v>
      </c>
      <c r="I466" s="65">
        <v>165</v>
      </c>
      <c r="J466" s="65">
        <v>65</v>
      </c>
      <c r="K466" s="65"/>
      <c r="L466" s="65"/>
      <c r="M466" s="65"/>
      <c r="N466" s="65"/>
      <c r="O466" s="65"/>
      <c r="P466" s="65"/>
      <c r="Q466" s="59" t="s">
        <v>1408</v>
      </c>
      <c r="R466" s="64" t="s">
        <v>1409</v>
      </c>
      <c r="S466" s="65" t="s">
        <v>761</v>
      </c>
      <c r="T466" s="65" t="s">
        <v>762</v>
      </c>
      <c r="U466" s="61"/>
      <c r="V466" s="61"/>
    </row>
    <row r="467" spans="1:22" s="81" customFormat="1" x14ac:dyDescent="0.35">
      <c r="A467" s="63">
        <v>10.022</v>
      </c>
      <c r="B467" s="64">
        <v>488856</v>
      </c>
      <c r="C467" s="64">
        <v>6770234</v>
      </c>
      <c r="D467" s="64" t="s">
        <v>1410</v>
      </c>
      <c r="E467" s="64" t="s">
        <v>22</v>
      </c>
      <c r="F467" s="64" t="s">
        <v>31</v>
      </c>
      <c r="G467" s="64"/>
      <c r="H467" s="65" t="s">
        <v>34</v>
      </c>
      <c r="I467" s="65">
        <v>160</v>
      </c>
      <c r="J467" s="65">
        <v>79</v>
      </c>
      <c r="K467" s="65"/>
      <c r="L467" s="65"/>
      <c r="M467" s="65"/>
      <c r="N467" s="65"/>
      <c r="O467" s="65"/>
      <c r="P467" s="65"/>
      <c r="Q467" s="64"/>
      <c r="R467" s="64"/>
      <c r="S467" s="65" t="s">
        <v>761</v>
      </c>
      <c r="T467" s="65" t="s">
        <v>762</v>
      </c>
      <c r="U467" s="61"/>
      <c r="V467" s="61"/>
    </row>
    <row r="468" spans="1:22" s="81" customFormat="1" x14ac:dyDescent="0.35">
      <c r="A468" s="63">
        <v>10.023</v>
      </c>
      <c r="B468" s="64">
        <v>488830</v>
      </c>
      <c r="C468" s="64">
        <v>6770006</v>
      </c>
      <c r="D468" s="64" t="s">
        <v>1411</v>
      </c>
      <c r="E468" s="64" t="s">
        <v>91</v>
      </c>
      <c r="F468" s="64" t="s">
        <v>31</v>
      </c>
      <c r="G468" s="64"/>
      <c r="H468" s="65"/>
      <c r="I468" s="65"/>
      <c r="J468" s="65"/>
      <c r="K468" s="65"/>
      <c r="L468" s="65"/>
      <c r="M468" s="65"/>
      <c r="N468" s="65"/>
      <c r="O468" s="65"/>
      <c r="P468" s="65"/>
      <c r="Q468" s="64"/>
      <c r="R468" s="64"/>
      <c r="S468" s="65" t="s">
        <v>761</v>
      </c>
      <c r="T468" s="65" t="s">
        <v>762</v>
      </c>
      <c r="U468" s="61"/>
      <c r="V468" s="61"/>
    </row>
    <row r="469" spans="1:22" s="81" customFormat="1" x14ac:dyDescent="0.35">
      <c r="A469" s="63">
        <v>10.023999999999999</v>
      </c>
      <c r="B469" s="64">
        <v>488640</v>
      </c>
      <c r="C469" s="64">
        <v>6770020</v>
      </c>
      <c r="D469" s="64" t="s">
        <v>1412</v>
      </c>
      <c r="E469" s="64" t="s">
        <v>133</v>
      </c>
      <c r="F469" s="64" t="s">
        <v>31</v>
      </c>
      <c r="G469" s="64"/>
      <c r="H469" s="65"/>
      <c r="I469" s="65"/>
      <c r="J469" s="65"/>
      <c r="K469" s="65"/>
      <c r="L469" s="65"/>
      <c r="M469" s="65"/>
      <c r="N469" s="65"/>
      <c r="O469" s="65"/>
      <c r="P469" s="65"/>
      <c r="Q469" s="64"/>
      <c r="R469" s="64"/>
      <c r="S469" s="65" t="s">
        <v>761</v>
      </c>
      <c r="T469" s="65" t="s">
        <v>762</v>
      </c>
      <c r="U469" s="61"/>
      <c r="V469" s="61"/>
    </row>
    <row r="470" spans="1:22" s="79" customFormat="1" x14ac:dyDescent="0.35">
      <c r="A470" s="63">
        <v>10.025</v>
      </c>
      <c r="B470" s="64">
        <v>488333</v>
      </c>
      <c r="C470" s="64">
        <v>6770414</v>
      </c>
      <c r="D470" s="64" t="s">
        <v>1413</v>
      </c>
      <c r="E470" s="64" t="s">
        <v>133</v>
      </c>
      <c r="F470" s="64" t="s">
        <v>31</v>
      </c>
      <c r="G470" s="64"/>
      <c r="H470" s="65"/>
      <c r="I470" s="65"/>
      <c r="J470" s="65"/>
      <c r="K470" s="65"/>
      <c r="L470" s="65"/>
      <c r="M470" s="65"/>
      <c r="N470" s="65"/>
      <c r="O470" s="65"/>
      <c r="P470" s="65"/>
      <c r="Q470" s="64"/>
      <c r="R470" s="64"/>
      <c r="S470" s="65" t="s">
        <v>761</v>
      </c>
      <c r="T470" s="65" t="s">
        <v>762</v>
      </c>
      <c r="U470" s="61"/>
      <c r="V470" s="61"/>
    </row>
    <row r="471" spans="1:22" s="79" customFormat="1" x14ac:dyDescent="0.35">
      <c r="A471" s="63">
        <v>10.026</v>
      </c>
      <c r="B471" s="64">
        <v>488275</v>
      </c>
      <c r="C471" s="64">
        <v>6770595</v>
      </c>
      <c r="D471" s="64" t="s">
        <v>1414</v>
      </c>
      <c r="E471" s="64"/>
      <c r="F471" s="64" t="s">
        <v>144</v>
      </c>
      <c r="G471" s="64"/>
      <c r="H471" s="65"/>
      <c r="I471" s="65"/>
      <c r="J471" s="65"/>
      <c r="K471" s="65"/>
      <c r="L471" s="65"/>
      <c r="M471" s="65"/>
      <c r="N471" s="65"/>
      <c r="O471" s="65"/>
      <c r="P471" s="65"/>
      <c r="Q471" s="64"/>
      <c r="R471" s="64"/>
      <c r="S471" s="65" t="s">
        <v>761</v>
      </c>
      <c r="T471" s="65" t="s">
        <v>762</v>
      </c>
      <c r="U471" s="61"/>
      <c r="V471" s="61"/>
    </row>
    <row r="472" spans="1:22" s="79" customFormat="1" x14ac:dyDescent="0.35">
      <c r="A472" s="63">
        <v>10.026999999999999</v>
      </c>
      <c r="B472" s="64">
        <v>488657</v>
      </c>
      <c r="C472" s="64">
        <v>6771250</v>
      </c>
      <c r="D472" s="64" t="s">
        <v>1415</v>
      </c>
      <c r="E472" s="64"/>
      <c r="F472" s="64"/>
      <c r="G472" s="64"/>
      <c r="H472" s="65"/>
      <c r="I472" s="65"/>
      <c r="J472" s="65"/>
      <c r="K472" s="65"/>
      <c r="L472" s="65"/>
      <c r="M472" s="65"/>
      <c r="N472" s="65"/>
      <c r="O472" s="65"/>
      <c r="P472" s="65"/>
      <c r="Q472" s="64"/>
      <c r="R472" s="64"/>
      <c r="S472" s="65"/>
      <c r="T472" s="65" t="s">
        <v>762</v>
      </c>
      <c r="U472" s="61"/>
      <c r="V472" s="61"/>
    </row>
    <row r="473" spans="1:22" s="79" customFormat="1" x14ac:dyDescent="0.35">
      <c r="A473" s="63">
        <v>6.1230000000000002</v>
      </c>
      <c r="B473" s="64">
        <v>484543</v>
      </c>
      <c r="C473" s="64">
        <v>6765808</v>
      </c>
      <c r="D473" s="64" t="s">
        <v>1416</v>
      </c>
      <c r="E473" s="64" t="s">
        <v>91</v>
      </c>
      <c r="F473" s="64" t="s">
        <v>23</v>
      </c>
      <c r="G473" s="64"/>
      <c r="H473" s="65"/>
      <c r="I473" s="65"/>
      <c r="J473" s="65"/>
      <c r="K473" s="65"/>
      <c r="L473" s="65"/>
      <c r="M473" s="65"/>
      <c r="N473" s="65"/>
      <c r="O473" s="65"/>
      <c r="P473" s="65"/>
      <c r="Q473" s="64"/>
      <c r="R473" s="64"/>
      <c r="S473" s="65" t="s">
        <v>1417</v>
      </c>
      <c r="T473" s="65" t="s">
        <v>762</v>
      </c>
      <c r="U473" s="61"/>
      <c r="V473" s="61"/>
    </row>
    <row r="474" spans="1:22" s="79" customFormat="1" x14ac:dyDescent="0.35">
      <c r="A474" s="63">
        <v>6.1239999999999997</v>
      </c>
      <c r="B474" s="64">
        <v>484350</v>
      </c>
      <c r="C474" s="64">
        <v>6765806</v>
      </c>
      <c r="D474" s="64" t="s">
        <v>1418</v>
      </c>
      <c r="E474" s="64" t="s">
        <v>91</v>
      </c>
      <c r="F474" s="64" t="s">
        <v>179</v>
      </c>
      <c r="G474" s="64"/>
      <c r="H474" s="65"/>
      <c r="I474" s="65"/>
      <c r="J474" s="65"/>
      <c r="K474" s="65"/>
      <c r="L474" s="65"/>
      <c r="M474" s="65"/>
      <c r="N474" s="65"/>
      <c r="O474" s="65"/>
      <c r="P474" s="65"/>
      <c r="Q474" s="64"/>
      <c r="R474" s="64" t="s">
        <v>1419</v>
      </c>
      <c r="S474" s="65" t="s">
        <v>1417</v>
      </c>
      <c r="T474" s="65" t="s">
        <v>762</v>
      </c>
      <c r="U474" s="61"/>
      <c r="V474" s="61"/>
    </row>
    <row r="475" spans="1:22" s="79" customFormat="1" x14ac:dyDescent="0.35">
      <c r="A475" s="63">
        <v>6.125</v>
      </c>
      <c r="B475" s="64">
        <v>484308</v>
      </c>
      <c r="C475" s="64">
        <v>6765808</v>
      </c>
      <c r="D475" s="64" t="s">
        <v>1420</v>
      </c>
      <c r="E475" s="64" t="s">
        <v>22</v>
      </c>
      <c r="F475" s="64" t="s">
        <v>31</v>
      </c>
      <c r="G475" s="64"/>
      <c r="H475" s="65" t="s">
        <v>46</v>
      </c>
      <c r="I475" s="65">
        <v>186</v>
      </c>
      <c r="J475" s="65">
        <v>48</v>
      </c>
      <c r="K475" s="65"/>
      <c r="L475" s="65"/>
      <c r="M475" s="65"/>
      <c r="N475" s="65"/>
      <c r="O475" s="65"/>
      <c r="P475" s="65"/>
      <c r="Q475" s="64"/>
      <c r="R475" s="64"/>
      <c r="S475" s="65" t="s">
        <v>1417</v>
      </c>
      <c r="T475" s="65" t="s">
        <v>762</v>
      </c>
      <c r="U475" s="61"/>
      <c r="V475" s="61"/>
    </row>
    <row r="476" spans="1:22" s="79" customFormat="1" x14ac:dyDescent="0.35">
      <c r="A476" s="63">
        <v>6.1260000000000003</v>
      </c>
      <c r="B476" s="64">
        <v>484117</v>
      </c>
      <c r="C476" s="64">
        <v>6765778</v>
      </c>
      <c r="D476" s="64" t="s">
        <v>1421</v>
      </c>
      <c r="E476" s="64" t="s">
        <v>133</v>
      </c>
      <c r="F476" s="64" t="s">
        <v>100</v>
      </c>
      <c r="G476" s="64"/>
      <c r="H476" s="65"/>
      <c r="I476" s="65"/>
      <c r="J476" s="65"/>
      <c r="K476" s="65"/>
      <c r="L476" s="65"/>
      <c r="M476" s="65"/>
      <c r="N476" s="65"/>
      <c r="O476" s="65"/>
      <c r="P476" s="65"/>
      <c r="Q476" s="65"/>
      <c r="R476" s="64"/>
      <c r="S476" s="65" t="s">
        <v>1417</v>
      </c>
      <c r="T476" s="65" t="s">
        <v>762</v>
      </c>
      <c r="U476" s="61"/>
      <c r="V476" s="61"/>
    </row>
    <row r="477" spans="1:22" s="79" customFormat="1" x14ac:dyDescent="0.35">
      <c r="A477" s="63">
        <v>6.1269999999999998</v>
      </c>
      <c r="B477" s="64">
        <v>483938</v>
      </c>
      <c r="C477" s="64">
        <v>6765833</v>
      </c>
      <c r="D477" s="64" t="s">
        <v>1422</v>
      </c>
      <c r="E477" s="64" t="s">
        <v>133</v>
      </c>
      <c r="F477" s="64" t="s">
        <v>82</v>
      </c>
      <c r="G477" s="64" t="s">
        <v>100</v>
      </c>
      <c r="H477" s="65"/>
      <c r="I477" s="65"/>
      <c r="J477" s="65"/>
      <c r="K477" s="65"/>
      <c r="L477" s="65"/>
      <c r="M477" s="65"/>
      <c r="N477" s="65"/>
      <c r="O477" s="65"/>
      <c r="P477" s="65"/>
      <c r="Q477" s="65"/>
      <c r="R477" s="64"/>
      <c r="S477" s="65" t="s">
        <v>1417</v>
      </c>
      <c r="T477" s="65" t="s">
        <v>762</v>
      </c>
      <c r="U477" s="61"/>
      <c r="V477" s="61"/>
    </row>
    <row r="478" spans="1:22" s="79" customFormat="1" x14ac:dyDescent="0.35">
      <c r="A478" s="63" t="s">
        <v>1423</v>
      </c>
      <c r="B478" s="64">
        <v>483973</v>
      </c>
      <c r="C478" s="64">
        <v>6765606</v>
      </c>
      <c r="D478" s="64" t="s">
        <v>1424</v>
      </c>
      <c r="E478" s="64" t="s">
        <v>133</v>
      </c>
      <c r="F478" s="64" t="s">
        <v>100</v>
      </c>
      <c r="G478" s="64"/>
      <c r="H478" s="65"/>
      <c r="I478" s="65"/>
      <c r="J478" s="65"/>
      <c r="K478" s="65"/>
      <c r="L478" s="65"/>
      <c r="M478" s="65"/>
      <c r="N478" s="65"/>
      <c r="O478" s="65"/>
      <c r="P478" s="65"/>
      <c r="Q478" s="65"/>
      <c r="R478" s="64"/>
      <c r="S478" s="65" t="s">
        <v>1417</v>
      </c>
      <c r="T478" s="65" t="s">
        <v>762</v>
      </c>
      <c r="U478" s="61"/>
      <c r="V478" s="61"/>
    </row>
    <row r="479" spans="1:22" s="79" customFormat="1" x14ac:dyDescent="0.35">
      <c r="A479" s="63">
        <v>6.1280000000000001</v>
      </c>
      <c r="B479" s="64">
        <v>483941</v>
      </c>
      <c r="C479" s="64">
        <v>6765459</v>
      </c>
      <c r="D479" s="64" t="s">
        <v>1425</v>
      </c>
      <c r="E479" s="64" t="s">
        <v>91</v>
      </c>
      <c r="F479" s="64" t="s">
        <v>82</v>
      </c>
      <c r="G479" s="64" t="s">
        <v>100</v>
      </c>
      <c r="H479" s="65"/>
      <c r="I479" s="65"/>
      <c r="J479" s="65"/>
      <c r="K479" s="65"/>
      <c r="L479" s="65"/>
      <c r="M479" s="65"/>
      <c r="N479" s="65"/>
      <c r="O479" s="65"/>
      <c r="P479" s="65"/>
      <c r="Q479" s="65"/>
      <c r="R479" s="64"/>
      <c r="S479" s="65" t="s">
        <v>1417</v>
      </c>
      <c r="T479" s="65" t="s">
        <v>762</v>
      </c>
      <c r="U479" s="61"/>
      <c r="V479" s="61"/>
    </row>
    <row r="480" spans="1:22" s="79" customFormat="1" x14ac:dyDescent="0.35">
      <c r="A480" s="63">
        <v>6.1289999999999996</v>
      </c>
      <c r="B480" s="64">
        <v>483874</v>
      </c>
      <c r="C480" s="64">
        <v>6765181</v>
      </c>
      <c r="D480" s="64" t="s">
        <v>1426</v>
      </c>
      <c r="E480" s="64" t="s">
        <v>133</v>
      </c>
      <c r="F480" s="64" t="s">
        <v>23</v>
      </c>
      <c r="G480" s="64" t="s">
        <v>100</v>
      </c>
      <c r="H480" s="65"/>
      <c r="I480" s="65"/>
      <c r="J480" s="65"/>
      <c r="K480" s="65"/>
      <c r="L480" s="65"/>
      <c r="M480" s="65"/>
      <c r="N480" s="65"/>
      <c r="O480" s="65"/>
      <c r="P480" s="65"/>
      <c r="Q480" s="65"/>
      <c r="R480" s="64"/>
      <c r="S480" s="65" t="s">
        <v>1417</v>
      </c>
      <c r="T480" s="65" t="s">
        <v>762</v>
      </c>
      <c r="U480" s="61"/>
      <c r="V480" s="61"/>
    </row>
    <row r="481" spans="1:22" s="79" customFormat="1" x14ac:dyDescent="0.35">
      <c r="A481" s="63" t="s">
        <v>1427</v>
      </c>
      <c r="B481" s="64">
        <v>484017</v>
      </c>
      <c r="C481" s="64">
        <v>6765065</v>
      </c>
      <c r="D481" s="64" t="s">
        <v>1428</v>
      </c>
      <c r="E481" s="64" t="s">
        <v>133</v>
      </c>
      <c r="F481" s="64" t="s">
        <v>23</v>
      </c>
      <c r="G481" s="64"/>
      <c r="H481" s="65"/>
      <c r="I481" s="65"/>
      <c r="J481" s="65"/>
      <c r="K481" s="65"/>
      <c r="L481" s="65"/>
      <c r="M481" s="65"/>
      <c r="N481" s="65"/>
      <c r="O481" s="65"/>
      <c r="P481" s="65"/>
      <c r="Q481" s="65"/>
      <c r="R481" s="64"/>
      <c r="S481" s="65" t="s">
        <v>1417</v>
      </c>
      <c r="T481" s="65" t="s">
        <v>762</v>
      </c>
      <c r="U481" s="61"/>
      <c r="V481" s="61"/>
    </row>
    <row r="482" spans="1:22" s="79" customFormat="1" x14ac:dyDescent="0.35">
      <c r="A482" s="63">
        <v>6.1310000000000002</v>
      </c>
      <c r="B482" s="64">
        <v>484097</v>
      </c>
      <c r="C482" s="64">
        <v>6764893</v>
      </c>
      <c r="D482" s="64" t="s">
        <v>1429</v>
      </c>
      <c r="E482" s="64" t="s">
        <v>133</v>
      </c>
      <c r="F482" s="64" t="s">
        <v>23</v>
      </c>
      <c r="G482" s="64" t="s">
        <v>100</v>
      </c>
      <c r="H482" s="65"/>
      <c r="I482" s="65"/>
      <c r="J482" s="65"/>
      <c r="K482" s="65"/>
      <c r="L482" s="65"/>
      <c r="M482" s="65"/>
      <c r="N482" s="65"/>
      <c r="O482" s="65"/>
      <c r="P482" s="65"/>
      <c r="Q482" s="65"/>
      <c r="R482" s="64"/>
      <c r="S482" s="65" t="s">
        <v>1417</v>
      </c>
      <c r="T482" s="65" t="s">
        <v>762</v>
      </c>
      <c r="U482" s="61"/>
      <c r="V482" s="61"/>
    </row>
    <row r="483" spans="1:22" s="79" customFormat="1" x14ac:dyDescent="0.35">
      <c r="A483" s="63" t="s">
        <v>1430</v>
      </c>
      <c r="B483" s="64">
        <v>484096</v>
      </c>
      <c r="C483" s="64">
        <v>6764817</v>
      </c>
      <c r="D483" s="64" t="s">
        <v>1431</v>
      </c>
      <c r="E483" s="64" t="s">
        <v>133</v>
      </c>
      <c r="F483" s="64" t="s">
        <v>31</v>
      </c>
      <c r="G483" s="64" t="s">
        <v>23</v>
      </c>
      <c r="H483" s="65"/>
      <c r="I483" s="65"/>
      <c r="J483" s="65"/>
      <c r="K483" s="65"/>
      <c r="L483" s="65"/>
      <c r="M483" s="65"/>
      <c r="N483" s="65"/>
      <c r="O483" s="65"/>
      <c r="P483" s="65"/>
      <c r="Q483" s="65"/>
      <c r="R483" s="64"/>
      <c r="S483" s="65" t="s">
        <v>1417</v>
      </c>
      <c r="T483" s="65" t="s">
        <v>762</v>
      </c>
      <c r="U483" s="61"/>
      <c r="V483" s="61"/>
    </row>
    <row r="484" spans="1:22" s="79" customFormat="1" x14ac:dyDescent="0.35">
      <c r="A484" s="63">
        <v>6.1319999999999997</v>
      </c>
      <c r="B484" s="64">
        <v>484112</v>
      </c>
      <c r="C484" s="64">
        <v>6764668</v>
      </c>
      <c r="D484" s="64" t="s">
        <v>1432</v>
      </c>
      <c r="E484" s="64" t="s">
        <v>91</v>
      </c>
      <c r="F484" s="64" t="s">
        <v>23</v>
      </c>
      <c r="G484" s="64" t="s">
        <v>100</v>
      </c>
      <c r="H484" s="65"/>
      <c r="I484" s="65"/>
      <c r="J484" s="65"/>
      <c r="K484" s="65"/>
      <c r="L484" s="65"/>
      <c r="M484" s="65"/>
      <c r="N484" s="65"/>
      <c r="O484" s="65"/>
      <c r="P484" s="65"/>
      <c r="Q484" s="65"/>
      <c r="R484" s="64"/>
      <c r="S484" s="65" t="s">
        <v>1417</v>
      </c>
      <c r="T484" s="65" t="s">
        <v>762</v>
      </c>
      <c r="U484" s="61"/>
      <c r="V484" s="61"/>
    </row>
    <row r="485" spans="1:22" s="79" customFormat="1" x14ac:dyDescent="0.35">
      <c r="A485" s="63">
        <v>6.133</v>
      </c>
      <c r="B485" s="64">
        <v>484089</v>
      </c>
      <c r="C485" s="64">
        <v>6764470</v>
      </c>
      <c r="D485" s="64" t="s">
        <v>1433</v>
      </c>
      <c r="E485" s="64" t="s">
        <v>133</v>
      </c>
      <c r="F485" s="64" t="s">
        <v>23</v>
      </c>
      <c r="G485" s="64" t="s">
        <v>100</v>
      </c>
      <c r="H485" s="65"/>
      <c r="I485" s="65"/>
      <c r="J485" s="65"/>
      <c r="K485" s="65"/>
      <c r="L485" s="65"/>
      <c r="M485" s="65"/>
      <c r="N485" s="65"/>
      <c r="O485" s="65"/>
      <c r="P485" s="65"/>
      <c r="Q485" s="65"/>
      <c r="R485" s="64"/>
      <c r="S485" s="65" t="s">
        <v>1417</v>
      </c>
      <c r="T485" s="65" t="s">
        <v>762</v>
      </c>
      <c r="U485" s="61"/>
      <c r="V485" s="61"/>
    </row>
    <row r="486" spans="1:22" s="79" customFormat="1" x14ac:dyDescent="0.35">
      <c r="A486" s="63">
        <v>6.1340000000000003</v>
      </c>
      <c r="B486" s="64">
        <v>484301</v>
      </c>
      <c r="C486" s="64">
        <v>6764534</v>
      </c>
      <c r="D486" s="64" t="s">
        <v>1434</v>
      </c>
      <c r="E486" s="64" t="s">
        <v>133</v>
      </c>
      <c r="F486" s="64" t="s">
        <v>31</v>
      </c>
      <c r="G486" s="64" t="s">
        <v>100</v>
      </c>
      <c r="H486" s="65"/>
      <c r="I486" s="65"/>
      <c r="J486" s="65"/>
      <c r="K486" s="65"/>
      <c r="L486" s="65"/>
      <c r="M486" s="65"/>
      <c r="N486" s="65"/>
      <c r="O486" s="65"/>
      <c r="P486" s="65"/>
      <c r="Q486" s="65"/>
      <c r="R486" s="64"/>
      <c r="S486" s="65" t="s">
        <v>1417</v>
      </c>
      <c r="T486" s="65" t="s">
        <v>762</v>
      </c>
      <c r="U486" s="61"/>
      <c r="V486" s="61"/>
    </row>
    <row r="487" spans="1:22" s="79" customFormat="1" x14ac:dyDescent="0.35">
      <c r="A487" s="63" t="s">
        <v>1435</v>
      </c>
      <c r="B487" s="64">
        <v>484411</v>
      </c>
      <c r="C487" s="64">
        <v>6764574</v>
      </c>
      <c r="D487" s="64" t="s">
        <v>1436</v>
      </c>
      <c r="E487" s="64" t="s">
        <v>133</v>
      </c>
      <c r="F487" s="64" t="s">
        <v>100</v>
      </c>
      <c r="G487" s="64"/>
      <c r="H487" s="65"/>
      <c r="I487" s="65"/>
      <c r="J487" s="65"/>
      <c r="K487" s="65"/>
      <c r="L487" s="65"/>
      <c r="M487" s="65"/>
      <c r="N487" s="65"/>
      <c r="O487" s="65"/>
      <c r="P487" s="65"/>
      <c r="Q487" s="65"/>
      <c r="R487" s="64"/>
      <c r="S487" s="65" t="s">
        <v>1417</v>
      </c>
      <c r="T487" s="65" t="s">
        <v>762</v>
      </c>
      <c r="U487" s="61"/>
      <c r="V487" s="61"/>
    </row>
    <row r="488" spans="1:22" s="79" customFormat="1" x14ac:dyDescent="0.35">
      <c r="A488" s="63">
        <v>6.1349999999999998</v>
      </c>
      <c r="B488" s="64">
        <v>484507</v>
      </c>
      <c r="C488" s="64">
        <v>6764532</v>
      </c>
      <c r="D488" s="64" t="s">
        <v>1437</v>
      </c>
      <c r="E488" s="64" t="s">
        <v>133</v>
      </c>
      <c r="F488" s="64" t="s">
        <v>23</v>
      </c>
      <c r="G488" s="64" t="s">
        <v>100</v>
      </c>
      <c r="H488" s="65"/>
      <c r="I488" s="65"/>
      <c r="J488" s="65"/>
      <c r="K488" s="65"/>
      <c r="L488" s="65"/>
      <c r="M488" s="65"/>
      <c r="N488" s="65"/>
      <c r="O488" s="65"/>
      <c r="P488" s="65"/>
      <c r="Q488" s="65"/>
      <c r="R488" s="64"/>
      <c r="S488" s="65" t="s">
        <v>1417</v>
      </c>
      <c r="T488" s="65" t="s">
        <v>762</v>
      </c>
      <c r="U488" s="61"/>
      <c r="V488" s="61"/>
    </row>
    <row r="489" spans="1:22" s="79" customFormat="1" x14ac:dyDescent="0.35">
      <c r="A489" s="63" t="s">
        <v>1438</v>
      </c>
      <c r="B489" s="64">
        <v>484449</v>
      </c>
      <c r="C489" s="64">
        <v>6764767</v>
      </c>
      <c r="D489" s="64" t="s">
        <v>1439</v>
      </c>
      <c r="E489" s="64" t="s">
        <v>133</v>
      </c>
      <c r="F489" s="64" t="s">
        <v>23</v>
      </c>
      <c r="G489" s="64" t="s">
        <v>100</v>
      </c>
      <c r="H489" s="65"/>
      <c r="I489" s="65"/>
      <c r="J489" s="65"/>
      <c r="K489" s="65"/>
      <c r="L489" s="65"/>
      <c r="M489" s="65"/>
      <c r="N489" s="65"/>
      <c r="O489" s="65"/>
      <c r="P489" s="65"/>
      <c r="Q489" s="65"/>
      <c r="R489" s="64"/>
      <c r="S489" s="65" t="s">
        <v>1417</v>
      </c>
      <c r="T489" s="65" t="s">
        <v>762</v>
      </c>
      <c r="U489" s="61"/>
      <c r="V489" s="61"/>
    </row>
    <row r="490" spans="1:22" s="79" customFormat="1" x14ac:dyDescent="0.35">
      <c r="A490" s="63" t="s">
        <v>1440</v>
      </c>
      <c r="B490" s="64">
        <v>484454</v>
      </c>
      <c r="C490" s="64">
        <v>6765114</v>
      </c>
      <c r="D490" s="64" t="s">
        <v>1441</v>
      </c>
      <c r="E490" s="64"/>
      <c r="F490" s="64"/>
      <c r="G490" s="64"/>
      <c r="H490" s="65"/>
      <c r="I490" s="65"/>
      <c r="J490" s="65"/>
      <c r="K490" s="65"/>
      <c r="L490" s="65"/>
      <c r="M490" s="65"/>
      <c r="N490" s="65"/>
      <c r="O490" s="65"/>
      <c r="P490" s="65"/>
      <c r="Q490" s="65"/>
      <c r="R490" s="64"/>
      <c r="S490" s="65" t="s">
        <v>1417</v>
      </c>
      <c r="T490" s="65" t="s">
        <v>762</v>
      </c>
      <c r="U490" s="61"/>
      <c r="V490" s="61"/>
    </row>
    <row r="491" spans="1:22" s="79" customFormat="1" x14ac:dyDescent="0.35">
      <c r="A491" s="63">
        <v>6.1360000000000001</v>
      </c>
      <c r="B491" s="64">
        <v>484435</v>
      </c>
      <c r="C491" s="64">
        <v>6765196</v>
      </c>
      <c r="D491" s="64" t="s">
        <v>1442</v>
      </c>
      <c r="E491" s="64" t="s">
        <v>133</v>
      </c>
      <c r="F491" s="64" t="s">
        <v>23</v>
      </c>
      <c r="G491" s="64" t="s">
        <v>31</v>
      </c>
      <c r="H491" s="65"/>
      <c r="I491" s="65"/>
      <c r="J491" s="65"/>
      <c r="K491" s="65"/>
      <c r="L491" s="65"/>
      <c r="M491" s="65"/>
      <c r="N491" s="65"/>
      <c r="O491" s="65"/>
      <c r="P491" s="65"/>
      <c r="Q491" s="65"/>
      <c r="R491" s="64"/>
      <c r="S491" s="65" t="s">
        <v>1417</v>
      </c>
      <c r="T491" s="65" t="s">
        <v>762</v>
      </c>
      <c r="U491" s="61"/>
      <c r="V491" s="61"/>
    </row>
    <row r="492" spans="1:22" s="79" customFormat="1" x14ac:dyDescent="0.35">
      <c r="A492" s="63">
        <v>6.1369999999999996</v>
      </c>
      <c r="B492" s="64">
        <v>484381</v>
      </c>
      <c r="C492" s="64">
        <v>6765429</v>
      </c>
      <c r="D492" s="64" t="s">
        <v>1443</v>
      </c>
      <c r="E492" s="64" t="s">
        <v>133</v>
      </c>
      <c r="F492" s="64" t="s">
        <v>31</v>
      </c>
      <c r="G492" s="64" t="s">
        <v>100</v>
      </c>
      <c r="H492" s="65"/>
      <c r="I492" s="65"/>
      <c r="J492" s="65"/>
      <c r="K492" s="65"/>
      <c r="L492" s="65"/>
      <c r="M492" s="65"/>
      <c r="N492" s="65"/>
      <c r="O492" s="65"/>
      <c r="P492" s="65"/>
      <c r="Q492" s="64"/>
      <c r="R492" s="64"/>
      <c r="S492" s="65" t="s">
        <v>1417</v>
      </c>
      <c r="T492" s="65" t="s">
        <v>762</v>
      </c>
      <c r="U492" s="61"/>
      <c r="V492" s="61"/>
    </row>
    <row r="493" spans="1:22" s="79" customFormat="1" x14ac:dyDescent="0.35">
      <c r="A493" s="63" t="s">
        <v>1444</v>
      </c>
      <c r="B493" s="64">
        <v>484439</v>
      </c>
      <c r="C493" s="64">
        <v>6765698</v>
      </c>
      <c r="D493" s="64" t="s">
        <v>1445</v>
      </c>
      <c r="E493" s="64" t="s">
        <v>22</v>
      </c>
      <c r="F493" s="64" t="s">
        <v>23</v>
      </c>
      <c r="G493" s="64"/>
      <c r="H493" s="65"/>
      <c r="I493" s="65"/>
      <c r="J493" s="65"/>
      <c r="K493" s="65"/>
      <c r="L493" s="65"/>
      <c r="M493" s="65"/>
      <c r="N493" s="65"/>
      <c r="O493" s="65"/>
      <c r="P493" s="65"/>
      <c r="Q493" s="64"/>
      <c r="R493" s="64"/>
      <c r="S493" s="65" t="s">
        <v>1417</v>
      </c>
      <c r="T493" s="65" t="s">
        <v>762</v>
      </c>
      <c r="U493" s="61"/>
      <c r="V493" s="61"/>
    </row>
    <row r="494" spans="1:22" s="79" customFormat="1" x14ac:dyDescent="0.35">
      <c r="A494" s="63">
        <v>6.1379999999999999</v>
      </c>
      <c r="B494" s="64">
        <v>484344</v>
      </c>
      <c r="C494" s="64">
        <v>6765913</v>
      </c>
      <c r="D494" s="64" t="s">
        <v>1446</v>
      </c>
      <c r="E494" s="64" t="s">
        <v>133</v>
      </c>
      <c r="F494" s="64" t="s">
        <v>179</v>
      </c>
      <c r="G494" s="64"/>
      <c r="H494" s="65"/>
      <c r="I494" s="65"/>
      <c r="J494" s="65"/>
      <c r="K494" s="65"/>
      <c r="L494" s="65"/>
      <c r="M494" s="65"/>
      <c r="N494" s="65"/>
      <c r="O494" s="65"/>
      <c r="P494" s="65"/>
      <c r="Q494" s="64"/>
      <c r="R494" s="64"/>
      <c r="S494" s="65" t="s">
        <v>1417</v>
      </c>
      <c r="T494" s="65" t="s">
        <v>762</v>
      </c>
      <c r="U494" s="61"/>
      <c r="V494" s="61"/>
    </row>
    <row r="495" spans="1:22" s="79" customFormat="1" x14ac:dyDescent="0.35">
      <c r="A495" s="63">
        <v>6.1390000000000002</v>
      </c>
      <c r="B495" s="64">
        <v>484623</v>
      </c>
      <c r="C495" s="64">
        <v>6765847</v>
      </c>
      <c r="D495" s="64" t="s">
        <v>1447</v>
      </c>
      <c r="E495" s="64" t="s">
        <v>22</v>
      </c>
      <c r="F495" s="64" t="s">
        <v>31</v>
      </c>
      <c r="G495" s="64"/>
      <c r="H495" s="65" t="s">
        <v>34</v>
      </c>
      <c r="I495" s="65">
        <v>174</v>
      </c>
      <c r="J495" s="65">
        <v>59</v>
      </c>
      <c r="K495" s="65"/>
      <c r="L495" s="65"/>
      <c r="M495" s="65"/>
      <c r="N495" s="65"/>
      <c r="O495" s="65"/>
      <c r="P495" s="65"/>
      <c r="Q495" s="64"/>
      <c r="R495" s="64"/>
      <c r="S495" s="65" t="s">
        <v>1417</v>
      </c>
      <c r="T495" s="65" t="s">
        <v>762</v>
      </c>
      <c r="U495" s="61"/>
      <c r="V495" s="61"/>
    </row>
    <row r="496" spans="1:22" s="79" customFormat="1" x14ac:dyDescent="0.35">
      <c r="A496" s="63" t="s">
        <v>1448</v>
      </c>
      <c r="B496" s="64">
        <v>484655</v>
      </c>
      <c r="C496" s="64">
        <v>6765863</v>
      </c>
      <c r="D496" s="64" t="s">
        <v>1449</v>
      </c>
      <c r="E496" s="64" t="s">
        <v>22</v>
      </c>
      <c r="F496" s="64" t="s">
        <v>168</v>
      </c>
      <c r="G496" s="64"/>
      <c r="H496" s="65" t="s">
        <v>34</v>
      </c>
      <c r="I496" s="65">
        <v>181</v>
      </c>
      <c r="J496" s="65">
        <v>58</v>
      </c>
      <c r="K496" s="65"/>
      <c r="L496" s="65"/>
      <c r="M496" s="65"/>
      <c r="N496" s="65"/>
      <c r="O496" s="65"/>
      <c r="P496" s="65"/>
      <c r="Q496" s="59" t="s">
        <v>1450</v>
      </c>
      <c r="R496" s="64"/>
      <c r="S496" s="65" t="s">
        <v>1417</v>
      </c>
      <c r="T496" s="65" t="s">
        <v>762</v>
      </c>
      <c r="U496" s="61"/>
      <c r="V496" s="61"/>
    </row>
    <row r="497" spans="1:22" s="79" customFormat="1" x14ac:dyDescent="0.35">
      <c r="A497" s="63" t="s">
        <v>1451</v>
      </c>
      <c r="B497" s="64">
        <v>484676</v>
      </c>
      <c r="C497" s="64">
        <v>6765881</v>
      </c>
      <c r="D497" s="64" t="s">
        <v>1452</v>
      </c>
      <c r="E497" s="64" t="s">
        <v>22</v>
      </c>
      <c r="F497" s="64" t="s">
        <v>168</v>
      </c>
      <c r="G497" s="64"/>
      <c r="H497" s="65" t="s">
        <v>34</v>
      </c>
      <c r="I497" s="65">
        <v>191</v>
      </c>
      <c r="J497" s="65">
        <v>58</v>
      </c>
      <c r="K497" s="65"/>
      <c r="L497" s="65"/>
      <c r="M497" s="65"/>
      <c r="N497" s="65"/>
      <c r="O497" s="65"/>
      <c r="P497" s="65"/>
      <c r="Q497" s="64"/>
      <c r="R497" s="64"/>
      <c r="S497" s="65" t="s">
        <v>1417</v>
      </c>
      <c r="T497" s="65" t="s">
        <v>762</v>
      </c>
      <c r="U497" s="61"/>
      <c r="V497" s="61"/>
    </row>
    <row r="498" spans="1:22" s="79" customFormat="1" x14ac:dyDescent="0.35">
      <c r="A498" s="63">
        <v>6.141</v>
      </c>
      <c r="B498" s="64">
        <v>484716</v>
      </c>
      <c r="C498" s="64">
        <v>6765913</v>
      </c>
      <c r="D498" s="64" t="s">
        <v>1453</v>
      </c>
      <c r="E498" s="64" t="s">
        <v>91</v>
      </c>
      <c r="F498" s="64" t="s">
        <v>23</v>
      </c>
      <c r="G498" s="64" t="s">
        <v>168</v>
      </c>
      <c r="H498" s="65"/>
      <c r="I498" s="65"/>
      <c r="J498" s="65"/>
      <c r="K498" s="65"/>
      <c r="L498" s="65"/>
      <c r="M498" s="65"/>
      <c r="N498" s="65"/>
      <c r="O498" s="65"/>
      <c r="P498" s="65"/>
      <c r="Q498" s="64"/>
      <c r="R498" s="64"/>
      <c r="S498" s="65" t="s">
        <v>1417</v>
      </c>
      <c r="T498" s="65" t="s">
        <v>762</v>
      </c>
      <c r="U498" s="61"/>
      <c r="V498" s="61"/>
    </row>
    <row r="499" spans="1:22" s="79" customFormat="1" x14ac:dyDescent="0.35">
      <c r="A499" s="63">
        <v>6.1420000000000003</v>
      </c>
      <c r="B499" s="64">
        <v>484802</v>
      </c>
      <c r="C499" s="64">
        <v>6765929</v>
      </c>
      <c r="D499" s="64" t="s">
        <v>1454</v>
      </c>
      <c r="E499" s="64" t="s">
        <v>22</v>
      </c>
      <c r="F499" s="64" t="s">
        <v>23</v>
      </c>
      <c r="G499" s="64"/>
      <c r="H499" s="65"/>
      <c r="I499" s="65"/>
      <c r="J499" s="65"/>
      <c r="K499" s="65"/>
      <c r="L499" s="65"/>
      <c r="M499" s="65"/>
      <c r="N499" s="65"/>
      <c r="O499" s="65"/>
      <c r="P499" s="65"/>
      <c r="Q499" s="64"/>
      <c r="R499" s="64"/>
      <c r="S499" s="65" t="s">
        <v>1417</v>
      </c>
      <c r="T499" s="65" t="s">
        <v>762</v>
      </c>
      <c r="U499" s="61"/>
      <c r="V499" s="61"/>
    </row>
    <row r="500" spans="1:22" s="79" customFormat="1" x14ac:dyDescent="0.35">
      <c r="A500" s="63">
        <v>6.1429999999999998</v>
      </c>
      <c r="B500" s="64">
        <v>484906</v>
      </c>
      <c r="C500" s="64">
        <v>6765951</v>
      </c>
      <c r="D500" s="64" t="s">
        <v>1455</v>
      </c>
      <c r="E500" s="64" t="s">
        <v>91</v>
      </c>
      <c r="F500" s="64" t="s">
        <v>31</v>
      </c>
      <c r="G500" s="64" t="s">
        <v>125</v>
      </c>
      <c r="H500" s="65"/>
      <c r="I500" s="65"/>
      <c r="J500" s="65"/>
      <c r="K500" s="65"/>
      <c r="L500" s="65"/>
      <c r="M500" s="65"/>
      <c r="N500" s="65"/>
      <c r="O500" s="65"/>
      <c r="P500" s="65"/>
      <c r="Q500" s="64"/>
      <c r="R500" s="64" t="s">
        <v>1456</v>
      </c>
      <c r="S500" s="65" t="s">
        <v>1417</v>
      </c>
      <c r="T500" s="65" t="s">
        <v>762</v>
      </c>
      <c r="U500" s="61"/>
      <c r="V500" s="61"/>
    </row>
    <row r="501" spans="1:22" x14ac:dyDescent="0.35">
      <c r="A501" s="63" t="s">
        <v>1457</v>
      </c>
      <c r="B501" s="64">
        <v>484948</v>
      </c>
      <c r="C501" s="64">
        <v>6765983</v>
      </c>
      <c r="D501" s="64" t="s">
        <v>1458</v>
      </c>
      <c r="E501" s="64" t="s">
        <v>91</v>
      </c>
      <c r="F501" s="64" t="s">
        <v>31</v>
      </c>
      <c r="G501" s="64"/>
      <c r="H501" s="65"/>
      <c r="I501" s="65"/>
      <c r="J501" s="65"/>
      <c r="K501" s="65"/>
      <c r="L501" s="65"/>
      <c r="M501" s="65"/>
      <c r="N501" s="65"/>
      <c r="O501" s="65"/>
      <c r="P501" s="65"/>
      <c r="Q501" s="64"/>
      <c r="R501" s="64" t="s">
        <v>1459</v>
      </c>
      <c r="S501" s="65" t="s">
        <v>1417</v>
      </c>
      <c r="T501" s="65" t="s">
        <v>762</v>
      </c>
    </row>
    <row r="502" spans="1:22" x14ac:dyDescent="0.35">
      <c r="A502" s="63">
        <v>6.1440000000000001</v>
      </c>
      <c r="B502" s="64">
        <v>484997</v>
      </c>
      <c r="C502" s="64">
        <v>6765941</v>
      </c>
      <c r="D502" s="64" t="s">
        <v>1460</v>
      </c>
      <c r="E502" s="64" t="s">
        <v>22</v>
      </c>
      <c r="F502" s="64" t="s">
        <v>31</v>
      </c>
      <c r="G502" s="64" t="s">
        <v>82</v>
      </c>
      <c r="H502" s="65" t="s">
        <v>34</v>
      </c>
      <c r="I502" s="65">
        <v>349</v>
      </c>
      <c r="J502" s="65">
        <v>80</v>
      </c>
      <c r="K502" s="65"/>
      <c r="L502" s="65"/>
      <c r="M502" s="65"/>
      <c r="N502" s="65"/>
      <c r="O502" s="65"/>
      <c r="P502" s="65"/>
      <c r="Q502" s="64"/>
      <c r="R502" s="64" t="s">
        <v>1461</v>
      </c>
      <c r="S502" s="65" t="s">
        <v>1417</v>
      </c>
      <c r="T502" s="65" t="s">
        <v>762</v>
      </c>
    </row>
    <row r="503" spans="1:22" x14ac:dyDescent="0.35">
      <c r="A503" s="63">
        <v>6.1449999999999996</v>
      </c>
      <c r="B503" s="64">
        <v>484898</v>
      </c>
      <c r="C503" s="64">
        <v>6765434</v>
      </c>
      <c r="D503" s="64" t="s">
        <v>1462</v>
      </c>
      <c r="E503" s="64"/>
      <c r="F503" s="64" t="s">
        <v>144</v>
      </c>
      <c r="G503" s="64"/>
      <c r="H503" s="65"/>
      <c r="I503" s="65"/>
      <c r="J503" s="65"/>
      <c r="K503" s="65"/>
      <c r="L503" s="65"/>
      <c r="M503" s="65"/>
      <c r="N503" s="65"/>
      <c r="O503" s="65"/>
      <c r="P503" s="65"/>
      <c r="Q503" s="64"/>
      <c r="R503" s="64"/>
      <c r="S503" s="65" t="s">
        <v>1417</v>
      </c>
      <c r="T503" s="65" t="s">
        <v>762</v>
      </c>
    </row>
    <row r="504" spans="1:22" x14ac:dyDescent="0.35">
      <c r="A504" s="63">
        <v>6.1459999999999999</v>
      </c>
      <c r="B504" s="64">
        <v>485018</v>
      </c>
      <c r="C504" s="64">
        <v>6765436</v>
      </c>
      <c r="D504" s="64" t="s">
        <v>1463</v>
      </c>
      <c r="E504" s="64" t="s">
        <v>91</v>
      </c>
      <c r="F504" s="64" t="s">
        <v>23</v>
      </c>
      <c r="G504" s="64" t="s">
        <v>100</v>
      </c>
      <c r="H504" s="65"/>
      <c r="I504" s="65"/>
      <c r="J504" s="65"/>
      <c r="K504" s="65"/>
      <c r="L504" s="65"/>
      <c r="M504" s="65"/>
      <c r="N504" s="65"/>
      <c r="O504" s="65"/>
      <c r="P504" s="65"/>
      <c r="Q504" s="64"/>
      <c r="R504" s="64"/>
      <c r="S504" s="65" t="s">
        <v>1417</v>
      </c>
      <c r="T504" s="65" t="s">
        <v>762</v>
      </c>
    </row>
    <row r="505" spans="1:22" x14ac:dyDescent="0.35">
      <c r="A505" s="63">
        <v>6.1470000000000002</v>
      </c>
      <c r="B505" s="64">
        <v>485216</v>
      </c>
      <c r="C505" s="64">
        <v>6765466</v>
      </c>
      <c r="D505" s="64" t="s">
        <v>1464</v>
      </c>
      <c r="E505" s="64" t="s">
        <v>91</v>
      </c>
      <c r="F505" s="64" t="s">
        <v>100</v>
      </c>
      <c r="G505" s="64" t="s">
        <v>43</v>
      </c>
      <c r="H505" s="65"/>
      <c r="I505" s="65"/>
      <c r="J505" s="65"/>
      <c r="K505" s="65"/>
      <c r="L505" s="65"/>
      <c r="M505" s="65"/>
      <c r="N505" s="65"/>
      <c r="O505" s="65"/>
      <c r="P505" s="65"/>
      <c r="Q505" s="64"/>
      <c r="R505" s="64"/>
      <c r="S505" s="65" t="s">
        <v>1417</v>
      </c>
      <c r="T505" s="65" t="s">
        <v>762</v>
      </c>
    </row>
    <row r="506" spans="1:22" x14ac:dyDescent="0.35">
      <c r="A506" s="63" t="s">
        <v>1465</v>
      </c>
      <c r="B506" s="64">
        <v>485261</v>
      </c>
      <c r="C506" s="64">
        <v>6765473</v>
      </c>
      <c r="D506" s="64" t="s">
        <v>1466</v>
      </c>
      <c r="E506" s="64" t="s">
        <v>91</v>
      </c>
      <c r="F506" s="64" t="s">
        <v>100</v>
      </c>
      <c r="G506" s="64" t="s">
        <v>105</v>
      </c>
      <c r="H506" s="65"/>
      <c r="I506" s="65"/>
      <c r="J506" s="65"/>
      <c r="K506" s="65"/>
      <c r="L506" s="65"/>
      <c r="M506" s="65"/>
      <c r="N506" s="65"/>
      <c r="O506" s="65"/>
      <c r="P506" s="65"/>
      <c r="Q506" s="64"/>
      <c r="R506" s="64"/>
      <c r="S506" s="65" t="s">
        <v>1417</v>
      </c>
      <c r="T506" s="65" t="s">
        <v>762</v>
      </c>
    </row>
    <row r="507" spans="1:22" x14ac:dyDescent="0.35">
      <c r="A507" s="63" t="s">
        <v>1467</v>
      </c>
      <c r="B507" s="64">
        <v>485251</v>
      </c>
      <c r="C507" s="64">
        <v>6765531</v>
      </c>
      <c r="D507" s="64" t="s">
        <v>1468</v>
      </c>
      <c r="E507" s="64" t="s">
        <v>91</v>
      </c>
      <c r="F507" s="64" t="s">
        <v>100</v>
      </c>
      <c r="G507" s="64"/>
      <c r="H507" s="65"/>
      <c r="I507" s="65"/>
      <c r="J507" s="65"/>
      <c r="K507" s="65"/>
      <c r="L507" s="65"/>
      <c r="M507" s="65"/>
      <c r="N507" s="65"/>
      <c r="O507" s="65"/>
      <c r="P507" s="65"/>
      <c r="Q507" s="64"/>
      <c r="R507" s="64"/>
      <c r="S507" s="65" t="s">
        <v>1417</v>
      </c>
      <c r="T507" s="65" t="s">
        <v>762</v>
      </c>
    </row>
    <row r="508" spans="1:22" x14ac:dyDescent="0.35">
      <c r="A508" s="63" t="s">
        <v>1469</v>
      </c>
      <c r="B508" s="64">
        <v>485211</v>
      </c>
      <c r="C508" s="64">
        <v>6765709</v>
      </c>
      <c r="D508" s="64" t="s">
        <v>1470</v>
      </c>
      <c r="E508" s="64" t="s">
        <v>133</v>
      </c>
      <c r="F508" s="64" t="s">
        <v>100</v>
      </c>
      <c r="G508" s="64"/>
      <c r="H508" s="65"/>
      <c r="I508" s="65"/>
      <c r="J508" s="65"/>
      <c r="K508" s="65"/>
      <c r="L508" s="65"/>
      <c r="M508" s="65"/>
      <c r="N508" s="65"/>
      <c r="O508" s="65"/>
      <c r="P508" s="65"/>
      <c r="Q508" s="64"/>
      <c r="R508" s="64"/>
      <c r="S508" s="65" t="s">
        <v>1417</v>
      </c>
      <c r="T508" s="65" t="s">
        <v>762</v>
      </c>
    </row>
    <row r="509" spans="1:22" x14ac:dyDescent="0.35">
      <c r="A509" s="63" t="s">
        <v>1471</v>
      </c>
      <c r="B509" s="64">
        <v>485197</v>
      </c>
      <c r="C509" s="64">
        <v>6765706</v>
      </c>
      <c r="D509" s="64" t="s">
        <v>1472</v>
      </c>
      <c r="E509" s="64" t="s">
        <v>22</v>
      </c>
      <c r="F509" s="64" t="s">
        <v>31</v>
      </c>
      <c r="G509" s="64"/>
      <c r="H509" s="65" t="s">
        <v>34</v>
      </c>
      <c r="I509" s="83">
        <v>176</v>
      </c>
      <c r="J509" s="83">
        <v>64</v>
      </c>
      <c r="K509" s="65"/>
      <c r="L509" s="65"/>
      <c r="M509" s="65"/>
      <c r="N509" s="65"/>
      <c r="O509" s="65"/>
      <c r="P509" s="65"/>
      <c r="Q509" s="64"/>
      <c r="R509" s="64" t="s">
        <v>1473</v>
      </c>
      <c r="S509" s="65" t="s">
        <v>1417</v>
      </c>
      <c r="T509" s="65" t="s">
        <v>762</v>
      </c>
    </row>
    <row r="510" spans="1:22" x14ac:dyDescent="0.35">
      <c r="A510" s="63" t="s">
        <v>1474</v>
      </c>
      <c r="B510" s="64">
        <v>485242</v>
      </c>
      <c r="C510" s="64">
        <v>6765883</v>
      </c>
      <c r="D510" s="64" t="s">
        <v>1475</v>
      </c>
      <c r="E510" s="64" t="s">
        <v>133</v>
      </c>
      <c r="F510" s="64" t="s">
        <v>43</v>
      </c>
      <c r="G510" s="64"/>
      <c r="H510" s="65"/>
      <c r="I510" s="65"/>
      <c r="J510" s="65"/>
      <c r="K510" s="65"/>
      <c r="L510" s="65"/>
      <c r="M510" s="65"/>
      <c r="N510" s="65"/>
      <c r="O510" s="65"/>
      <c r="P510" s="65"/>
      <c r="Q510" s="64"/>
      <c r="R510" s="64"/>
      <c r="S510" s="65" t="s">
        <v>1417</v>
      </c>
      <c r="T510" s="65" t="s">
        <v>762</v>
      </c>
    </row>
    <row r="511" spans="1:22" x14ac:dyDescent="0.35">
      <c r="A511" s="63" t="s">
        <v>1476</v>
      </c>
      <c r="B511" s="64">
        <v>485226</v>
      </c>
      <c r="C511" s="64">
        <v>6766003</v>
      </c>
      <c r="D511" s="64" t="s">
        <v>1477</v>
      </c>
      <c r="E511" s="64" t="s">
        <v>22</v>
      </c>
      <c r="F511" s="64" t="s">
        <v>31</v>
      </c>
      <c r="G511" s="64"/>
      <c r="H511" s="65" t="s">
        <v>34</v>
      </c>
      <c r="I511" s="65">
        <v>196</v>
      </c>
      <c r="J511" s="65">
        <v>65</v>
      </c>
      <c r="K511" s="65"/>
      <c r="L511" s="65"/>
      <c r="M511" s="65"/>
      <c r="N511" s="65"/>
      <c r="O511" s="65"/>
      <c r="P511" s="65"/>
      <c r="Q511" s="64"/>
      <c r="R511" s="64"/>
      <c r="S511" s="65" t="s">
        <v>1417</v>
      </c>
      <c r="T511" s="65" t="s">
        <v>762</v>
      </c>
    </row>
    <row r="512" spans="1:22" x14ac:dyDescent="0.35">
      <c r="A512" s="63" t="s">
        <v>1478</v>
      </c>
      <c r="B512" s="64">
        <v>485219</v>
      </c>
      <c r="C512" s="64">
        <v>6766185</v>
      </c>
      <c r="D512" s="64" t="s">
        <v>1479</v>
      </c>
      <c r="E512" s="64" t="s">
        <v>91</v>
      </c>
      <c r="F512" s="64" t="s">
        <v>100</v>
      </c>
      <c r="G512" s="64"/>
      <c r="H512" s="65"/>
      <c r="I512" s="65"/>
      <c r="J512" s="65"/>
      <c r="K512" s="65"/>
      <c r="L512" s="65"/>
      <c r="M512" s="65"/>
      <c r="N512" s="65"/>
      <c r="O512" s="65"/>
      <c r="P512" s="65"/>
      <c r="Q512" s="64"/>
      <c r="R512" s="64"/>
      <c r="S512" s="65" t="s">
        <v>1417</v>
      </c>
      <c r="T512" s="65" t="s">
        <v>762</v>
      </c>
    </row>
    <row r="513" spans="1:20" x14ac:dyDescent="0.35">
      <c r="A513" s="63" t="s">
        <v>1480</v>
      </c>
      <c r="B513" s="64">
        <v>485352</v>
      </c>
      <c r="C513" s="64">
        <v>6766093</v>
      </c>
      <c r="D513" s="64" t="s">
        <v>1481</v>
      </c>
      <c r="E513" s="64" t="s">
        <v>91</v>
      </c>
      <c r="F513" s="64" t="s">
        <v>31</v>
      </c>
      <c r="G513" s="64" t="s">
        <v>105</v>
      </c>
      <c r="H513" s="65"/>
      <c r="I513" s="65"/>
      <c r="J513" s="65"/>
      <c r="K513" s="65"/>
      <c r="L513" s="65"/>
      <c r="M513" s="65"/>
      <c r="N513" s="65"/>
      <c r="O513" s="65"/>
      <c r="P513" s="65"/>
      <c r="Q513" s="64"/>
      <c r="R513" s="64"/>
      <c r="S513" s="65" t="s">
        <v>1417</v>
      </c>
      <c r="T513" s="65" t="s">
        <v>762</v>
      </c>
    </row>
    <row r="514" spans="1:20" x14ac:dyDescent="0.35">
      <c r="A514" s="63" t="s">
        <v>1482</v>
      </c>
      <c r="B514" s="64">
        <v>485389</v>
      </c>
      <c r="C514" s="64">
        <v>6766050</v>
      </c>
      <c r="D514" s="64" t="s">
        <v>1483</v>
      </c>
      <c r="E514" s="64" t="s">
        <v>91</v>
      </c>
      <c r="F514" s="64" t="s">
        <v>31</v>
      </c>
      <c r="G514" s="64"/>
      <c r="H514" s="65"/>
      <c r="I514" s="65"/>
      <c r="J514" s="65"/>
      <c r="K514" s="65"/>
      <c r="L514" s="65"/>
      <c r="M514" s="65"/>
      <c r="N514" s="65"/>
      <c r="O514" s="65"/>
      <c r="P514" s="65"/>
      <c r="Q514" s="64"/>
      <c r="R514" s="64"/>
      <c r="S514" s="65" t="s">
        <v>1417</v>
      </c>
      <c r="T514" s="65" t="s">
        <v>762</v>
      </c>
    </row>
    <row r="515" spans="1:20" x14ac:dyDescent="0.35">
      <c r="A515" s="63" t="s">
        <v>1484</v>
      </c>
      <c r="B515" s="64">
        <v>485490</v>
      </c>
      <c r="C515" s="64">
        <v>6765934</v>
      </c>
      <c r="D515" s="64" t="s">
        <v>1485</v>
      </c>
      <c r="E515" s="64" t="s">
        <v>91</v>
      </c>
      <c r="F515" s="64" t="s">
        <v>31</v>
      </c>
      <c r="G515" s="64"/>
      <c r="H515" s="65"/>
      <c r="I515" s="65"/>
      <c r="J515" s="65"/>
      <c r="K515" s="65"/>
      <c r="L515" s="65"/>
      <c r="M515" s="65"/>
      <c r="N515" s="65"/>
      <c r="O515" s="65"/>
      <c r="P515" s="65"/>
      <c r="Q515" s="64"/>
      <c r="R515" s="64"/>
      <c r="S515" s="65" t="s">
        <v>1417</v>
      </c>
      <c r="T515" s="65" t="s">
        <v>762</v>
      </c>
    </row>
    <row r="516" spans="1:20" x14ac:dyDescent="0.35">
      <c r="A516" s="63" t="s">
        <v>1486</v>
      </c>
      <c r="B516" s="64">
        <v>485551</v>
      </c>
      <c r="C516" s="64">
        <v>6765969</v>
      </c>
      <c r="D516" s="64" t="s">
        <v>1487</v>
      </c>
      <c r="E516" s="64" t="s">
        <v>22</v>
      </c>
      <c r="F516" s="64" t="s">
        <v>31</v>
      </c>
      <c r="G516" s="64"/>
      <c r="H516" s="65"/>
      <c r="I516" s="65"/>
      <c r="J516" s="65"/>
      <c r="K516" s="65"/>
      <c r="L516" s="65"/>
      <c r="M516" s="65"/>
      <c r="N516" s="65"/>
      <c r="O516" s="65"/>
      <c r="P516" s="65"/>
      <c r="Q516" s="59" t="s">
        <v>1488</v>
      </c>
      <c r="R516" s="64"/>
      <c r="S516" s="65" t="s">
        <v>1417</v>
      </c>
      <c r="T516" s="65" t="s">
        <v>762</v>
      </c>
    </row>
    <row r="517" spans="1:20" x14ac:dyDescent="0.35">
      <c r="A517" s="63" t="s">
        <v>1489</v>
      </c>
      <c r="B517" s="64">
        <v>485622</v>
      </c>
      <c r="C517" s="64">
        <v>6766100</v>
      </c>
      <c r="D517" s="64" t="s">
        <v>1490</v>
      </c>
      <c r="E517" s="64" t="s">
        <v>22</v>
      </c>
      <c r="F517" s="64" t="s">
        <v>31</v>
      </c>
      <c r="G517" s="64"/>
      <c r="H517" s="65"/>
      <c r="I517" s="65"/>
      <c r="J517" s="65"/>
      <c r="K517" s="65"/>
      <c r="L517" s="65"/>
      <c r="M517" s="65"/>
      <c r="N517" s="65"/>
      <c r="O517" s="65"/>
      <c r="P517" s="65"/>
      <c r="Q517" s="64"/>
      <c r="R517" s="64"/>
      <c r="S517" s="65" t="s">
        <v>1417</v>
      </c>
      <c r="T517" s="65" t="s">
        <v>762</v>
      </c>
    </row>
    <row r="518" spans="1:20" x14ac:dyDescent="0.35">
      <c r="A518" s="63" t="s">
        <v>1491</v>
      </c>
      <c r="B518" s="64">
        <v>485706</v>
      </c>
      <c r="C518" s="64">
        <v>6766004</v>
      </c>
      <c r="D518" s="64" t="s">
        <v>1492</v>
      </c>
      <c r="E518" s="64" t="s">
        <v>22</v>
      </c>
      <c r="F518" s="64" t="s">
        <v>31</v>
      </c>
      <c r="G518" s="64" t="s">
        <v>100</v>
      </c>
      <c r="H518" s="65"/>
      <c r="I518" s="65"/>
      <c r="J518" s="65"/>
      <c r="K518" s="65"/>
      <c r="L518" s="65"/>
      <c r="M518" s="65"/>
      <c r="N518" s="65"/>
      <c r="O518" s="65"/>
      <c r="P518" s="65"/>
      <c r="Q518" s="64"/>
      <c r="R518" s="64" t="s">
        <v>1493</v>
      </c>
      <c r="S518" s="65" t="s">
        <v>1417</v>
      </c>
      <c r="T518" s="65" t="s">
        <v>762</v>
      </c>
    </row>
    <row r="519" spans="1:20" x14ac:dyDescent="0.35">
      <c r="A519" s="63" t="s">
        <v>1494</v>
      </c>
      <c r="B519" s="64">
        <v>485730</v>
      </c>
      <c r="C519" s="64">
        <v>6765971</v>
      </c>
      <c r="D519" s="64" t="s">
        <v>1495</v>
      </c>
      <c r="E519" s="64" t="s">
        <v>22</v>
      </c>
      <c r="F519" s="64" t="s">
        <v>31</v>
      </c>
      <c r="G519" s="64"/>
      <c r="H519" s="65" t="s">
        <v>34</v>
      </c>
      <c r="I519" s="65">
        <v>208</v>
      </c>
      <c r="J519" s="65">
        <v>60</v>
      </c>
      <c r="K519" s="65"/>
      <c r="L519" s="65"/>
      <c r="M519" s="65"/>
      <c r="N519" s="65"/>
      <c r="O519" s="65"/>
      <c r="P519" s="65"/>
      <c r="Q519" s="64"/>
      <c r="R519" s="64"/>
      <c r="S519" s="65" t="s">
        <v>1417</v>
      </c>
      <c r="T519" s="65" t="s">
        <v>762</v>
      </c>
    </row>
    <row r="520" spans="1:20" x14ac:dyDescent="0.35">
      <c r="A520" s="63" t="s">
        <v>1496</v>
      </c>
      <c r="B520" s="64">
        <v>485743</v>
      </c>
      <c r="C520" s="64">
        <v>6765957</v>
      </c>
      <c r="D520" s="64" t="s">
        <v>1497</v>
      </c>
      <c r="E520" s="64" t="s">
        <v>22</v>
      </c>
      <c r="F520" s="64" t="s">
        <v>31</v>
      </c>
      <c r="G520" s="64"/>
      <c r="H520" s="65" t="s">
        <v>34</v>
      </c>
      <c r="I520" s="65">
        <v>158</v>
      </c>
      <c r="J520" s="65">
        <v>72</v>
      </c>
      <c r="K520" s="65"/>
      <c r="L520" s="65"/>
      <c r="M520" s="65"/>
      <c r="N520" s="65"/>
      <c r="O520" s="65"/>
      <c r="P520" s="65"/>
      <c r="Q520" s="64"/>
      <c r="R520" s="64"/>
      <c r="S520" s="65" t="s">
        <v>1417</v>
      </c>
      <c r="T520" s="65" t="s">
        <v>762</v>
      </c>
    </row>
    <row r="521" spans="1:20" x14ac:dyDescent="0.35">
      <c r="A521" s="63" t="s">
        <v>1498</v>
      </c>
      <c r="B521" s="64">
        <v>485744</v>
      </c>
      <c r="C521" s="64">
        <v>6765758</v>
      </c>
      <c r="D521" s="64" t="s">
        <v>1499</v>
      </c>
      <c r="E521" s="64" t="s">
        <v>91</v>
      </c>
      <c r="F521" s="64" t="s">
        <v>23</v>
      </c>
      <c r="G521" s="64" t="s">
        <v>100</v>
      </c>
      <c r="H521" s="65"/>
      <c r="I521" s="65"/>
      <c r="J521" s="65"/>
      <c r="K521" s="65"/>
      <c r="L521" s="65"/>
      <c r="M521" s="65"/>
      <c r="N521" s="65"/>
      <c r="O521" s="65"/>
      <c r="P521" s="65"/>
      <c r="Q521" s="64"/>
      <c r="R521" s="64"/>
      <c r="S521" s="65" t="s">
        <v>1417</v>
      </c>
      <c r="T521" s="65" t="s">
        <v>762</v>
      </c>
    </row>
    <row r="522" spans="1:20" x14ac:dyDescent="0.35">
      <c r="A522" s="63" t="s">
        <v>1500</v>
      </c>
      <c r="B522" s="64">
        <v>485745</v>
      </c>
      <c r="C522" s="64">
        <v>6765700</v>
      </c>
      <c r="D522" s="64" t="s">
        <v>1501</v>
      </c>
      <c r="E522" s="64" t="s">
        <v>22</v>
      </c>
      <c r="F522" s="64" t="s">
        <v>31</v>
      </c>
      <c r="G522" s="64"/>
      <c r="H522" s="65"/>
      <c r="I522" s="65"/>
      <c r="J522" s="65"/>
      <c r="K522" s="65"/>
      <c r="L522" s="65"/>
      <c r="M522" s="65"/>
      <c r="N522" s="65"/>
      <c r="O522" s="65"/>
      <c r="P522" s="65"/>
      <c r="Q522" s="64"/>
      <c r="R522" s="64"/>
      <c r="S522" s="65" t="s">
        <v>1417</v>
      </c>
      <c r="T522" s="65" t="s">
        <v>762</v>
      </c>
    </row>
    <row r="523" spans="1:20" x14ac:dyDescent="0.35">
      <c r="A523" s="63" t="s">
        <v>1502</v>
      </c>
      <c r="B523" s="64">
        <v>485732</v>
      </c>
      <c r="C523" s="64">
        <v>6765530</v>
      </c>
      <c r="D523" s="64" t="s">
        <v>1503</v>
      </c>
      <c r="E523" s="64" t="s">
        <v>91</v>
      </c>
      <c r="F523" s="64" t="s">
        <v>100</v>
      </c>
      <c r="G523" s="64"/>
      <c r="H523" s="65"/>
      <c r="I523" s="65"/>
      <c r="J523" s="65"/>
      <c r="K523" s="65"/>
      <c r="L523" s="65"/>
      <c r="M523" s="65"/>
      <c r="N523" s="65"/>
      <c r="O523" s="65"/>
      <c r="P523" s="65"/>
      <c r="Q523" s="64"/>
      <c r="R523" s="64"/>
      <c r="S523" s="65" t="s">
        <v>1417</v>
      </c>
      <c r="T523" s="65" t="s">
        <v>762</v>
      </c>
    </row>
    <row r="524" spans="1:20" x14ac:dyDescent="0.35">
      <c r="A524" s="63" t="s">
        <v>1504</v>
      </c>
      <c r="B524" s="64">
        <v>485732</v>
      </c>
      <c r="C524" s="64">
        <v>6765490</v>
      </c>
      <c r="D524" s="80" t="s">
        <v>1505</v>
      </c>
      <c r="E524" s="64" t="s">
        <v>91</v>
      </c>
      <c r="F524" s="64" t="s">
        <v>31</v>
      </c>
      <c r="G524" s="64"/>
      <c r="H524" s="65"/>
      <c r="I524" s="65"/>
      <c r="J524" s="65"/>
      <c r="K524" s="65"/>
      <c r="L524" s="65"/>
      <c r="M524" s="65"/>
      <c r="N524" s="65"/>
      <c r="O524" s="65"/>
      <c r="P524" s="65"/>
      <c r="Q524" s="59" t="s">
        <v>1506</v>
      </c>
      <c r="R524" s="64"/>
      <c r="S524" s="65" t="s">
        <v>1417</v>
      </c>
      <c r="T524" s="65" t="s">
        <v>762</v>
      </c>
    </row>
    <row r="525" spans="1:20" x14ac:dyDescent="0.35">
      <c r="A525" s="63" t="s">
        <v>1507</v>
      </c>
      <c r="B525" s="64">
        <v>485748</v>
      </c>
      <c r="C525" s="64">
        <v>6765445</v>
      </c>
      <c r="D525" s="64" t="s">
        <v>1508</v>
      </c>
      <c r="E525" s="64" t="s">
        <v>91</v>
      </c>
      <c r="F525" s="64" t="s">
        <v>100</v>
      </c>
      <c r="G525" s="64"/>
      <c r="H525" s="65"/>
      <c r="I525" s="65"/>
      <c r="J525" s="65"/>
      <c r="K525" s="65"/>
      <c r="L525" s="65"/>
      <c r="M525" s="65"/>
      <c r="N525" s="65"/>
      <c r="O525" s="65"/>
      <c r="P525" s="65"/>
      <c r="Q525" s="64"/>
      <c r="R525" s="64"/>
      <c r="S525" s="65" t="s">
        <v>1417</v>
      </c>
      <c r="T525" s="65" t="s">
        <v>762</v>
      </c>
    </row>
    <row r="526" spans="1:20" x14ac:dyDescent="0.35">
      <c r="A526" s="63" t="s">
        <v>1509</v>
      </c>
      <c r="B526" s="64">
        <v>485664</v>
      </c>
      <c r="C526" s="64">
        <v>6765323</v>
      </c>
      <c r="D526" s="64" t="s">
        <v>1510</v>
      </c>
      <c r="E526" s="64" t="s">
        <v>91</v>
      </c>
      <c r="F526" s="64" t="s">
        <v>23</v>
      </c>
      <c r="G526" s="64"/>
      <c r="H526" s="65"/>
      <c r="I526" s="65"/>
      <c r="J526" s="65"/>
      <c r="K526" s="65"/>
      <c r="L526" s="65"/>
      <c r="M526" s="65"/>
      <c r="N526" s="65"/>
      <c r="O526" s="65"/>
      <c r="P526" s="65"/>
      <c r="Q526" s="64"/>
      <c r="R526" s="64"/>
      <c r="S526" s="65" t="s">
        <v>1417</v>
      </c>
      <c r="T526" s="65" t="s">
        <v>762</v>
      </c>
    </row>
    <row r="527" spans="1:20" x14ac:dyDescent="0.35">
      <c r="A527" s="63" t="s">
        <v>1511</v>
      </c>
      <c r="B527" s="64">
        <v>485661</v>
      </c>
      <c r="C527" s="64">
        <v>6765215</v>
      </c>
      <c r="D527" s="64" t="s">
        <v>1512</v>
      </c>
      <c r="E527" s="64" t="s">
        <v>91</v>
      </c>
      <c r="F527" s="64" t="s">
        <v>105</v>
      </c>
      <c r="G527" s="64" t="s">
        <v>100</v>
      </c>
      <c r="H527" s="65"/>
      <c r="I527" s="65"/>
      <c r="J527" s="65"/>
      <c r="K527" s="65"/>
      <c r="L527" s="65"/>
      <c r="M527" s="65"/>
      <c r="N527" s="65"/>
      <c r="O527" s="65"/>
      <c r="P527" s="65"/>
      <c r="Q527" s="64"/>
      <c r="R527" s="64"/>
      <c r="S527" s="65" t="s">
        <v>1417</v>
      </c>
      <c r="T527" s="65" t="s">
        <v>762</v>
      </c>
    </row>
    <row r="528" spans="1:20" x14ac:dyDescent="0.35">
      <c r="A528" s="63" t="s">
        <v>1513</v>
      </c>
      <c r="B528" s="64">
        <v>485632</v>
      </c>
      <c r="C528" s="64">
        <v>6765069</v>
      </c>
      <c r="D528" s="64" t="s">
        <v>1514</v>
      </c>
      <c r="E528" s="64" t="s">
        <v>91</v>
      </c>
      <c r="F528" s="64" t="s">
        <v>31</v>
      </c>
      <c r="G528" s="64"/>
      <c r="H528" s="65"/>
      <c r="I528" s="65"/>
      <c r="J528" s="65"/>
      <c r="K528" s="65"/>
      <c r="L528" s="65"/>
      <c r="M528" s="65"/>
      <c r="N528" s="65"/>
      <c r="O528" s="65"/>
      <c r="P528" s="65"/>
      <c r="Q528" s="64"/>
      <c r="R528" s="64"/>
      <c r="S528" s="65" t="s">
        <v>1417</v>
      </c>
      <c r="T528" s="65" t="s">
        <v>762</v>
      </c>
    </row>
    <row r="529" spans="1:20" x14ac:dyDescent="0.35">
      <c r="A529" s="63" t="s">
        <v>1515</v>
      </c>
      <c r="B529" s="64">
        <v>485645</v>
      </c>
      <c r="C529" s="64">
        <v>6765028</v>
      </c>
      <c r="D529" s="64" t="s">
        <v>1516</v>
      </c>
      <c r="E529" s="64" t="s">
        <v>91</v>
      </c>
      <c r="F529" s="64" t="s">
        <v>31</v>
      </c>
      <c r="G529" s="64"/>
      <c r="H529" s="65"/>
      <c r="I529" s="65"/>
      <c r="J529" s="65"/>
      <c r="K529" s="65"/>
      <c r="L529" s="65"/>
      <c r="M529" s="65"/>
      <c r="N529" s="65"/>
      <c r="O529" s="65"/>
      <c r="P529" s="65"/>
      <c r="Q529" s="64"/>
      <c r="R529" s="64"/>
      <c r="S529" s="65" t="s">
        <v>1417</v>
      </c>
      <c r="T529" s="65" t="s">
        <v>762</v>
      </c>
    </row>
    <row r="530" spans="1:20" x14ac:dyDescent="0.35">
      <c r="A530" s="63" t="s">
        <v>1517</v>
      </c>
      <c r="B530" s="64">
        <v>485522</v>
      </c>
      <c r="C530" s="64">
        <v>6764989</v>
      </c>
      <c r="D530" s="64" t="s">
        <v>1518</v>
      </c>
      <c r="E530" s="64" t="s">
        <v>91</v>
      </c>
      <c r="F530" s="64" t="s">
        <v>31</v>
      </c>
      <c r="G530" s="64"/>
      <c r="H530" s="65"/>
      <c r="I530" s="65"/>
      <c r="J530" s="65"/>
      <c r="K530" s="65"/>
      <c r="L530" s="65"/>
      <c r="M530" s="65"/>
      <c r="N530" s="65"/>
      <c r="O530" s="65"/>
      <c r="P530" s="65"/>
      <c r="Q530" s="64"/>
      <c r="R530" s="64"/>
      <c r="S530" s="65" t="s">
        <v>1417</v>
      </c>
      <c r="T530" s="65" t="s">
        <v>762</v>
      </c>
    </row>
    <row r="531" spans="1:20" x14ac:dyDescent="0.35">
      <c r="A531" s="63" t="s">
        <v>1519</v>
      </c>
      <c r="B531" s="64">
        <v>485506</v>
      </c>
      <c r="C531" s="64">
        <v>6764981</v>
      </c>
      <c r="D531" s="64" t="s">
        <v>1520</v>
      </c>
      <c r="E531" s="64" t="s">
        <v>91</v>
      </c>
      <c r="F531" s="64" t="s">
        <v>105</v>
      </c>
      <c r="G531" s="64"/>
      <c r="H531" s="65"/>
      <c r="I531" s="65"/>
      <c r="J531" s="65"/>
      <c r="K531" s="65"/>
      <c r="L531" s="65"/>
      <c r="M531" s="65"/>
      <c r="N531" s="65"/>
      <c r="O531" s="65"/>
      <c r="P531" s="65"/>
      <c r="Q531" s="64"/>
      <c r="R531" s="64"/>
      <c r="S531" s="65" t="s">
        <v>1417</v>
      </c>
      <c r="T531" s="65" t="s">
        <v>762</v>
      </c>
    </row>
    <row r="532" spans="1:20" x14ac:dyDescent="0.35">
      <c r="A532" s="63" t="s">
        <v>1521</v>
      </c>
      <c r="B532" s="64">
        <v>485390</v>
      </c>
      <c r="C532" s="64">
        <v>6765008</v>
      </c>
      <c r="D532" s="64" t="s">
        <v>1522</v>
      </c>
      <c r="E532" s="64" t="s">
        <v>91</v>
      </c>
      <c r="F532" s="64" t="s">
        <v>105</v>
      </c>
      <c r="G532" s="64" t="s">
        <v>100</v>
      </c>
      <c r="H532" s="65"/>
      <c r="I532" s="65"/>
      <c r="J532" s="65"/>
      <c r="K532" s="65"/>
      <c r="L532" s="65"/>
      <c r="M532" s="65"/>
      <c r="N532" s="65"/>
      <c r="O532" s="65"/>
      <c r="P532" s="65"/>
      <c r="Q532" s="64"/>
      <c r="R532" s="64"/>
      <c r="S532" s="65" t="s">
        <v>1417</v>
      </c>
      <c r="T532" s="65" t="s">
        <v>762</v>
      </c>
    </row>
    <row r="533" spans="1:20" x14ac:dyDescent="0.35">
      <c r="A533" s="63" t="s">
        <v>1523</v>
      </c>
      <c r="B533" s="64">
        <v>485344</v>
      </c>
      <c r="C533" s="64">
        <v>6765030</v>
      </c>
      <c r="D533" s="64" t="s">
        <v>1524</v>
      </c>
      <c r="E533" s="64" t="s">
        <v>133</v>
      </c>
      <c r="F533" s="64" t="s">
        <v>179</v>
      </c>
      <c r="G533" s="64" t="s">
        <v>100</v>
      </c>
      <c r="H533" s="65"/>
      <c r="I533" s="65"/>
      <c r="J533" s="65"/>
      <c r="K533" s="65"/>
      <c r="L533" s="65"/>
      <c r="M533" s="65"/>
      <c r="N533" s="65"/>
      <c r="O533" s="65"/>
      <c r="P533" s="65"/>
      <c r="Q533" s="64"/>
      <c r="R533" s="64"/>
      <c r="S533" s="65" t="s">
        <v>1417</v>
      </c>
      <c r="T533" s="65" t="s">
        <v>762</v>
      </c>
    </row>
    <row r="534" spans="1:20" x14ac:dyDescent="0.35">
      <c r="A534" s="63" t="s">
        <v>1525</v>
      </c>
      <c r="B534" s="64">
        <v>485291</v>
      </c>
      <c r="C534" s="64">
        <v>6765022</v>
      </c>
      <c r="D534" s="64" t="s">
        <v>1526</v>
      </c>
      <c r="E534" s="64" t="s">
        <v>91</v>
      </c>
      <c r="F534" s="64" t="s">
        <v>100</v>
      </c>
      <c r="G534" s="64" t="s">
        <v>43</v>
      </c>
      <c r="H534" s="65"/>
      <c r="I534" s="65"/>
      <c r="J534" s="65"/>
      <c r="K534" s="65"/>
      <c r="L534" s="65"/>
      <c r="M534" s="65"/>
      <c r="N534" s="65"/>
      <c r="O534" s="65"/>
      <c r="P534" s="65"/>
      <c r="Q534" s="64"/>
      <c r="R534" s="64"/>
      <c r="S534" s="65" t="s">
        <v>1417</v>
      </c>
      <c r="T534" s="65" t="s">
        <v>762</v>
      </c>
    </row>
    <row r="535" spans="1:20" x14ac:dyDescent="0.35">
      <c r="A535" s="63" t="s">
        <v>1527</v>
      </c>
      <c r="B535" s="64">
        <v>485036</v>
      </c>
      <c r="C535" s="64">
        <v>6764990</v>
      </c>
      <c r="D535" s="64" t="s">
        <v>1528</v>
      </c>
      <c r="E535" s="64" t="s">
        <v>22</v>
      </c>
      <c r="F535" s="64" t="s">
        <v>23</v>
      </c>
      <c r="G535" s="64"/>
      <c r="H535" s="65"/>
      <c r="I535" s="65"/>
      <c r="J535" s="65"/>
      <c r="K535" s="65"/>
      <c r="L535" s="65"/>
      <c r="M535" s="65"/>
      <c r="N535" s="65"/>
      <c r="O535" s="65"/>
      <c r="P535" s="65"/>
      <c r="Q535" s="64"/>
      <c r="R535" s="64"/>
      <c r="S535" s="65" t="s">
        <v>1417</v>
      </c>
      <c r="T535" s="65" t="s">
        <v>762</v>
      </c>
    </row>
    <row r="536" spans="1:20" x14ac:dyDescent="0.35">
      <c r="A536" s="63" t="s">
        <v>1529</v>
      </c>
      <c r="B536" s="64">
        <v>484920</v>
      </c>
      <c r="C536" s="64">
        <v>6765246</v>
      </c>
      <c r="D536" s="64" t="s">
        <v>1530</v>
      </c>
      <c r="E536" s="64" t="s">
        <v>133</v>
      </c>
      <c r="F536" s="64" t="s">
        <v>100</v>
      </c>
      <c r="G536" s="64" t="s">
        <v>23</v>
      </c>
      <c r="H536" s="65"/>
      <c r="I536" s="65"/>
      <c r="J536" s="65"/>
      <c r="K536" s="65"/>
      <c r="L536" s="65"/>
      <c r="M536" s="65"/>
      <c r="N536" s="65"/>
      <c r="O536" s="65"/>
      <c r="P536" s="65"/>
      <c r="Q536" s="64"/>
      <c r="R536" s="64"/>
      <c r="S536" s="65" t="s">
        <v>1417</v>
      </c>
      <c r="T536" s="65" t="s">
        <v>762</v>
      </c>
    </row>
    <row r="537" spans="1:20" x14ac:dyDescent="0.35">
      <c r="A537" s="63" t="s">
        <v>1531</v>
      </c>
      <c r="B537" s="64">
        <v>484930</v>
      </c>
      <c r="C537" s="64">
        <v>6765246</v>
      </c>
      <c r="D537" s="64" t="s">
        <v>1532</v>
      </c>
      <c r="E537" s="64"/>
      <c r="F537" s="64"/>
      <c r="G537" s="64"/>
      <c r="H537" s="65"/>
      <c r="I537" s="65"/>
      <c r="J537" s="65"/>
      <c r="K537" s="65"/>
      <c r="L537" s="65"/>
      <c r="M537" s="65"/>
      <c r="N537" s="65"/>
      <c r="O537" s="65"/>
      <c r="P537" s="65"/>
      <c r="Q537" s="64"/>
      <c r="R537" s="64"/>
      <c r="S537" s="65" t="s">
        <v>1417</v>
      </c>
      <c r="T537" s="65" t="s">
        <v>762</v>
      </c>
    </row>
    <row r="538" spans="1:20" x14ac:dyDescent="0.35">
      <c r="A538" s="63" t="s">
        <v>1533</v>
      </c>
      <c r="B538" s="64">
        <v>484928</v>
      </c>
      <c r="C538" s="64">
        <v>6765349</v>
      </c>
      <c r="D538" s="64" t="s">
        <v>1534</v>
      </c>
      <c r="E538" s="64" t="s">
        <v>91</v>
      </c>
      <c r="F538" s="64" t="s">
        <v>31</v>
      </c>
      <c r="G538" s="64" t="s">
        <v>179</v>
      </c>
      <c r="H538" s="65"/>
      <c r="I538" s="65"/>
      <c r="J538" s="65"/>
      <c r="K538" s="65"/>
      <c r="L538" s="65"/>
      <c r="M538" s="65"/>
      <c r="N538" s="65"/>
      <c r="O538" s="65"/>
      <c r="P538" s="65"/>
      <c r="Q538" s="64"/>
      <c r="R538" s="64"/>
      <c r="S538" s="65" t="s">
        <v>1417</v>
      </c>
      <c r="T538" s="65" t="s">
        <v>762</v>
      </c>
    </row>
    <row r="539" spans="1:20" x14ac:dyDescent="0.35">
      <c r="A539" s="63" t="s">
        <v>1535</v>
      </c>
      <c r="B539" s="64">
        <v>485007</v>
      </c>
      <c r="C539" s="64">
        <v>6765529</v>
      </c>
      <c r="D539" s="64" t="s">
        <v>1536</v>
      </c>
      <c r="E539" s="64" t="s">
        <v>133</v>
      </c>
      <c r="F539" s="64" t="s">
        <v>31</v>
      </c>
      <c r="G539" s="64" t="s">
        <v>23</v>
      </c>
      <c r="H539" s="65"/>
      <c r="I539" s="65"/>
      <c r="J539" s="65"/>
      <c r="K539" s="65"/>
      <c r="L539" s="65"/>
      <c r="M539" s="65"/>
      <c r="N539" s="65"/>
      <c r="O539" s="65"/>
      <c r="P539" s="65"/>
      <c r="Q539" s="64"/>
      <c r="R539" s="64"/>
      <c r="S539" s="65" t="s">
        <v>1417</v>
      </c>
      <c r="T539" s="65" t="s">
        <v>762</v>
      </c>
    </row>
    <row r="540" spans="1:20" x14ac:dyDescent="0.35">
      <c r="A540" s="63" t="s">
        <v>1537</v>
      </c>
      <c r="B540" s="64">
        <v>485010</v>
      </c>
      <c r="C540" s="64">
        <v>6764632</v>
      </c>
      <c r="D540" s="64" t="s">
        <v>1538</v>
      </c>
      <c r="E540" s="64" t="s">
        <v>22</v>
      </c>
      <c r="F540" s="64" t="s">
        <v>23</v>
      </c>
      <c r="G540" s="64"/>
      <c r="H540" s="65"/>
      <c r="I540" s="65"/>
      <c r="J540" s="65"/>
      <c r="K540" s="65"/>
      <c r="L540" s="65"/>
      <c r="M540" s="65"/>
      <c r="N540" s="65"/>
      <c r="O540" s="65"/>
      <c r="P540" s="65"/>
      <c r="Q540" s="64"/>
      <c r="R540" s="64"/>
      <c r="S540" s="65" t="s">
        <v>1417</v>
      </c>
      <c r="T540" s="65" t="s">
        <v>762</v>
      </c>
    </row>
    <row r="541" spans="1:20" x14ac:dyDescent="0.35">
      <c r="A541" s="63" t="s">
        <v>1539</v>
      </c>
      <c r="B541" s="64">
        <v>485148</v>
      </c>
      <c r="C541" s="64">
        <v>6764645</v>
      </c>
      <c r="D541" s="64" t="s">
        <v>1540</v>
      </c>
      <c r="E541" s="64" t="s">
        <v>22</v>
      </c>
      <c r="F541" s="64" t="s">
        <v>23</v>
      </c>
      <c r="G541" s="64"/>
      <c r="H541" s="65" t="s">
        <v>34</v>
      </c>
      <c r="I541" s="65">
        <v>169</v>
      </c>
      <c r="J541" s="65">
        <v>72</v>
      </c>
      <c r="K541" s="65"/>
      <c r="L541" s="65"/>
      <c r="M541" s="65"/>
      <c r="N541" s="65"/>
      <c r="O541" s="65"/>
      <c r="P541" s="65"/>
      <c r="Q541" s="64"/>
      <c r="R541" s="64"/>
      <c r="S541" s="65" t="s">
        <v>1417</v>
      </c>
      <c r="T541" s="65" t="s">
        <v>762</v>
      </c>
    </row>
    <row r="542" spans="1:20" x14ac:dyDescent="0.35">
      <c r="A542" s="63" t="s">
        <v>1541</v>
      </c>
      <c r="B542" s="64">
        <v>485495</v>
      </c>
      <c r="C542" s="64">
        <v>6764609</v>
      </c>
      <c r="D542" s="64" t="s">
        <v>1542</v>
      </c>
      <c r="E542" s="64" t="s">
        <v>22</v>
      </c>
      <c r="F542" s="64" t="s">
        <v>105</v>
      </c>
      <c r="G542" s="64"/>
      <c r="H542" s="65" t="s">
        <v>46</v>
      </c>
      <c r="I542" s="65">
        <v>338</v>
      </c>
      <c r="J542" s="65"/>
      <c r="K542" s="65"/>
      <c r="L542" s="65"/>
      <c r="M542" s="65"/>
      <c r="N542" s="65"/>
      <c r="O542" s="65"/>
      <c r="P542" s="65"/>
      <c r="Q542" s="59" t="s">
        <v>1543</v>
      </c>
      <c r="R542" s="64"/>
      <c r="S542" s="65" t="s">
        <v>1417</v>
      </c>
      <c r="T542" s="65" t="s">
        <v>762</v>
      </c>
    </row>
    <row r="543" spans="1:20" x14ac:dyDescent="0.35">
      <c r="A543" s="63" t="s">
        <v>1544</v>
      </c>
      <c r="B543" s="64">
        <v>484930</v>
      </c>
      <c r="C543" s="64">
        <v>6764293</v>
      </c>
      <c r="D543" s="64" t="s">
        <v>1545</v>
      </c>
      <c r="E543" s="64" t="s">
        <v>22</v>
      </c>
      <c r="F543" s="64" t="s">
        <v>31</v>
      </c>
      <c r="G543" s="64"/>
      <c r="H543" s="65"/>
      <c r="I543" s="65"/>
      <c r="J543" s="65"/>
      <c r="K543" s="65"/>
      <c r="L543" s="65"/>
      <c r="M543" s="65"/>
      <c r="N543" s="65"/>
      <c r="O543" s="65"/>
      <c r="P543" s="65"/>
      <c r="Q543" s="59"/>
      <c r="R543" s="64"/>
      <c r="S543" s="65" t="s">
        <v>1417</v>
      </c>
      <c r="T543" s="65" t="s">
        <v>762</v>
      </c>
    </row>
    <row r="544" spans="1:20" x14ac:dyDescent="0.35">
      <c r="A544" s="63">
        <v>8.1669999999999998</v>
      </c>
      <c r="B544" s="64">
        <v>487938</v>
      </c>
      <c r="C544" s="64">
        <v>6768425</v>
      </c>
      <c r="D544" s="64" t="s">
        <v>1546</v>
      </c>
      <c r="E544" s="64" t="s">
        <v>91</v>
      </c>
      <c r="F544" s="64" t="s">
        <v>164</v>
      </c>
      <c r="G544" s="64"/>
      <c r="H544" s="65"/>
      <c r="I544" s="65"/>
      <c r="J544" s="65"/>
      <c r="K544" s="65"/>
      <c r="L544" s="65"/>
      <c r="M544" s="65"/>
      <c r="N544" s="65"/>
      <c r="O544" s="65"/>
      <c r="P544" s="65"/>
      <c r="Q544" s="64"/>
      <c r="R544" s="64" t="s">
        <v>1547</v>
      </c>
      <c r="S544" s="65" t="s">
        <v>1417</v>
      </c>
      <c r="T544" s="65" t="s">
        <v>762</v>
      </c>
    </row>
    <row r="545" spans="1:20" x14ac:dyDescent="0.35">
      <c r="A545" s="63" t="s">
        <v>1548</v>
      </c>
      <c r="B545" s="64">
        <v>487938</v>
      </c>
      <c r="C545" s="64">
        <v>6768480</v>
      </c>
      <c r="D545" s="64" t="s">
        <v>1549</v>
      </c>
      <c r="E545" s="64" t="s">
        <v>22</v>
      </c>
      <c r="F545" s="64" t="s">
        <v>1166</v>
      </c>
      <c r="G545" s="64" t="s">
        <v>31</v>
      </c>
      <c r="H545" s="65"/>
      <c r="I545" s="65"/>
      <c r="J545" s="65"/>
      <c r="K545" s="65"/>
      <c r="L545" s="65"/>
      <c r="M545" s="65"/>
      <c r="N545" s="65"/>
      <c r="O545" s="65"/>
      <c r="P545" s="65"/>
      <c r="Q545" s="64"/>
      <c r="R545" s="64"/>
      <c r="S545" s="65" t="s">
        <v>1417</v>
      </c>
      <c r="T545" s="65" t="s">
        <v>762</v>
      </c>
    </row>
    <row r="546" spans="1:20" x14ac:dyDescent="0.35">
      <c r="A546" s="63">
        <v>8.1679999999999993</v>
      </c>
      <c r="B546" s="64">
        <v>487934</v>
      </c>
      <c r="C546" s="64">
        <v>6768315</v>
      </c>
      <c r="D546" s="64" t="s">
        <v>1550</v>
      </c>
      <c r="E546" s="64" t="s">
        <v>91</v>
      </c>
      <c r="F546" s="64" t="s">
        <v>164</v>
      </c>
      <c r="G546" s="64" t="s">
        <v>1551</v>
      </c>
      <c r="H546" s="65"/>
      <c r="I546" s="65"/>
      <c r="J546" s="65"/>
      <c r="K546" s="65"/>
      <c r="L546" s="65"/>
      <c r="M546" s="65"/>
      <c r="N546" s="65"/>
      <c r="O546" s="65"/>
      <c r="P546" s="65"/>
      <c r="Q546" s="64"/>
      <c r="R546" s="64"/>
      <c r="S546" s="65" t="s">
        <v>1417</v>
      </c>
      <c r="T546" s="65" t="s">
        <v>762</v>
      </c>
    </row>
    <row r="547" spans="1:20" x14ac:dyDescent="0.35">
      <c r="A547" s="63">
        <v>8.1690000000000005</v>
      </c>
      <c r="B547" s="64">
        <v>487948</v>
      </c>
      <c r="C547" s="64">
        <v>6769021</v>
      </c>
      <c r="D547" s="64" t="s">
        <v>1552</v>
      </c>
      <c r="E547" s="64" t="s">
        <v>22</v>
      </c>
      <c r="F547" s="64" t="s">
        <v>31</v>
      </c>
      <c r="G547" s="64"/>
      <c r="H547" s="65"/>
      <c r="I547" s="65"/>
      <c r="J547" s="65"/>
      <c r="K547" s="65"/>
      <c r="L547" s="65"/>
      <c r="M547" s="65"/>
      <c r="N547" s="65"/>
      <c r="O547" s="65"/>
      <c r="P547" s="65"/>
      <c r="Q547" s="64"/>
      <c r="R547" s="64"/>
      <c r="S547" s="65" t="s">
        <v>1417</v>
      </c>
      <c r="T547" s="65" t="s">
        <v>762</v>
      </c>
    </row>
    <row r="548" spans="1:20" x14ac:dyDescent="0.35">
      <c r="A548" s="63" t="s">
        <v>1553</v>
      </c>
      <c r="B548" s="64">
        <v>488333</v>
      </c>
      <c r="C548" s="64">
        <v>6768845</v>
      </c>
      <c r="D548" s="64" t="s">
        <v>1554</v>
      </c>
      <c r="E548" s="64" t="s">
        <v>91</v>
      </c>
      <c r="F548" s="64" t="s">
        <v>1166</v>
      </c>
      <c r="G548" s="64" t="s">
        <v>1551</v>
      </c>
      <c r="H548" s="65"/>
      <c r="I548" s="65"/>
      <c r="J548" s="65"/>
      <c r="K548" s="65"/>
      <c r="L548" s="65"/>
      <c r="M548" s="65"/>
      <c r="N548" s="65"/>
      <c r="O548" s="65"/>
      <c r="P548" s="65"/>
      <c r="Q548" s="64"/>
      <c r="R548" s="64"/>
      <c r="S548" s="65" t="s">
        <v>1417</v>
      </c>
      <c r="T548" s="65" t="s">
        <v>762</v>
      </c>
    </row>
    <row r="549" spans="1:20" x14ac:dyDescent="0.35">
      <c r="A549" s="63" t="s">
        <v>1555</v>
      </c>
      <c r="B549" s="64">
        <v>488381</v>
      </c>
      <c r="C549" s="64">
        <v>6768823</v>
      </c>
      <c r="D549" s="64" t="s">
        <v>1556</v>
      </c>
      <c r="E549" s="64" t="s">
        <v>91</v>
      </c>
      <c r="F549" s="64" t="s">
        <v>1166</v>
      </c>
      <c r="G549" s="64"/>
      <c r="H549" s="65"/>
      <c r="I549" s="65"/>
      <c r="J549" s="65"/>
      <c r="K549" s="65"/>
      <c r="L549" s="65"/>
      <c r="M549" s="65"/>
      <c r="N549" s="65"/>
      <c r="O549" s="65"/>
      <c r="P549" s="65"/>
      <c r="Q549" s="64"/>
      <c r="R549" s="64"/>
      <c r="S549" s="65" t="s">
        <v>1417</v>
      </c>
      <c r="T549" s="65" t="s">
        <v>762</v>
      </c>
    </row>
    <row r="550" spans="1:20" x14ac:dyDescent="0.35">
      <c r="A550" s="63" t="s">
        <v>1557</v>
      </c>
      <c r="B550" s="64">
        <v>488391</v>
      </c>
      <c r="C550" s="64">
        <v>6768941</v>
      </c>
      <c r="D550" s="64" t="s">
        <v>1558</v>
      </c>
      <c r="E550" s="64" t="s">
        <v>91</v>
      </c>
      <c r="F550" s="64" t="s">
        <v>31</v>
      </c>
      <c r="G550" s="64"/>
      <c r="H550" s="65"/>
      <c r="I550" s="65"/>
      <c r="J550" s="65"/>
      <c r="K550" s="65"/>
      <c r="L550" s="65"/>
      <c r="M550" s="65"/>
      <c r="N550" s="65"/>
      <c r="O550" s="65"/>
      <c r="P550" s="65"/>
      <c r="Q550" s="64"/>
      <c r="R550" s="64"/>
      <c r="S550" s="65" t="s">
        <v>1417</v>
      </c>
      <c r="T550" s="65" t="s">
        <v>762</v>
      </c>
    </row>
    <row r="551" spans="1:20" x14ac:dyDescent="0.35">
      <c r="A551" s="63" t="s">
        <v>1559</v>
      </c>
      <c r="B551" s="64">
        <v>488046</v>
      </c>
      <c r="C551" s="64">
        <v>6768985</v>
      </c>
      <c r="D551" s="64" t="s">
        <v>1560</v>
      </c>
      <c r="E551" s="64" t="s">
        <v>91</v>
      </c>
      <c r="F551" s="64" t="s">
        <v>31</v>
      </c>
      <c r="G551" s="64"/>
      <c r="H551" s="65"/>
      <c r="I551" s="65"/>
      <c r="J551" s="65"/>
      <c r="K551" s="65"/>
      <c r="L551" s="65"/>
      <c r="M551" s="65"/>
      <c r="N551" s="65"/>
      <c r="O551" s="65"/>
      <c r="P551" s="65"/>
      <c r="Q551" s="64"/>
      <c r="R551" s="64"/>
      <c r="S551" s="65" t="s">
        <v>1417</v>
      </c>
      <c r="T551" s="65" t="s">
        <v>762</v>
      </c>
    </row>
    <row r="552" spans="1:20" x14ac:dyDescent="0.35">
      <c r="A552" s="63" t="s">
        <v>1561</v>
      </c>
      <c r="B552" s="64">
        <v>487728</v>
      </c>
      <c r="C552" s="64">
        <v>6770392</v>
      </c>
      <c r="D552" s="64" t="s">
        <v>1562</v>
      </c>
      <c r="E552" s="64" t="s">
        <v>22</v>
      </c>
      <c r="F552" s="64" t="s">
        <v>31</v>
      </c>
      <c r="G552" s="64"/>
      <c r="H552" s="65"/>
      <c r="I552" s="65"/>
      <c r="J552" s="65"/>
      <c r="K552" s="65"/>
      <c r="L552" s="65"/>
      <c r="M552" s="65"/>
      <c r="N552" s="65"/>
      <c r="O552" s="65"/>
      <c r="P552" s="65"/>
      <c r="Q552" s="59" t="s">
        <v>1563</v>
      </c>
      <c r="R552" s="64" t="s">
        <v>1564</v>
      </c>
      <c r="S552" s="65" t="s">
        <v>1417</v>
      </c>
      <c r="T552" s="65" t="s">
        <v>762</v>
      </c>
    </row>
    <row r="553" spans="1:20" x14ac:dyDescent="0.35">
      <c r="A553" s="63" t="s">
        <v>1565</v>
      </c>
      <c r="B553" s="64">
        <v>487965</v>
      </c>
      <c r="C553" s="64">
        <v>6770381</v>
      </c>
      <c r="D553" s="64" t="s">
        <v>1566</v>
      </c>
      <c r="E553" s="64" t="s">
        <v>22</v>
      </c>
      <c r="F553" s="64" t="s">
        <v>31</v>
      </c>
      <c r="G553" s="64"/>
      <c r="H553" s="65"/>
      <c r="I553" s="65"/>
      <c r="J553" s="65"/>
      <c r="K553" s="65"/>
      <c r="L553" s="65"/>
      <c r="M553" s="65"/>
      <c r="N553" s="65"/>
      <c r="O553" s="65"/>
      <c r="P553" s="65"/>
      <c r="Q553" s="64"/>
      <c r="R553" s="64"/>
      <c r="S553" s="65" t="s">
        <v>1417</v>
      </c>
      <c r="T553" s="65" t="s">
        <v>762</v>
      </c>
    </row>
    <row r="554" spans="1:20" x14ac:dyDescent="0.35">
      <c r="A554" s="63" t="s">
        <v>1567</v>
      </c>
      <c r="B554" s="64">
        <v>486492</v>
      </c>
      <c r="C554" s="64">
        <v>6768961</v>
      </c>
      <c r="D554" s="64" t="s">
        <v>1568</v>
      </c>
      <c r="E554" s="64" t="s">
        <v>91</v>
      </c>
      <c r="F554" s="64" t="s">
        <v>175</v>
      </c>
      <c r="G554" s="64"/>
      <c r="H554" s="65"/>
      <c r="I554" s="65"/>
      <c r="J554" s="65"/>
      <c r="K554" s="65"/>
      <c r="L554" s="65"/>
      <c r="M554" s="65"/>
      <c r="N554" s="65"/>
      <c r="O554" s="65"/>
      <c r="P554" s="65"/>
      <c r="Q554" s="64"/>
      <c r="R554" s="64"/>
      <c r="S554" s="65" t="s">
        <v>1417</v>
      </c>
      <c r="T554" s="65" t="s">
        <v>762</v>
      </c>
    </row>
    <row r="555" spans="1:20" x14ac:dyDescent="0.35">
      <c r="A555" s="63" t="s">
        <v>1569</v>
      </c>
      <c r="B555" s="64">
        <v>486161</v>
      </c>
      <c r="C555" s="64">
        <v>6768941</v>
      </c>
      <c r="D555" s="64" t="s">
        <v>1570</v>
      </c>
      <c r="E555" s="64" t="s">
        <v>22</v>
      </c>
      <c r="F555" s="64" t="s">
        <v>105</v>
      </c>
      <c r="G555" s="64"/>
      <c r="H555" s="65"/>
      <c r="I555" s="65"/>
      <c r="J555" s="65"/>
      <c r="K555" s="65"/>
      <c r="L555" s="65"/>
      <c r="M555" s="65"/>
      <c r="N555" s="65"/>
      <c r="O555" s="65"/>
      <c r="P555" s="65"/>
      <c r="Q555" s="64"/>
      <c r="R555" s="64" t="s">
        <v>1571</v>
      </c>
      <c r="S555" s="65" t="s">
        <v>1417</v>
      </c>
      <c r="T555" s="65" t="s">
        <v>762</v>
      </c>
    </row>
    <row r="556" spans="1:20" x14ac:dyDescent="0.35">
      <c r="A556" s="63" t="s">
        <v>1572</v>
      </c>
      <c r="B556" s="64">
        <v>486172</v>
      </c>
      <c r="C556" s="64">
        <v>6769022</v>
      </c>
      <c r="D556" s="64" t="s">
        <v>1573</v>
      </c>
      <c r="E556" s="64" t="s">
        <v>22</v>
      </c>
      <c r="F556" s="64" t="s">
        <v>105</v>
      </c>
      <c r="G556" s="64"/>
      <c r="H556" s="65"/>
      <c r="I556" s="65"/>
      <c r="J556" s="65"/>
      <c r="K556" s="65"/>
      <c r="L556" s="65"/>
      <c r="M556" s="65"/>
      <c r="N556" s="65"/>
      <c r="O556" s="65"/>
      <c r="P556" s="65"/>
      <c r="Q556" s="59" t="s">
        <v>1574</v>
      </c>
      <c r="R556" s="64" t="s">
        <v>1575</v>
      </c>
      <c r="S556" s="65" t="s">
        <v>1417</v>
      </c>
      <c r="T556" s="65" t="s">
        <v>762</v>
      </c>
    </row>
    <row r="557" spans="1:20" x14ac:dyDescent="0.35">
      <c r="A557" s="63" t="s">
        <v>1576</v>
      </c>
      <c r="B557" s="64">
        <v>488189</v>
      </c>
      <c r="C557" s="64">
        <v>6769431</v>
      </c>
      <c r="D557" s="64" t="s">
        <v>1577</v>
      </c>
      <c r="E557" s="64" t="s">
        <v>22</v>
      </c>
      <c r="F557" s="59" t="s">
        <v>108</v>
      </c>
      <c r="G557" s="64"/>
      <c r="H557" s="65"/>
      <c r="I557" s="65"/>
      <c r="J557" s="65"/>
      <c r="K557" s="65"/>
      <c r="L557" s="65"/>
      <c r="M557" s="65"/>
      <c r="N557" s="65"/>
      <c r="O557" s="65"/>
      <c r="P557" s="65"/>
      <c r="Q557" s="64"/>
      <c r="R557" s="64"/>
      <c r="S557" s="65" t="s">
        <v>1417</v>
      </c>
      <c r="T557" s="65" t="s">
        <v>762</v>
      </c>
    </row>
    <row r="558" spans="1:20" x14ac:dyDescent="0.35">
      <c r="A558" s="63" t="s">
        <v>1578</v>
      </c>
      <c r="B558" s="64">
        <v>488222</v>
      </c>
      <c r="C558" s="64">
        <v>6769455</v>
      </c>
      <c r="D558" s="64" t="s">
        <v>1579</v>
      </c>
      <c r="E558" s="64" t="s">
        <v>22</v>
      </c>
      <c r="F558" s="59" t="s">
        <v>108</v>
      </c>
      <c r="G558" s="64"/>
      <c r="H558" s="65"/>
      <c r="I558" s="65"/>
      <c r="J558" s="65"/>
      <c r="K558" s="65"/>
      <c r="L558" s="65"/>
      <c r="M558" s="65"/>
      <c r="N558" s="65"/>
      <c r="O558" s="65"/>
      <c r="P558" s="65"/>
      <c r="Q558" s="64"/>
      <c r="R558" s="64"/>
      <c r="S558" s="65" t="s">
        <v>1417</v>
      </c>
      <c r="T558" s="65" t="s">
        <v>762</v>
      </c>
    </row>
    <row r="559" spans="1:20" x14ac:dyDescent="0.35">
      <c r="A559" s="63" t="s">
        <v>1580</v>
      </c>
      <c r="B559" s="64">
        <v>488332</v>
      </c>
      <c r="C559" s="64">
        <v>6769341</v>
      </c>
      <c r="D559" s="64" t="s">
        <v>1581</v>
      </c>
      <c r="E559" s="64" t="s">
        <v>22</v>
      </c>
      <c r="F559" s="64" t="s">
        <v>31</v>
      </c>
      <c r="G559" s="64"/>
      <c r="H559" s="65"/>
      <c r="I559" s="65"/>
      <c r="J559" s="65"/>
      <c r="K559" s="65"/>
      <c r="L559" s="65"/>
      <c r="M559" s="65"/>
      <c r="N559" s="65"/>
      <c r="O559" s="65"/>
      <c r="P559" s="65"/>
      <c r="Q559" s="64"/>
      <c r="R559" s="64"/>
      <c r="S559" s="65" t="s">
        <v>1417</v>
      </c>
      <c r="T559" s="65" t="s">
        <v>762</v>
      </c>
    </row>
    <row r="560" spans="1:20" x14ac:dyDescent="0.35">
      <c r="A560" s="63" t="s">
        <v>1582</v>
      </c>
      <c r="B560" s="64">
        <v>488258</v>
      </c>
      <c r="C560" s="64">
        <v>6769387</v>
      </c>
      <c r="D560" s="64" t="s">
        <v>1583</v>
      </c>
      <c r="E560" s="64" t="s">
        <v>91</v>
      </c>
      <c r="F560" s="64" t="s">
        <v>43</v>
      </c>
      <c r="G560" s="64" t="s">
        <v>31</v>
      </c>
      <c r="H560" s="65"/>
      <c r="I560" s="65"/>
      <c r="J560" s="65"/>
      <c r="K560" s="65"/>
      <c r="L560" s="65"/>
      <c r="M560" s="65"/>
      <c r="N560" s="65"/>
      <c r="O560" s="65"/>
      <c r="P560" s="65"/>
      <c r="Q560" s="64"/>
      <c r="R560" s="64"/>
      <c r="S560" s="65" t="s">
        <v>1417</v>
      </c>
      <c r="T560" s="65" t="s">
        <v>762</v>
      </c>
    </row>
    <row r="561" spans="1:20" x14ac:dyDescent="0.35">
      <c r="A561" s="63" t="s">
        <v>1584</v>
      </c>
      <c r="B561" s="64">
        <v>487957</v>
      </c>
      <c r="C561" s="64">
        <v>6769265</v>
      </c>
      <c r="D561" s="64" t="s">
        <v>1585</v>
      </c>
      <c r="E561" s="64" t="s">
        <v>22</v>
      </c>
      <c r="F561" s="64" t="s">
        <v>31</v>
      </c>
      <c r="G561" s="64"/>
      <c r="H561" s="65"/>
      <c r="I561" s="65"/>
      <c r="J561" s="65"/>
      <c r="K561" s="65"/>
      <c r="L561" s="65"/>
      <c r="M561" s="65"/>
      <c r="N561" s="65"/>
      <c r="O561" s="65"/>
      <c r="P561" s="65"/>
      <c r="Q561" s="59" t="s">
        <v>1586</v>
      </c>
      <c r="R561" s="64"/>
      <c r="S561" s="65" t="s">
        <v>1417</v>
      </c>
      <c r="T561" s="65" t="s">
        <v>762</v>
      </c>
    </row>
    <row r="562" spans="1:20" x14ac:dyDescent="0.35">
      <c r="A562" s="63" t="s">
        <v>1587</v>
      </c>
      <c r="B562" s="64">
        <v>487317</v>
      </c>
      <c r="C562" s="64">
        <v>6768941</v>
      </c>
      <c r="D562" s="64" t="s">
        <v>1588</v>
      </c>
      <c r="E562" s="64" t="s">
        <v>22</v>
      </c>
      <c r="F562" s="84" t="s">
        <v>82</v>
      </c>
      <c r="G562" s="64"/>
      <c r="H562" s="65" t="s">
        <v>27</v>
      </c>
      <c r="I562" s="65">
        <v>260</v>
      </c>
      <c r="J562" s="65">
        <v>62</v>
      </c>
      <c r="K562" s="65"/>
      <c r="L562" s="65"/>
      <c r="M562" s="65"/>
      <c r="N562" s="65"/>
      <c r="O562" s="65"/>
      <c r="P562" s="65"/>
      <c r="Q562" s="59" t="s">
        <v>1589</v>
      </c>
      <c r="R562" s="64" t="s">
        <v>1590</v>
      </c>
      <c r="S562" s="65" t="s">
        <v>1417</v>
      </c>
      <c r="T562" s="65" t="s">
        <v>762</v>
      </c>
    </row>
    <row r="563" spans="1:20" x14ac:dyDescent="0.35">
      <c r="A563" s="63" t="s">
        <v>1591</v>
      </c>
      <c r="B563" s="64">
        <v>486613</v>
      </c>
      <c r="C563" s="64">
        <v>6768948</v>
      </c>
      <c r="D563" s="64" t="s">
        <v>1592</v>
      </c>
      <c r="E563" s="64" t="s">
        <v>22</v>
      </c>
      <c r="F563" s="64" t="s">
        <v>168</v>
      </c>
      <c r="G563" s="64"/>
      <c r="H563" s="65"/>
      <c r="I563" s="65"/>
      <c r="J563" s="65"/>
      <c r="K563" s="65"/>
      <c r="L563" s="65"/>
      <c r="M563" s="65"/>
      <c r="N563" s="65"/>
      <c r="O563" s="65"/>
      <c r="P563" s="65"/>
      <c r="Q563" s="59" t="s">
        <v>1593</v>
      </c>
      <c r="R563" s="64" t="s">
        <v>1594</v>
      </c>
      <c r="S563" s="65" t="s">
        <v>1417</v>
      </c>
      <c r="T563" s="65" t="s">
        <v>762</v>
      </c>
    </row>
    <row r="564" spans="1:20" x14ac:dyDescent="0.35">
      <c r="A564" s="63" t="s">
        <v>1595</v>
      </c>
      <c r="B564" s="64">
        <v>486998</v>
      </c>
      <c r="C564" s="64">
        <v>6768948</v>
      </c>
      <c r="D564" s="64" t="s">
        <v>1596</v>
      </c>
      <c r="E564" s="64" t="s">
        <v>91</v>
      </c>
      <c r="F564" s="64" t="s">
        <v>100</v>
      </c>
      <c r="G564" s="64" t="s">
        <v>82</v>
      </c>
      <c r="H564" s="65"/>
      <c r="I564" s="65"/>
      <c r="J564" s="65"/>
      <c r="K564" s="65"/>
      <c r="L564" s="65"/>
      <c r="M564" s="65"/>
      <c r="N564" s="65"/>
      <c r="O564" s="65"/>
      <c r="P564" s="65"/>
      <c r="Q564" s="59"/>
      <c r="R564" s="64"/>
      <c r="S564" s="65" t="s">
        <v>1417</v>
      </c>
      <c r="T564" s="65" t="s">
        <v>762</v>
      </c>
    </row>
    <row r="565" spans="1:20" x14ac:dyDescent="0.35">
      <c r="A565" s="63" t="s">
        <v>1597</v>
      </c>
      <c r="B565" s="64">
        <v>486810</v>
      </c>
      <c r="C565" s="64">
        <v>6768868</v>
      </c>
      <c r="D565" s="64" t="s">
        <v>1598</v>
      </c>
      <c r="E565" s="64" t="s">
        <v>22</v>
      </c>
      <c r="F565" s="64" t="s">
        <v>105</v>
      </c>
      <c r="G565" s="64"/>
      <c r="H565" s="65"/>
      <c r="I565" s="65"/>
      <c r="J565" s="65"/>
      <c r="K565" s="65"/>
      <c r="L565" s="65"/>
      <c r="M565" s="65"/>
      <c r="N565" s="65"/>
      <c r="O565" s="65"/>
      <c r="P565" s="65"/>
      <c r="Q565" s="59"/>
      <c r="R565" s="64" t="s">
        <v>1599</v>
      </c>
      <c r="S565" s="65" t="s">
        <v>1417</v>
      </c>
      <c r="T565" s="65" t="s">
        <v>762</v>
      </c>
    </row>
    <row r="566" spans="1:20" x14ac:dyDescent="0.35">
      <c r="A566" s="63" t="s">
        <v>1600</v>
      </c>
      <c r="B566" s="64">
        <v>486554</v>
      </c>
      <c r="C566" s="64">
        <v>6768974</v>
      </c>
      <c r="D566" s="64" t="s">
        <v>1601</v>
      </c>
      <c r="E566" s="64" t="s">
        <v>22</v>
      </c>
      <c r="F566" s="64" t="s">
        <v>160</v>
      </c>
      <c r="G566" s="64"/>
      <c r="H566" s="65" t="s">
        <v>34</v>
      </c>
      <c r="I566" s="65">
        <v>336</v>
      </c>
      <c r="J566" s="65">
        <v>88</v>
      </c>
      <c r="K566" s="65"/>
      <c r="L566" s="65"/>
      <c r="M566" s="65"/>
      <c r="N566" s="65"/>
      <c r="O566" s="65"/>
      <c r="P566" s="65"/>
      <c r="Q566" s="59" t="s">
        <v>1602</v>
      </c>
      <c r="R566" s="64" t="s">
        <v>1603</v>
      </c>
      <c r="S566" s="65" t="s">
        <v>1417</v>
      </c>
      <c r="T566" s="65" t="s">
        <v>762</v>
      </c>
    </row>
    <row r="567" spans="1:20" x14ac:dyDescent="0.35">
      <c r="A567" s="63" t="s">
        <v>1604</v>
      </c>
      <c r="B567" s="64">
        <v>486498</v>
      </c>
      <c r="C567" s="64">
        <v>6769001</v>
      </c>
      <c r="D567" s="64" t="s">
        <v>1605</v>
      </c>
      <c r="E567" s="64" t="s">
        <v>22</v>
      </c>
      <c r="F567" s="64" t="s">
        <v>31</v>
      </c>
      <c r="G567" s="64"/>
      <c r="H567" s="65"/>
      <c r="I567" s="65"/>
      <c r="J567" s="65"/>
      <c r="K567" s="65"/>
      <c r="L567" s="65"/>
      <c r="M567" s="65"/>
      <c r="N567" s="65"/>
      <c r="O567" s="65"/>
      <c r="P567" s="65"/>
      <c r="Q567" s="64"/>
      <c r="R567" s="64"/>
      <c r="S567" s="65" t="s">
        <v>1417</v>
      </c>
      <c r="T567" s="65" t="s">
        <v>762</v>
      </c>
    </row>
    <row r="568" spans="1:20" x14ac:dyDescent="0.35">
      <c r="A568" s="63">
        <v>9.0009999999999994</v>
      </c>
      <c r="B568" s="64">
        <v>487933</v>
      </c>
      <c r="C568" s="64">
        <v>6768220</v>
      </c>
      <c r="D568" s="64" t="s">
        <v>1606</v>
      </c>
      <c r="E568" s="64" t="s">
        <v>91</v>
      </c>
      <c r="F568" s="64" t="s">
        <v>164</v>
      </c>
      <c r="G568" s="64" t="s">
        <v>175</v>
      </c>
      <c r="H568" s="65"/>
      <c r="I568" s="65"/>
      <c r="J568" s="65"/>
      <c r="K568" s="65"/>
      <c r="L568" s="65"/>
      <c r="M568" s="65"/>
      <c r="N568" s="65"/>
      <c r="O568" s="65"/>
      <c r="P568" s="65"/>
      <c r="Q568" s="64"/>
      <c r="R568" s="64"/>
      <c r="S568" s="65" t="s">
        <v>1417</v>
      </c>
      <c r="T568" s="65" t="s">
        <v>762</v>
      </c>
    </row>
    <row r="569" spans="1:20" x14ac:dyDescent="0.35">
      <c r="A569" s="63">
        <v>9.0020000000000007</v>
      </c>
      <c r="B569" s="64">
        <v>487929</v>
      </c>
      <c r="C569" s="64">
        <v>6768031</v>
      </c>
      <c r="D569" s="64" t="s">
        <v>1607</v>
      </c>
      <c r="E569" s="64" t="s">
        <v>91</v>
      </c>
      <c r="F569" s="64" t="s">
        <v>175</v>
      </c>
      <c r="G569" s="64"/>
      <c r="H569" s="65"/>
      <c r="I569" s="65"/>
      <c r="J569" s="65"/>
      <c r="K569" s="65"/>
      <c r="L569" s="65"/>
      <c r="M569" s="65"/>
      <c r="N569" s="65"/>
      <c r="O569" s="65"/>
      <c r="P569" s="65"/>
      <c r="Q569" s="64"/>
      <c r="R569" s="64"/>
      <c r="S569" s="65" t="s">
        <v>1417</v>
      </c>
      <c r="T569" s="65" t="s">
        <v>762</v>
      </c>
    </row>
    <row r="570" spans="1:20" x14ac:dyDescent="0.35">
      <c r="A570" s="63">
        <v>9.0030000000000001</v>
      </c>
      <c r="B570" s="64">
        <v>487903</v>
      </c>
      <c r="C570" s="64">
        <v>6767802</v>
      </c>
      <c r="D570" s="64" t="s">
        <v>1608</v>
      </c>
      <c r="E570" s="64" t="s">
        <v>22</v>
      </c>
      <c r="F570" s="64" t="s">
        <v>31</v>
      </c>
      <c r="G570" s="64"/>
      <c r="H570" s="65"/>
      <c r="I570" s="65"/>
      <c r="J570" s="65"/>
      <c r="K570" s="65"/>
      <c r="L570" s="65"/>
      <c r="M570" s="65"/>
      <c r="N570" s="65"/>
      <c r="O570" s="65"/>
      <c r="P570" s="65"/>
      <c r="Q570" s="64"/>
      <c r="R570" s="64"/>
      <c r="S570" s="65" t="s">
        <v>1417</v>
      </c>
      <c r="T570" s="65" t="s">
        <v>762</v>
      </c>
    </row>
    <row r="571" spans="1:20" x14ac:dyDescent="0.35">
      <c r="A571" s="63" t="s">
        <v>1609</v>
      </c>
      <c r="B571" s="64">
        <v>487907</v>
      </c>
      <c r="C571" s="64">
        <v>6767770</v>
      </c>
      <c r="D571" s="64" t="s">
        <v>1610</v>
      </c>
      <c r="E571" s="64" t="s">
        <v>91</v>
      </c>
      <c r="F571" s="64" t="s">
        <v>179</v>
      </c>
      <c r="G571" s="64" t="s">
        <v>31</v>
      </c>
      <c r="H571" s="65"/>
      <c r="I571" s="65"/>
      <c r="J571" s="65"/>
      <c r="K571" s="65"/>
      <c r="L571" s="65"/>
      <c r="M571" s="65"/>
      <c r="N571" s="65"/>
      <c r="O571" s="65"/>
      <c r="P571" s="65"/>
      <c r="Q571" s="64"/>
      <c r="R571" s="64"/>
      <c r="S571" s="65" t="s">
        <v>1417</v>
      </c>
      <c r="T571" s="65" t="s">
        <v>762</v>
      </c>
    </row>
    <row r="572" spans="1:20" x14ac:dyDescent="0.35">
      <c r="A572" s="63">
        <v>9.0039999999999996</v>
      </c>
      <c r="B572" s="64">
        <v>487919</v>
      </c>
      <c r="C572" s="64">
        <v>6767629</v>
      </c>
      <c r="D572" s="64" t="s">
        <v>1611</v>
      </c>
      <c r="E572" s="64" t="s">
        <v>91</v>
      </c>
      <c r="F572" s="64" t="s">
        <v>23</v>
      </c>
      <c r="G572" s="64" t="s">
        <v>164</v>
      </c>
      <c r="H572" s="65"/>
      <c r="I572" s="65"/>
      <c r="J572" s="65"/>
      <c r="K572" s="65"/>
      <c r="L572" s="65"/>
      <c r="M572" s="65"/>
      <c r="N572" s="65"/>
      <c r="O572" s="65"/>
      <c r="P572" s="65"/>
      <c r="Q572" s="64"/>
      <c r="R572" s="64"/>
      <c r="S572" s="65" t="s">
        <v>1417</v>
      </c>
      <c r="T572" s="65" t="s">
        <v>762</v>
      </c>
    </row>
    <row r="573" spans="1:20" x14ac:dyDescent="0.35">
      <c r="A573" s="63">
        <v>9.0050000000000008</v>
      </c>
      <c r="B573" s="64">
        <v>487912</v>
      </c>
      <c r="C573" s="64">
        <v>6767528</v>
      </c>
      <c r="D573" s="64" t="s">
        <v>1612</v>
      </c>
      <c r="E573" s="64" t="s">
        <v>22</v>
      </c>
      <c r="F573" s="64" t="s">
        <v>23</v>
      </c>
      <c r="G573" s="64"/>
      <c r="H573" s="65"/>
      <c r="I573" s="65"/>
      <c r="J573" s="65"/>
      <c r="K573" s="65"/>
      <c r="L573" s="65"/>
      <c r="M573" s="65"/>
      <c r="N573" s="65"/>
      <c r="O573" s="65"/>
      <c r="P573" s="65"/>
      <c r="Q573" s="59" t="s">
        <v>1613</v>
      </c>
      <c r="R573" s="64"/>
      <c r="S573" s="65" t="s">
        <v>1417</v>
      </c>
      <c r="T573" s="65" t="s">
        <v>762</v>
      </c>
    </row>
    <row r="574" spans="1:20" x14ac:dyDescent="0.35">
      <c r="A574" s="63" t="s">
        <v>1614</v>
      </c>
      <c r="B574" s="64">
        <v>487822</v>
      </c>
      <c r="C574" s="64">
        <v>6767371</v>
      </c>
      <c r="D574" s="64" t="s">
        <v>1615</v>
      </c>
      <c r="E574" s="64" t="s">
        <v>22</v>
      </c>
      <c r="F574" s="64" t="s">
        <v>23</v>
      </c>
      <c r="G574" s="64"/>
      <c r="H574" s="65"/>
      <c r="I574" s="65"/>
      <c r="J574" s="65"/>
      <c r="K574" s="65"/>
      <c r="L574" s="65"/>
      <c r="M574" s="65"/>
      <c r="N574" s="65"/>
      <c r="O574" s="65"/>
      <c r="P574" s="65"/>
      <c r="Q574" s="59" t="s">
        <v>1616</v>
      </c>
      <c r="R574" s="64" t="s">
        <v>1617</v>
      </c>
      <c r="S574" s="65" t="s">
        <v>1417</v>
      </c>
      <c r="T574" s="65" t="s">
        <v>762</v>
      </c>
    </row>
    <row r="575" spans="1:20" x14ac:dyDescent="0.35">
      <c r="A575" s="63" t="s">
        <v>1618</v>
      </c>
      <c r="B575" s="64">
        <v>487905</v>
      </c>
      <c r="C575" s="64">
        <v>6767094</v>
      </c>
      <c r="D575" s="64" t="s">
        <v>1619</v>
      </c>
      <c r="E575" s="64" t="s">
        <v>22</v>
      </c>
      <c r="F575" s="64" t="s">
        <v>31</v>
      </c>
      <c r="G575" s="64"/>
      <c r="H575" s="65"/>
      <c r="I575" s="65"/>
      <c r="J575" s="65"/>
      <c r="K575" s="65"/>
      <c r="L575" s="65"/>
      <c r="M575" s="65"/>
      <c r="N575" s="65"/>
      <c r="O575" s="65"/>
      <c r="P575" s="65"/>
      <c r="Q575" s="59" t="s">
        <v>1620</v>
      </c>
      <c r="R575" s="64"/>
      <c r="S575" s="65" t="s">
        <v>1417</v>
      </c>
      <c r="T575" s="65" t="s">
        <v>762</v>
      </c>
    </row>
    <row r="576" spans="1:20" x14ac:dyDescent="0.35">
      <c r="A576" s="63" t="s">
        <v>1621</v>
      </c>
      <c r="B576" s="64">
        <v>487901</v>
      </c>
      <c r="C576" s="64">
        <v>6766909</v>
      </c>
      <c r="D576" s="64" t="s">
        <v>1622</v>
      </c>
      <c r="E576" s="64" t="s">
        <v>91</v>
      </c>
      <c r="F576" s="64" t="s">
        <v>105</v>
      </c>
      <c r="G576" s="64"/>
      <c r="H576" s="65"/>
      <c r="I576" s="65"/>
      <c r="J576" s="65"/>
      <c r="K576" s="65"/>
      <c r="L576" s="65"/>
      <c r="M576" s="65"/>
      <c r="N576" s="65"/>
      <c r="O576" s="65"/>
      <c r="P576" s="65"/>
      <c r="Q576" s="64"/>
      <c r="R576" s="64"/>
      <c r="S576" s="65" t="s">
        <v>1417</v>
      </c>
      <c r="T576" s="65" t="s">
        <v>762</v>
      </c>
    </row>
    <row r="577" spans="1:20" x14ac:dyDescent="0.35">
      <c r="A577" s="63" t="s">
        <v>1623</v>
      </c>
      <c r="B577" s="64">
        <v>487893</v>
      </c>
      <c r="C577" s="64">
        <v>6766884</v>
      </c>
      <c r="D577" s="64" t="s">
        <v>1624</v>
      </c>
      <c r="E577" s="64" t="s">
        <v>22</v>
      </c>
      <c r="F577" s="64" t="s">
        <v>100</v>
      </c>
      <c r="G577" s="64"/>
      <c r="H577" s="65"/>
      <c r="I577" s="65"/>
      <c r="J577" s="65"/>
      <c r="K577" s="65"/>
      <c r="L577" s="65"/>
      <c r="M577" s="65"/>
      <c r="N577" s="65"/>
      <c r="O577" s="65"/>
      <c r="P577" s="65"/>
      <c r="Q577" s="64"/>
      <c r="R577" s="64"/>
      <c r="S577" s="65" t="s">
        <v>1417</v>
      </c>
      <c r="T577" s="65" t="s">
        <v>762</v>
      </c>
    </row>
    <row r="578" spans="1:20" x14ac:dyDescent="0.35">
      <c r="A578" s="63" t="s">
        <v>1625</v>
      </c>
      <c r="B578" s="64">
        <v>487874</v>
      </c>
      <c r="C578" s="64">
        <v>6766869</v>
      </c>
      <c r="D578" s="64" t="s">
        <v>1626</v>
      </c>
      <c r="E578" s="64" t="s">
        <v>22</v>
      </c>
      <c r="F578" s="64" t="s">
        <v>100</v>
      </c>
      <c r="G578" s="64"/>
      <c r="H578" s="65"/>
      <c r="I578" s="65"/>
      <c r="J578" s="65"/>
      <c r="K578" s="65"/>
      <c r="L578" s="65"/>
      <c r="M578" s="65"/>
      <c r="N578" s="65"/>
      <c r="O578" s="65"/>
      <c r="P578" s="65"/>
      <c r="Q578" s="64"/>
      <c r="R578" s="64"/>
      <c r="S578" s="65" t="s">
        <v>1417</v>
      </c>
      <c r="T578" s="65" t="s">
        <v>762</v>
      </c>
    </row>
    <row r="579" spans="1:20" x14ac:dyDescent="0.35">
      <c r="A579" s="63" t="s">
        <v>1627</v>
      </c>
      <c r="B579" s="64">
        <v>487882</v>
      </c>
      <c r="C579" s="64">
        <v>6766817</v>
      </c>
      <c r="D579" s="64" t="s">
        <v>1628</v>
      </c>
      <c r="E579" s="64" t="s">
        <v>91</v>
      </c>
      <c r="F579" s="64" t="s">
        <v>100</v>
      </c>
      <c r="G579" s="64" t="s">
        <v>43</v>
      </c>
      <c r="H579" s="65"/>
      <c r="I579" s="65"/>
      <c r="J579" s="65"/>
      <c r="K579" s="65"/>
      <c r="L579" s="65"/>
      <c r="M579" s="65"/>
      <c r="N579" s="65"/>
      <c r="O579" s="65"/>
      <c r="P579" s="65"/>
      <c r="Q579" s="64"/>
      <c r="R579" s="64"/>
      <c r="S579" s="65" t="s">
        <v>1417</v>
      </c>
      <c r="T579" s="65" t="s">
        <v>762</v>
      </c>
    </row>
    <row r="580" spans="1:20" x14ac:dyDescent="0.35">
      <c r="A580" s="63" t="s">
        <v>1629</v>
      </c>
      <c r="B580" s="64">
        <v>487886</v>
      </c>
      <c r="C580" s="64">
        <v>6766787</v>
      </c>
      <c r="D580" s="64" t="s">
        <v>1630</v>
      </c>
      <c r="E580" s="64" t="s">
        <v>91</v>
      </c>
      <c r="F580" s="64" t="s">
        <v>105</v>
      </c>
      <c r="G580" s="64"/>
      <c r="H580" s="65"/>
      <c r="I580" s="65"/>
      <c r="J580" s="65"/>
      <c r="K580" s="65"/>
      <c r="L580" s="65"/>
      <c r="M580" s="65"/>
      <c r="N580" s="65"/>
      <c r="O580" s="65"/>
      <c r="P580" s="65"/>
      <c r="Q580" s="59" t="s">
        <v>1631</v>
      </c>
      <c r="R580" s="64"/>
      <c r="S580" s="65" t="s">
        <v>1417</v>
      </c>
      <c r="T580" s="65" t="s">
        <v>762</v>
      </c>
    </row>
    <row r="581" spans="1:20" x14ac:dyDescent="0.35">
      <c r="A581" s="63" t="s">
        <v>1632</v>
      </c>
      <c r="B581" s="64">
        <v>487905</v>
      </c>
      <c r="C581" s="64">
        <v>6766754</v>
      </c>
      <c r="D581" s="64" t="s">
        <v>1633</v>
      </c>
      <c r="E581" s="64" t="s">
        <v>91</v>
      </c>
      <c r="F581" s="64" t="s">
        <v>105</v>
      </c>
      <c r="G581" s="64" t="s">
        <v>31</v>
      </c>
      <c r="H581" s="65"/>
      <c r="I581" s="65"/>
      <c r="J581" s="65"/>
      <c r="K581" s="65"/>
      <c r="L581" s="65"/>
      <c r="M581" s="65"/>
      <c r="N581" s="65"/>
      <c r="O581" s="65"/>
      <c r="P581" s="65"/>
      <c r="Q581" s="64"/>
      <c r="R581" s="64" t="s">
        <v>1634</v>
      </c>
      <c r="S581" s="65" t="s">
        <v>1417</v>
      </c>
      <c r="T581" s="65" t="s">
        <v>762</v>
      </c>
    </row>
    <row r="582" spans="1:20" x14ac:dyDescent="0.35">
      <c r="A582" s="63" t="s">
        <v>1635</v>
      </c>
      <c r="B582" s="64">
        <v>487898</v>
      </c>
      <c r="C582" s="64">
        <v>6766720</v>
      </c>
      <c r="D582" s="64" t="s">
        <v>1636</v>
      </c>
      <c r="E582" s="64" t="s">
        <v>91</v>
      </c>
      <c r="F582" s="64" t="s">
        <v>105</v>
      </c>
      <c r="G582" s="64"/>
      <c r="H582" s="65"/>
      <c r="I582" s="65"/>
      <c r="J582" s="65"/>
      <c r="K582" s="65"/>
      <c r="L582" s="65"/>
      <c r="M582" s="65"/>
      <c r="N582" s="65"/>
      <c r="O582" s="65"/>
      <c r="P582" s="65"/>
      <c r="Q582" s="64"/>
      <c r="R582" s="64"/>
      <c r="S582" s="65" t="s">
        <v>1417</v>
      </c>
      <c r="T582" s="65" t="s">
        <v>762</v>
      </c>
    </row>
    <row r="583" spans="1:20" x14ac:dyDescent="0.35">
      <c r="A583" s="63" t="s">
        <v>1637</v>
      </c>
      <c r="B583" s="64">
        <v>487900</v>
      </c>
      <c r="C583" s="64">
        <v>6766630</v>
      </c>
      <c r="D583" s="64" t="s">
        <v>1638</v>
      </c>
      <c r="E583" s="64" t="s">
        <v>91</v>
      </c>
      <c r="F583" s="64" t="s">
        <v>105</v>
      </c>
      <c r="G583" s="64"/>
      <c r="H583" s="65"/>
      <c r="I583" s="65"/>
      <c r="J583" s="65"/>
      <c r="K583" s="65"/>
      <c r="L583" s="65"/>
      <c r="M583" s="65"/>
      <c r="N583" s="65"/>
      <c r="O583" s="65"/>
      <c r="P583" s="65"/>
      <c r="Q583" s="64"/>
      <c r="R583" s="64"/>
      <c r="S583" s="65" t="s">
        <v>1417</v>
      </c>
      <c r="T583" s="65" t="s">
        <v>762</v>
      </c>
    </row>
    <row r="584" spans="1:20" x14ac:dyDescent="0.35">
      <c r="A584" s="63" t="s">
        <v>1639</v>
      </c>
      <c r="B584" s="64">
        <v>487893</v>
      </c>
      <c r="C584" s="64">
        <v>6766610</v>
      </c>
      <c r="D584" s="64" t="s">
        <v>1640</v>
      </c>
      <c r="E584" s="64"/>
      <c r="F584" s="64" t="s">
        <v>31</v>
      </c>
      <c r="G584" s="64"/>
      <c r="H584" s="65"/>
      <c r="I584" s="65"/>
      <c r="J584" s="65"/>
      <c r="K584" s="65"/>
      <c r="L584" s="65"/>
      <c r="M584" s="65"/>
      <c r="N584" s="65"/>
      <c r="O584" s="65"/>
      <c r="P584" s="65"/>
      <c r="Q584" s="64"/>
      <c r="R584" s="64"/>
      <c r="S584" s="65" t="s">
        <v>1417</v>
      </c>
      <c r="T584" s="65" t="s">
        <v>762</v>
      </c>
    </row>
    <row r="585" spans="1:20" x14ac:dyDescent="0.35">
      <c r="A585" s="63" t="s">
        <v>1641</v>
      </c>
      <c r="B585" s="64">
        <v>487896</v>
      </c>
      <c r="C585" s="64">
        <v>6766449</v>
      </c>
      <c r="D585" s="64" t="s">
        <v>1642</v>
      </c>
      <c r="E585" s="64" t="s">
        <v>133</v>
      </c>
      <c r="F585" s="64" t="s">
        <v>23</v>
      </c>
      <c r="G585" s="64"/>
      <c r="H585" s="65"/>
      <c r="I585" s="65"/>
      <c r="J585" s="65"/>
      <c r="K585" s="65"/>
      <c r="L585" s="65"/>
      <c r="M585" s="65"/>
      <c r="N585" s="65"/>
      <c r="O585" s="65"/>
      <c r="P585" s="65"/>
      <c r="Q585" s="64"/>
      <c r="R585" s="64"/>
      <c r="S585" s="65" t="s">
        <v>1417</v>
      </c>
      <c r="T585" s="65" t="s">
        <v>762</v>
      </c>
    </row>
    <row r="586" spans="1:20" x14ac:dyDescent="0.35">
      <c r="A586" s="63" t="s">
        <v>1643</v>
      </c>
      <c r="B586" s="64">
        <v>487882</v>
      </c>
      <c r="C586" s="64">
        <v>6766337</v>
      </c>
      <c r="D586" s="64" t="s">
        <v>1644</v>
      </c>
      <c r="E586" s="64" t="s">
        <v>133</v>
      </c>
      <c r="F586" s="64" t="s">
        <v>100</v>
      </c>
      <c r="G586" s="64" t="s">
        <v>23</v>
      </c>
      <c r="H586" s="65"/>
      <c r="I586" s="65"/>
      <c r="J586" s="65"/>
      <c r="K586" s="65"/>
      <c r="L586" s="65"/>
      <c r="M586" s="65"/>
      <c r="N586" s="65"/>
      <c r="O586" s="65"/>
      <c r="P586" s="65"/>
      <c r="Q586" s="64"/>
      <c r="R586" s="64"/>
      <c r="S586" s="65" t="s">
        <v>1417</v>
      </c>
      <c r="T586" s="65" t="s">
        <v>762</v>
      </c>
    </row>
    <row r="587" spans="1:20" x14ac:dyDescent="0.35">
      <c r="A587" s="63" t="s">
        <v>1645</v>
      </c>
      <c r="B587" s="64">
        <v>487872</v>
      </c>
      <c r="C587" s="64">
        <v>6766237</v>
      </c>
      <c r="D587" s="64" t="s">
        <v>1646</v>
      </c>
      <c r="E587" s="64" t="s">
        <v>22</v>
      </c>
      <c r="F587" s="64" t="s">
        <v>100</v>
      </c>
      <c r="G587" s="64"/>
      <c r="H587" s="65" t="s">
        <v>27</v>
      </c>
      <c r="I587" s="65">
        <v>283</v>
      </c>
      <c r="J587" s="65">
        <v>72</v>
      </c>
      <c r="K587" s="65"/>
      <c r="L587" s="65"/>
      <c r="M587" s="65"/>
      <c r="N587" s="65"/>
      <c r="O587" s="65"/>
      <c r="P587" s="65"/>
      <c r="Q587" s="64"/>
      <c r="R587" s="64"/>
      <c r="S587" s="65" t="s">
        <v>1417</v>
      </c>
      <c r="T587" s="65" t="s">
        <v>762</v>
      </c>
    </row>
    <row r="588" spans="1:20" x14ac:dyDescent="0.35">
      <c r="A588" s="63" t="s">
        <v>1647</v>
      </c>
      <c r="B588" s="64">
        <v>487902</v>
      </c>
      <c r="C588" s="64">
        <v>6766222</v>
      </c>
      <c r="D588" s="64" t="s">
        <v>1648</v>
      </c>
      <c r="E588" s="64"/>
      <c r="F588" s="64" t="s">
        <v>144</v>
      </c>
      <c r="G588" s="64"/>
      <c r="H588" s="65"/>
      <c r="I588" s="65"/>
      <c r="J588" s="65"/>
      <c r="K588" s="65"/>
      <c r="L588" s="65"/>
      <c r="M588" s="65"/>
      <c r="N588" s="65"/>
      <c r="O588" s="65"/>
      <c r="P588" s="65"/>
      <c r="Q588" s="64"/>
      <c r="R588" s="64"/>
      <c r="S588" s="65" t="s">
        <v>1417</v>
      </c>
      <c r="T588" s="65" t="s">
        <v>762</v>
      </c>
    </row>
    <row r="589" spans="1:20" x14ac:dyDescent="0.35">
      <c r="A589" s="63" t="s">
        <v>1649</v>
      </c>
      <c r="B589" s="64">
        <v>487887</v>
      </c>
      <c r="C589" s="64">
        <v>6766250</v>
      </c>
      <c r="D589" s="64" t="s">
        <v>1650</v>
      </c>
      <c r="E589" s="64" t="s">
        <v>22</v>
      </c>
      <c r="F589" s="64" t="s">
        <v>100</v>
      </c>
      <c r="G589" s="64"/>
      <c r="H589" s="65"/>
      <c r="I589" s="65"/>
      <c r="J589" s="65"/>
      <c r="K589" s="65"/>
      <c r="L589" s="65"/>
      <c r="M589" s="65"/>
      <c r="N589" s="65"/>
      <c r="O589" s="65"/>
      <c r="P589" s="65"/>
      <c r="Q589" s="64"/>
      <c r="R589" s="64"/>
      <c r="S589" s="65" t="s">
        <v>1417</v>
      </c>
      <c r="T589" s="65" t="s">
        <v>762</v>
      </c>
    </row>
    <row r="590" spans="1:20" x14ac:dyDescent="0.35">
      <c r="A590" s="63" t="s">
        <v>1651</v>
      </c>
      <c r="B590" s="64">
        <v>487890</v>
      </c>
      <c r="C590" s="64">
        <v>6766065</v>
      </c>
      <c r="D590" s="64" t="s">
        <v>1652</v>
      </c>
      <c r="E590" s="64" t="s">
        <v>91</v>
      </c>
      <c r="F590" s="64" t="s">
        <v>100</v>
      </c>
      <c r="G590" s="64"/>
      <c r="H590" s="65"/>
      <c r="I590" s="65"/>
      <c r="J590" s="65"/>
      <c r="K590" s="65"/>
      <c r="L590" s="65"/>
      <c r="M590" s="65"/>
      <c r="N590" s="65"/>
      <c r="O590" s="65"/>
      <c r="P590" s="65"/>
      <c r="Q590" s="64"/>
      <c r="R590" s="64"/>
      <c r="S590" s="65" t="s">
        <v>1417</v>
      </c>
      <c r="T590" s="65" t="s">
        <v>762</v>
      </c>
    </row>
    <row r="591" spans="1:20" x14ac:dyDescent="0.35">
      <c r="A591" s="63" t="s">
        <v>1653</v>
      </c>
      <c r="B591" s="64">
        <v>487830</v>
      </c>
      <c r="C591" s="64">
        <v>6765942</v>
      </c>
      <c r="D591" s="64" t="s">
        <v>1654</v>
      </c>
      <c r="E591" s="64" t="s">
        <v>133</v>
      </c>
      <c r="F591" s="64" t="s">
        <v>100</v>
      </c>
      <c r="G591" s="64" t="s">
        <v>23</v>
      </c>
      <c r="H591" s="65"/>
      <c r="I591" s="65"/>
      <c r="J591" s="65"/>
      <c r="K591" s="65"/>
      <c r="L591" s="65"/>
      <c r="M591" s="65"/>
      <c r="N591" s="65"/>
      <c r="O591" s="65"/>
      <c r="P591" s="65"/>
      <c r="Q591" s="64"/>
      <c r="R591" s="64"/>
      <c r="S591" s="65" t="s">
        <v>1417</v>
      </c>
      <c r="T591" s="65" t="s">
        <v>762</v>
      </c>
    </row>
    <row r="592" spans="1:20" x14ac:dyDescent="0.35">
      <c r="A592" s="63" t="s">
        <v>1655</v>
      </c>
      <c r="B592" s="64">
        <v>487724</v>
      </c>
      <c r="C592" s="64">
        <v>6765953</v>
      </c>
      <c r="D592" s="64" t="s">
        <v>1656</v>
      </c>
      <c r="E592" s="64"/>
      <c r="F592" s="64" t="s">
        <v>144</v>
      </c>
      <c r="G592" s="64"/>
      <c r="H592" s="65"/>
      <c r="I592" s="65"/>
      <c r="J592" s="65"/>
      <c r="K592" s="65"/>
      <c r="L592" s="65"/>
      <c r="M592" s="65"/>
      <c r="N592" s="65"/>
      <c r="O592" s="65"/>
      <c r="P592" s="65"/>
      <c r="Q592" s="64"/>
      <c r="R592" s="64"/>
      <c r="S592" s="65" t="s">
        <v>1417</v>
      </c>
      <c r="T592" s="65" t="s">
        <v>762</v>
      </c>
    </row>
    <row r="593" spans="1:20" x14ac:dyDescent="0.35">
      <c r="A593" s="63" t="s">
        <v>1657</v>
      </c>
      <c r="B593" s="64">
        <v>487679</v>
      </c>
      <c r="C593" s="64">
        <v>6765997</v>
      </c>
      <c r="D593" s="64" t="s">
        <v>1658</v>
      </c>
      <c r="E593" s="64" t="s">
        <v>91</v>
      </c>
      <c r="F593" s="64" t="s">
        <v>100</v>
      </c>
      <c r="G593" s="64"/>
      <c r="H593" s="65"/>
      <c r="I593" s="65"/>
      <c r="J593" s="65"/>
      <c r="K593" s="65"/>
      <c r="L593" s="65"/>
      <c r="M593" s="65"/>
      <c r="N593" s="65"/>
      <c r="O593" s="65"/>
      <c r="P593" s="65"/>
      <c r="Q593" s="64"/>
      <c r="R593" s="64"/>
      <c r="S593" s="65" t="s">
        <v>1417</v>
      </c>
      <c r="T593" s="65" t="s">
        <v>762</v>
      </c>
    </row>
    <row r="594" spans="1:20" x14ac:dyDescent="0.35">
      <c r="A594" s="63" t="s">
        <v>1659</v>
      </c>
      <c r="B594" s="64">
        <v>487610</v>
      </c>
      <c r="C594" s="64">
        <v>6766102</v>
      </c>
      <c r="D594" s="64" t="s">
        <v>1660</v>
      </c>
      <c r="E594" s="64" t="s">
        <v>22</v>
      </c>
      <c r="F594" s="64" t="s">
        <v>144</v>
      </c>
      <c r="G594" s="64"/>
      <c r="H594" s="65" t="s">
        <v>27</v>
      </c>
      <c r="I594" s="65">
        <v>285</v>
      </c>
      <c r="J594" s="65">
        <v>62</v>
      </c>
      <c r="K594" s="65"/>
      <c r="L594" s="65"/>
      <c r="M594" s="65"/>
      <c r="N594" s="65"/>
      <c r="O594" s="65"/>
      <c r="P594" s="65"/>
      <c r="Q594" s="64"/>
      <c r="R594" s="64"/>
      <c r="S594" s="65" t="s">
        <v>1417</v>
      </c>
      <c r="T594" s="65" t="s">
        <v>762</v>
      </c>
    </row>
    <row r="595" spans="1:20" x14ac:dyDescent="0.35">
      <c r="A595" s="63" t="s">
        <v>1661</v>
      </c>
      <c r="B595" s="64">
        <v>487397</v>
      </c>
      <c r="C595" s="64">
        <v>6766218</v>
      </c>
      <c r="D595" s="64" t="s">
        <v>1662</v>
      </c>
      <c r="E595" s="64" t="s">
        <v>133</v>
      </c>
      <c r="F595" s="64" t="s">
        <v>100</v>
      </c>
      <c r="G595" s="64" t="s">
        <v>31</v>
      </c>
      <c r="H595" s="65"/>
      <c r="I595" s="65"/>
      <c r="J595" s="65"/>
      <c r="K595" s="65"/>
      <c r="L595" s="65"/>
      <c r="M595" s="65"/>
      <c r="N595" s="65"/>
      <c r="O595" s="65"/>
      <c r="P595" s="65"/>
      <c r="Q595" s="65"/>
      <c r="R595" s="64"/>
      <c r="S595" s="65" t="s">
        <v>1417</v>
      </c>
      <c r="T595" s="65" t="s">
        <v>762</v>
      </c>
    </row>
    <row r="596" spans="1:20" x14ac:dyDescent="0.35">
      <c r="A596" s="63">
        <v>9.0169999999999995</v>
      </c>
      <c r="B596" s="64">
        <v>487405</v>
      </c>
      <c r="C596" s="64">
        <v>6766313</v>
      </c>
      <c r="D596" s="64" t="s">
        <v>1663</v>
      </c>
      <c r="E596" s="64" t="s">
        <v>22</v>
      </c>
      <c r="F596" s="64" t="s">
        <v>100</v>
      </c>
      <c r="G596" s="64"/>
      <c r="H596" s="65" t="s">
        <v>27</v>
      </c>
      <c r="I596" s="65">
        <v>276</v>
      </c>
      <c r="J596" s="65">
        <v>59</v>
      </c>
      <c r="K596" s="65"/>
      <c r="L596" s="65"/>
      <c r="M596" s="65"/>
      <c r="N596" s="65"/>
      <c r="O596" s="65"/>
      <c r="P596" s="65"/>
      <c r="Q596" s="65"/>
      <c r="R596" s="64"/>
      <c r="S596" s="65" t="s">
        <v>1417</v>
      </c>
      <c r="T596" s="65" t="s">
        <v>762</v>
      </c>
    </row>
    <row r="597" spans="1:20" x14ac:dyDescent="0.35">
      <c r="A597" s="63" t="s">
        <v>1664</v>
      </c>
      <c r="B597" s="64">
        <v>487470</v>
      </c>
      <c r="C597" s="64">
        <v>6766367</v>
      </c>
      <c r="D597" s="64" t="s">
        <v>1665</v>
      </c>
      <c r="E597" s="64" t="s">
        <v>91</v>
      </c>
      <c r="F597" s="64" t="s">
        <v>100</v>
      </c>
      <c r="G597" s="64" t="s">
        <v>23</v>
      </c>
      <c r="H597" s="65"/>
      <c r="I597" s="65"/>
      <c r="J597" s="65"/>
      <c r="K597" s="65"/>
      <c r="L597" s="65"/>
      <c r="M597" s="65"/>
      <c r="N597" s="65"/>
      <c r="O597" s="65"/>
      <c r="P597" s="65"/>
      <c r="Q597" s="65"/>
      <c r="R597" s="64"/>
      <c r="S597" s="65" t="s">
        <v>1417</v>
      </c>
      <c r="T597" s="65" t="s">
        <v>762</v>
      </c>
    </row>
    <row r="598" spans="1:20" x14ac:dyDescent="0.35">
      <c r="A598" s="63" t="s">
        <v>1666</v>
      </c>
      <c r="B598" s="64">
        <v>487599</v>
      </c>
      <c r="C598" s="64">
        <v>6766383</v>
      </c>
      <c r="D598" s="64" t="s">
        <v>1667</v>
      </c>
      <c r="E598" s="64" t="s">
        <v>91</v>
      </c>
      <c r="F598" s="64" t="s">
        <v>31</v>
      </c>
      <c r="G598" s="64" t="s">
        <v>100</v>
      </c>
      <c r="H598" s="65"/>
      <c r="I598" s="65"/>
      <c r="J598" s="65"/>
      <c r="K598" s="65"/>
      <c r="L598" s="65"/>
      <c r="M598" s="65"/>
      <c r="N598" s="65"/>
      <c r="O598" s="65"/>
      <c r="P598" s="65"/>
      <c r="Q598" s="65"/>
      <c r="R598" s="64"/>
      <c r="S598" s="65" t="s">
        <v>1417</v>
      </c>
      <c r="T598" s="65" t="s">
        <v>762</v>
      </c>
    </row>
    <row r="599" spans="1:20" x14ac:dyDescent="0.35">
      <c r="A599" s="63" t="s">
        <v>1668</v>
      </c>
      <c r="B599" s="64">
        <v>487690</v>
      </c>
      <c r="C599" s="64">
        <v>6766399</v>
      </c>
      <c r="D599" s="64" t="s">
        <v>1669</v>
      </c>
      <c r="E599" s="64" t="s">
        <v>22</v>
      </c>
      <c r="F599" s="64" t="s">
        <v>31</v>
      </c>
      <c r="G599" s="64" t="s">
        <v>100</v>
      </c>
      <c r="H599" s="65" t="s">
        <v>34</v>
      </c>
      <c r="I599" s="65">
        <v>272</v>
      </c>
      <c r="J599" s="65">
        <v>61</v>
      </c>
      <c r="K599" s="65"/>
      <c r="L599" s="65"/>
      <c r="M599" s="65"/>
      <c r="N599" s="65"/>
      <c r="O599" s="65"/>
      <c r="P599" s="65"/>
      <c r="Q599" s="65"/>
      <c r="R599" s="64"/>
      <c r="S599" s="65" t="s">
        <v>1417</v>
      </c>
      <c r="T599" s="65" t="s">
        <v>762</v>
      </c>
    </row>
    <row r="600" spans="1:20" x14ac:dyDescent="0.35">
      <c r="A600" s="63" t="s">
        <v>1670</v>
      </c>
      <c r="B600" s="64">
        <v>487700</v>
      </c>
      <c r="C600" s="64">
        <v>6766424</v>
      </c>
      <c r="D600" s="64" t="s">
        <v>1671</v>
      </c>
      <c r="E600" s="64" t="s">
        <v>22</v>
      </c>
      <c r="F600" s="64" t="s">
        <v>100</v>
      </c>
      <c r="G600" s="64" t="s">
        <v>23</v>
      </c>
      <c r="H600" s="65" t="s">
        <v>27</v>
      </c>
      <c r="I600" s="65">
        <v>288</v>
      </c>
      <c r="J600" s="65">
        <v>59</v>
      </c>
      <c r="K600" s="65"/>
      <c r="L600" s="65"/>
      <c r="M600" s="65"/>
      <c r="N600" s="65"/>
      <c r="O600" s="65"/>
      <c r="P600" s="65"/>
      <c r="Q600" s="65"/>
      <c r="R600" s="64"/>
      <c r="S600" s="65" t="s">
        <v>1417</v>
      </c>
      <c r="T600" s="65" t="s">
        <v>762</v>
      </c>
    </row>
    <row r="601" spans="1:20" x14ac:dyDescent="0.35">
      <c r="A601" s="63" t="s">
        <v>1672</v>
      </c>
      <c r="B601" s="64">
        <v>487746</v>
      </c>
      <c r="C601" s="64">
        <v>6766450</v>
      </c>
      <c r="D601" s="64" t="s">
        <v>1673</v>
      </c>
      <c r="E601" s="64" t="s">
        <v>133</v>
      </c>
      <c r="F601" s="64" t="s">
        <v>179</v>
      </c>
      <c r="G601" s="64"/>
      <c r="H601" s="65"/>
      <c r="I601" s="65"/>
      <c r="J601" s="65"/>
      <c r="K601" s="65"/>
      <c r="L601" s="65"/>
      <c r="M601" s="65"/>
      <c r="N601" s="65"/>
      <c r="O601" s="65"/>
      <c r="P601" s="65"/>
      <c r="Q601" s="65"/>
      <c r="R601" s="64"/>
      <c r="S601" s="65" t="s">
        <v>1417</v>
      </c>
      <c r="T601" s="65" t="s">
        <v>762</v>
      </c>
    </row>
    <row r="602" spans="1:20" x14ac:dyDescent="0.35">
      <c r="A602" s="63" t="s">
        <v>1674</v>
      </c>
      <c r="B602" s="64">
        <v>487808</v>
      </c>
      <c r="C602" s="64">
        <v>6766456</v>
      </c>
      <c r="D602" s="64" t="s">
        <v>1675</v>
      </c>
      <c r="E602" s="64" t="s">
        <v>91</v>
      </c>
      <c r="F602" s="64" t="s">
        <v>31</v>
      </c>
      <c r="G602" s="64"/>
      <c r="H602" s="65"/>
      <c r="I602" s="65"/>
      <c r="J602" s="65"/>
      <c r="K602" s="65"/>
      <c r="L602" s="65"/>
      <c r="M602" s="65"/>
      <c r="N602" s="65"/>
      <c r="O602" s="65"/>
      <c r="P602" s="65"/>
      <c r="Q602" s="65"/>
      <c r="R602" s="64"/>
      <c r="S602" s="65" t="s">
        <v>1417</v>
      </c>
      <c r="T602" s="65" t="s">
        <v>762</v>
      </c>
    </row>
    <row r="603" spans="1:20" x14ac:dyDescent="0.35">
      <c r="A603" s="63" t="s">
        <v>1676</v>
      </c>
      <c r="B603" s="64">
        <v>487693</v>
      </c>
      <c r="C603" s="64">
        <v>6767481</v>
      </c>
      <c r="D603" s="64" t="s">
        <v>1677</v>
      </c>
      <c r="E603" s="64" t="s">
        <v>22</v>
      </c>
      <c r="F603" s="64" t="s">
        <v>175</v>
      </c>
      <c r="G603" s="64"/>
      <c r="H603" s="65"/>
      <c r="I603" s="65"/>
      <c r="J603" s="65"/>
      <c r="K603" s="65"/>
      <c r="L603" s="65"/>
      <c r="M603" s="65"/>
      <c r="N603" s="65"/>
      <c r="O603" s="65"/>
      <c r="P603" s="65"/>
      <c r="Q603" s="65"/>
      <c r="R603" s="64"/>
      <c r="S603" s="65" t="s">
        <v>1417</v>
      </c>
      <c r="T603" s="65" t="s">
        <v>762</v>
      </c>
    </row>
    <row r="604" spans="1:20" x14ac:dyDescent="0.35">
      <c r="A604" s="63" t="s">
        <v>1678</v>
      </c>
      <c r="B604" s="64">
        <v>487693</v>
      </c>
      <c r="C604" s="64">
        <v>6767521</v>
      </c>
      <c r="D604" s="64" t="s">
        <v>1679</v>
      </c>
      <c r="E604" s="64" t="s">
        <v>91</v>
      </c>
      <c r="F604" s="64" t="s">
        <v>23</v>
      </c>
      <c r="G604" s="64"/>
      <c r="H604" s="65"/>
      <c r="I604" s="65"/>
      <c r="J604" s="65"/>
      <c r="K604" s="65"/>
      <c r="L604" s="65"/>
      <c r="M604" s="65"/>
      <c r="N604" s="65"/>
      <c r="O604" s="65"/>
      <c r="P604" s="65"/>
      <c r="Q604" s="65"/>
      <c r="R604" s="64"/>
      <c r="S604" s="65" t="s">
        <v>1417</v>
      </c>
      <c r="T604" s="65" t="s">
        <v>762</v>
      </c>
    </row>
    <row r="605" spans="1:20" x14ac:dyDescent="0.35">
      <c r="A605" s="63" t="s">
        <v>1680</v>
      </c>
      <c r="B605" s="64">
        <v>487652</v>
      </c>
      <c r="C605" s="64">
        <v>6767542</v>
      </c>
      <c r="D605" s="64" t="s">
        <v>1681</v>
      </c>
      <c r="E605" s="64" t="s">
        <v>22</v>
      </c>
      <c r="F605" s="64" t="s">
        <v>23</v>
      </c>
      <c r="G605" s="64"/>
      <c r="H605" s="65"/>
      <c r="I605" s="65"/>
      <c r="J605" s="65"/>
      <c r="K605" s="65"/>
      <c r="L605" s="65"/>
      <c r="M605" s="65"/>
      <c r="N605" s="65"/>
      <c r="O605" s="65"/>
      <c r="P605" s="65"/>
      <c r="Q605" s="65"/>
      <c r="R605" s="64"/>
      <c r="S605" s="65" t="s">
        <v>1417</v>
      </c>
      <c r="T605" s="65" t="s">
        <v>762</v>
      </c>
    </row>
    <row r="606" spans="1:20" x14ac:dyDescent="0.35">
      <c r="A606" s="63" t="s">
        <v>1682</v>
      </c>
      <c r="B606" s="64">
        <v>487613</v>
      </c>
      <c r="C606" s="64">
        <v>6767593</v>
      </c>
      <c r="D606" s="64" t="s">
        <v>1683</v>
      </c>
      <c r="E606" s="64" t="s">
        <v>91</v>
      </c>
      <c r="F606" s="64" t="s">
        <v>179</v>
      </c>
      <c r="G606" s="64"/>
      <c r="H606" s="65"/>
      <c r="I606" s="65"/>
      <c r="J606" s="65"/>
      <c r="K606" s="65"/>
      <c r="L606" s="65"/>
      <c r="M606" s="65"/>
      <c r="N606" s="65"/>
      <c r="O606" s="65"/>
      <c r="P606" s="65"/>
      <c r="Q606" s="65"/>
      <c r="R606" s="64"/>
      <c r="S606" s="65" t="s">
        <v>1417</v>
      </c>
      <c r="T606" s="65" t="s">
        <v>762</v>
      </c>
    </row>
    <row r="607" spans="1:20" x14ac:dyDescent="0.35">
      <c r="A607" s="63" t="s">
        <v>1684</v>
      </c>
      <c r="B607" s="64">
        <v>487572</v>
      </c>
      <c r="C607" s="64">
        <v>6767613</v>
      </c>
      <c r="D607" s="64" t="s">
        <v>1685</v>
      </c>
      <c r="E607" s="64" t="s">
        <v>91</v>
      </c>
      <c r="F607" s="64" t="s">
        <v>105</v>
      </c>
      <c r="G607" s="64"/>
      <c r="H607" s="65"/>
      <c r="I607" s="65"/>
      <c r="J607" s="65"/>
      <c r="K607" s="65"/>
      <c r="L607" s="65"/>
      <c r="M607" s="65"/>
      <c r="N607" s="65"/>
      <c r="O607" s="65"/>
      <c r="P607" s="65"/>
      <c r="Q607" s="65"/>
      <c r="R607" s="64"/>
      <c r="S607" s="65" t="s">
        <v>1417</v>
      </c>
      <c r="T607" s="65" t="s">
        <v>762</v>
      </c>
    </row>
    <row r="608" spans="1:20" x14ac:dyDescent="0.35">
      <c r="A608" s="63" t="s">
        <v>1686</v>
      </c>
      <c r="B608" s="64">
        <v>487479</v>
      </c>
      <c r="C608" s="64">
        <v>6767729</v>
      </c>
      <c r="D608" s="64" t="s">
        <v>1687</v>
      </c>
      <c r="E608" s="64" t="s">
        <v>133</v>
      </c>
      <c r="F608" s="64" t="s">
        <v>31</v>
      </c>
      <c r="G608" s="64"/>
      <c r="H608" s="65"/>
      <c r="I608" s="65"/>
      <c r="J608" s="65"/>
      <c r="K608" s="65"/>
      <c r="L608" s="65"/>
      <c r="M608" s="65"/>
      <c r="N608" s="65"/>
      <c r="O608" s="65"/>
      <c r="P608" s="65"/>
      <c r="Q608" s="65"/>
      <c r="R608" s="64"/>
      <c r="S608" s="65" t="s">
        <v>1417</v>
      </c>
      <c r="T608" s="65" t="s">
        <v>762</v>
      </c>
    </row>
    <row r="609" spans="1:20" x14ac:dyDescent="0.35">
      <c r="A609" s="63" t="s">
        <v>1688</v>
      </c>
      <c r="B609" s="64">
        <v>487484</v>
      </c>
      <c r="C609" s="64">
        <v>6767766</v>
      </c>
      <c r="D609" s="64" t="s">
        <v>1689</v>
      </c>
      <c r="E609" s="64" t="s">
        <v>91</v>
      </c>
      <c r="F609" s="64" t="s">
        <v>31</v>
      </c>
      <c r="G609" s="64"/>
      <c r="H609" s="65"/>
      <c r="I609" s="65"/>
      <c r="J609" s="65"/>
      <c r="K609" s="65"/>
      <c r="L609" s="65"/>
      <c r="M609" s="65"/>
      <c r="N609" s="65"/>
      <c r="O609" s="65"/>
      <c r="P609" s="65"/>
      <c r="Q609" s="65"/>
      <c r="R609" s="64"/>
      <c r="S609" s="65" t="s">
        <v>1417</v>
      </c>
      <c r="T609" s="65" t="s">
        <v>762</v>
      </c>
    </row>
    <row r="610" spans="1:20" x14ac:dyDescent="0.35">
      <c r="A610" s="63" t="s">
        <v>1690</v>
      </c>
      <c r="B610" s="64">
        <v>487366</v>
      </c>
      <c r="C610" s="64">
        <v>6767733</v>
      </c>
      <c r="D610" s="64" t="s">
        <v>1691</v>
      </c>
      <c r="E610" s="64" t="s">
        <v>22</v>
      </c>
      <c r="F610" s="64" t="s">
        <v>31</v>
      </c>
      <c r="G610" s="64"/>
      <c r="H610" s="65"/>
      <c r="I610" s="65"/>
      <c r="J610" s="65"/>
      <c r="K610" s="65"/>
      <c r="L610" s="65"/>
      <c r="M610" s="65"/>
      <c r="N610" s="65"/>
      <c r="O610" s="65"/>
      <c r="P610" s="65"/>
      <c r="Q610" s="64"/>
      <c r="R610" s="64" t="s">
        <v>1692</v>
      </c>
      <c r="S610" s="65" t="s">
        <v>1417</v>
      </c>
      <c r="T610" s="65" t="s">
        <v>762</v>
      </c>
    </row>
    <row r="611" spans="1:20" x14ac:dyDescent="0.35">
      <c r="A611" s="63">
        <v>9.0250000000000004</v>
      </c>
      <c r="B611" s="64">
        <v>487333</v>
      </c>
      <c r="C611" s="64">
        <v>6767673</v>
      </c>
      <c r="D611" s="64" t="s">
        <v>1693</v>
      </c>
      <c r="E611" s="64" t="s">
        <v>22</v>
      </c>
      <c r="F611" s="64" t="s">
        <v>23</v>
      </c>
      <c r="G611" s="64"/>
      <c r="H611" s="65"/>
      <c r="I611" s="65"/>
      <c r="J611" s="65"/>
      <c r="K611" s="65"/>
      <c r="L611" s="65"/>
      <c r="M611" s="65"/>
      <c r="N611" s="65"/>
      <c r="O611" s="65"/>
      <c r="P611" s="65"/>
      <c r="Q611" s="64"/>
      <c r="R611" s="64"/>
      <c r="S611" s="65" t="s">
        <v>1417</v>
      </c>
      <c r="T611" s="65" t="s">
        <v>762</v>
      </c>
    </row>
    <row r="612" spans="1:20" x14ac:dyDescent="0.35">
      <c r="A612" s="63" t="s">
        <v>1694</v>
      </c>
      <c r="B612" s="64">
        <v>487454</v>
      </c>
      <c r="C612" s="64">
        <v>6767568</v>
      </c>
      <c r="D612" s="64" t="s">
        <v>1695</v>
      </c>
      <c r="E612" s="64" t="s">
        <v>91</v>
      </c>
      <c r="F612" s="64" t="s">
        <v>23</v>
      </c>
      <c r="G612" s="64"/>
      <c r="H612" s="65"/>
      <c r="I612" s="65"/>
      <c r="J612" s="65"/>
      <c r="K612" s="65"/>
      <c r="L612" s="65"/>
      <c r="M612" s="65"/>
      <c r="N612" s="65"/>
      <c r="O612" s="65"/>
      <c r="P612" s="65"/>
      <c r="Q612" s="64"/>
      <c r="R612" s="64"/>
      <c r="S612" s="65" t="s">
        <v>1417</v>
      </c>
      <c r="T612" s="65" t="s">
        <v>762</v>
      </c>
    </row>
    <row r="613" spans="1:20" x14ac:dyDescent="0.35">
      <c r="A613" s="63" t="s">
        <v>1696</v>
      </c>
      <c r="B613" s="64">
        <v>487428</v>
      </c>
      <c r="C613" s="64">
        <v>6767499</v>
      </c>
      <c r="D613" s="64" t="s">
        <v>1697</v>
      </c>
      <c r="E613" s="64" t="s">
        <v>22</v>
      </c>
      <c r="F613" s="64" t="s">
        <v>23</v>
      </c>
      <c r="G613" s="64"/>
      <c r="H613" s="65"/>
      <c r="I613" s="65"/>
      <c r="J613" s="65"/>
      <c r="K613" s="65"/>
      <c r="L613" s="65"/>
      <c r="M613" s="65"/>
      <c r="N613" s="65"/>
      <c r="O613" s="65"/>
      <c r="P613" s="65"/>
      <c r="Q613" s="64"/>
      <c r="R613" s="64"/>
      <c r="S613" s="65" t="s">
        <v>1417</v>
      </c>
      <c r="T613" s="65" t="s">
        <v>762</v>
      </c>
    </row>
    <row r="614" spans="1:20" x14ac:dyDescent="0.35">
      <c r="A614" s="63" t="s">
        <v>1698</v>
      </c>
      <c r="B614" s="64">
        <v>487313</v>
      </c>
      <c r="C614" s="64">
        <v>6767463</v>
      </c>
      <c r="D614" s="64" t="s">
        <v>1699</v>
      </c>
      <c r="E614" s="64" t="s">
        <v>91</v>
      </c>
      <c r="F614" s="64" t="s">
        <v>242</v>
      </c>
      <c r="G614" s="64" t="s">
        <v>431</v>
      </c>
      <c r="H614" s="65"/>
      <c r="I614" s="65"/>
      <c r="J614" s="65"/>
      <c r="K614" s="65"/>
      <c r="L614" s="65"/>
      <c r="M614" s="65"/>
      <c r="N614" s="65"/>
      <c r="O614" s="65"/>
      <c r="P614" s="65"/>
      <c r="Q614" s="64" t="s">
        <v>1700</v>
      </c>
      <c r="R614" s="64"/>
      <c r="S614" s="65" t="s">
        <v>1417</v>
      </c>
      <c r="T614" s="65" t="s">
        <v>762</v>
      </c>
    </row>
    <row r="615" spans="1:20" x14ac:dyDescent="0.35">
      <c r="A615" s="63" t="s">
        <v>1701</v>
      </c>
      <c r="B615" s="64">
        <v>487292</v>
      </c>
      <c r="C615" s="64">
        <v>6767485</v>
      </c>
      <c r="D615" s="64" t="s">
        <v>1702</v>
      </c>
      <c r="E615" s="64" t="s">
        <v>91</v>
      </c>
      <c r="F615" s="64" t="s">
        <v>242</v>
      </c>
      <c r="G615" s="64" t="s">
        <v>105</v>
      </c>
      <c r="H615" s="65"/>
      <c r="I615" s="65"/>
      <c r="J615" s="65"/>
      <c r="K615" s="65"/>
      <c r="L615" s="65"/>
      <c r="M615" s="65"/>
      <c r="N615" s="65"/>
      <c r="O615" s="65"/>
      <c r="P615" s="65"/>
      <c r="Q615" s="64"/>
      <c r="R615" s="64"/>
      <c r="S615" s="65" t="s">
        <v>1417</v>
      </c>
      <c r="T615" s="65" t="s">
        <v>762</v>
      </c>
    </row>
    <row r="616" spans="1:20" x14ac:dyDescent="0.35">
      <c r="A616" s="63" t="s">
        <v>1703</v>
      </c>
      <c r="B616" s="64">
        <v>487194</v>
      </c>
      <c r="C616" s="64">
        <v>6767505</v>
      </c>
      <c r="D616" s="64" t="s">
        <v>1704</v>
      </c>
      <c r="E616" s="64" t="s">
        <v>91</v>
      </c>
      <c r="F616" s="64" t="s">
        <v>23</v>
      </c>
      <c r="G616" s="64"/>
      <c r="H616" s="65"/>
      <c r="I616" s="65"/>
      <c r="J616" s="65"/>
      <c r="K616" s="65"/>
      <c r="L616" s="65"/>
      <c r="M616" s="65"/>
      <c r="N616" s="65"/>
      <c r="O616" s="65"/>
      <c r="P616" s="65"/>
      <c r="Q616" s="64"/>
      <c r="R616" s="64"/>
      <c r="S616" s="65" t="s">
        <v>1417</v>
      </c>
      <c r="T616" s="65" t="s">
        <v>762</v>
      </c>
    </row>
    <row r="617" spans="1:20" x14ac:dyDescent="0.35">
      <c r="A617" s="63" t="s">
        <v>1705</v>
      </c>
      <c r="B617" s="64">
        <v>487089</v>
      </c>
      <c r="C617" s="64">
        <v>6767522</v>
      </c>
      <c r="D617" s="64" t="s">
        <v>1706</v>
      </c>
      <c r="E617" s="64" t="s">
        <v>91</v>
      </c>
      <c r="F617" s="64" t="s">
        <v>23</v>
      </c>
      <c r="G617" s="64" t="s">
        <v>179</v>
      </c>
      <c r="H617" s="65"/>
      <c r="I617" s="65"/>
      <c r="J617" s="65"/>
      <c r="K617" s="65"/>
      <c r="L617" s="65"/>
      <c r="M617" s="65"/>
      <c r="N617" s="65"/>
      <c r="O617" s="65"/>
      <c r="P617" s="65"/>
      <c r="Q617" s="64"/>
      <c r="R617" s="64"/>
      <c r="S617" s="65" t="s">
        <v>1417</v>
      </c>
      <c r="T617" s="65" t="s">
        <v>762</v>
      </c>
    </row>
    <row r="618" spans="1:20" x14ac:dyDescent="0.35">
      <c r="A618" s="63" t="s">
        <v>1707</v>
      </c>
      <c r="B618" s="64">
        <v>487007</v>
      </c>
      <c r="C618" s="64">
        <v>6767532</v>
      </c>
      <c r="D618" s="64" t="s">
        <v>1708</v>
      </c>
      <c r="E618" s="64" t="s">
        <v>22</v>
      </c>
      <c r="F618" s="64" t="s">
        <v>23</v>
      </c>
      <c r="G618" s="64"/>
      <c r="H618" s="65" t="s">
        <v>34</v>
      </c>
      <c r="I618" s="65">
        <v>257</v>
      </c>
      <c r="J618" s="65">
        <v>70</v>
      </c>
      <c r="K618" s="65"/>
      <c r="L618" s="65"/>
      <c r="M618" s="65"/>
      <c r="N618" s="65"/>
      <c r="O618" s="65"/>
      <c r="P618" s="65"/>
      <c r="Q618" s="64"/>
      <c r="R618" s="64"/>
      <c r="S618" s="65" t="s">
        <v>1417</v>
      </c>
      <c r="T618" s="65" t="s">
        <v>762</v>
      </c>
    </row>
    <row r="619" spans="1:20" x14ac:dyDescent="0.35">
      <c r="A619" s="63" t="s">
        <v>1709</v>
      </c>
      <c r="B619" s="64">
        <v>486957</v>
      </c>
      <c r="C619" s="64">
        <v>6767537</v>
      </c>
      <c r="D619" s="64" t="s">
        <v>1710</v>
      </c>
      <c r="E619" s="64" t="s">
        <v>91</v>
      </c>
      <c r="F619" s="64" t="s">
        <v>23</v>
      </c>
      <c r="G619" s="64"/>
      <c r="H619" s="65"/>
      <c r="I619" s="65"/>
      <c r="J619" s="65"/>
      <c r="K619" s="65"/>
      <c r="L619" s="65"/>
      <c r="M619" s="65"/>
      <c r="N619" s="65"/>
      <c r="O619" s="65"/>
      <c r="P619" s="65"/>
      <c r="Q619" s="64"/>
      <c r="R619" s="64"/>
      <c r="S619" s="65" t="s">
        <v>1417</v>
      </c>
      <c r="T619" s="65" t="s">
        <v>762</v>
      </c>
    </row>
    <row r="620" spans="1:20" x14ac:dyDescent="0.35">
      <c r="A620" s="63" t="s">
        <v>1711</v>
      </c>
      <c r="B620" s="64">
        <v>486907</v>
      </c>
      <c r="C620" s="64">
        <v>6767533</v>
      </c>
      <c r="D620" s="64" t="s">
        <v>1712</v>
      </c>
      <c r="E620" s="64" t="s">
        <v>22</v>
      </c>
      <c r="F620" s="64" t="s">
        <v>23</v>
      </c>
      <c r="G620" s="64"/>
      <c r="H620" s="65"/>
      <c r="I620" s="65"/>
      <c r="J620" s="65"/>
      <c r="K620" s="65"/>
      <c r="L620" s="65"/>
      <c r="M620" s="65"/>
      <c r="N620" s="65"/>
      <c r="O620" s="65"/>
      <c r="P620" s="65"/>
      <c r="Q620" s="64"/>
      <c r="R620" s="64"/>
      <c r="S620" s="65" t="s">
        <v>1417</v>
      </c>
      <c r="T620" s="65" t="s">
        <v>762</v>
      </c>
    </row>
    <row r="621" spans="1:20" x14ac:dyDescent="0.35">
      <c r="A621" s="63" t="s">
        <v>1713</v>
      </c>
      <c r="B621" s="64">
        <v>486797</v>
      </c>
      <c r="C621" s="64">
        <v>6767590</v>
      </c>
      <c r="D621" s="64" t="s">
        <v>1714</v>
      </c>
      <c r="E621" s="64" t="s">
        <v>91</v>
      </c>
      <c r="F621" s="64" t="s">
        <v>23</v>
      </c>
      <c r="G621" s="64"/>
      <c r="H621" s="65"/>
      <c r="I621" s="65"/>
      <c r="J621" s="65"/>
      <c r="K621" s="65"/>
      <c r="L621" s="65"/>
      <c r="M621" s="65"/>
      <c r="N621" s="65"/>
      <c r="O621" s="65"/>
      <c r="P621" s="65"/>
      <c r="Q621" s="64"/>
      <c r="R621" s="64"/>
      <c r="S621" s="65" t="s">
        <v>1417</v>
      </c>
      <c r="T621" s="65" t="s">
        <v>762</v>
      </c>
    </row>
    <row r="622" spans="1:20" x14ac:dyDescent="0.35">
      <c r="A622" s="63" t="s">
        <v>1715</v>
      </c>
      <c r="B622" s="64">
        <v>486717</v>
      </c>
      <c r="C622" s="64">
        <v>6767591</v>
      </c>
      <c r="D622" s="64" t="s">
        <v>1716</v>
      </c>
      <c r="E622" s="64" t="s">
        <v>91</v>
      </c>
      <c r="F622" s="64" t="s">
        <v>23</v>
      </c>
      <c r="G622" s="64"/>
      <c r="H622" s="65"/>
      <c r="I622" s="65"/>
      <c r="J622" s="65"/>
      <c r="K622" s="65"/>
      <c r="L622" s="65"/>
      <c r="M622" s="65"/>
      <c r="N622" s="65"/>
      <c r="O622" s="65"/>
      <c r="P622" s="65"/>
      <c r="Q622" s="64"/>
      <c r="R622" s="64"/>
      <c r="S622" s="65" t="s">
        <v>1417</v>
      </c>
      <c r="T622" s="65" t="s">
        <v>762</v>
      </c>
    </row>
    <row r="623" spans="1:20" x14ac:dyDescent="0.35">
      <c r="A623" s="63" t="s">
        <v>1717</v>
      </c>
      <c r="B623" s="64">
        <v>486611</v>
      </c>
      <c r="C623" s="64">
        <v>6767541</v>
      </c>
      <c r="D623" s="64" t="s">
        <v>1718</v>
      </c>
      <c r="E623" s="64" t="s">
        <v>22</v>
      </c>
      <c r="F623" s="64" t="s">
        <v>23</v>
      </c>
      <c r="G623" s="64"/>
      <c r="H623" s="65"/>
      <c r="I623" s="65"/>
      <c r="J623" s="65"/>
      <c r="K623" s="65"/>
      <c r="L623" s="65"/>
      <c r="M623" s="65"/>
      <c r="N623" s="65"/>
      <c r="O623" s="65"/>
      <c r="P623" s="65"/>
      <c r="Q623" s="64"/>
      <c r="R623" s="64" t="s">
        <v>1719</v>
      </c>
      <c r="S623" s="65" t="s">
        <v>1417</v>
      </c>
      <c r="T623" s="65" t="s">
        <v>762</v>
      </c>
    </row>
    <row r="624" spans="1:20" x14ac:dyDescent="0.35">
      <c r="A624" s="63" t="s">
        <v>1720</v>
      </c>
      <c r="B624" s="64">
        <v>486611</v>
      </c>
      <c r="C624" s="64">
        <v>6767509</v>
      </c>
      <c r="D624" s="64" t="s">
        <v>1721</v>
      </c>
      <c r="E624" s="64" t="s">
        <v>91</v>
      </c>
      <c r="F624" s="64" t="s">
        <v>179</v>
      </c>
      <c r="G624" s="64"/>
      <c r="H624" s="65"/>
      <c r="I624" s="65"/>
      <c r="J624" s="65"/>
      <c r="K624" s="65"/>
      <c r="L624" s="65"/>
      <c r="M624" s="65"/>
      <c r="N624" s="65"/>
      <c r="O624" s="65"/>
      <c r="P624" s="65"/>
      <c r="Q624" s="64"/>
      <c r="R624" s="64"/>
      <c r="S624" s="65" t="s">
        <v>1417</v>
      </c>
      <c r="T624" s="65" t="s">
        <v>762</v>
      </c>
    </row>
    <row r="625" spans="1:20" x14ac:dyDescent="0.35">
      <c r="A625" s="63" t="s">
        <v>1722</v>
      </c>
      <c r="B625" s="64">
        <v>486441</v>
      </c>
      <c r="C625" s="64">
        <v>6767591</v>
      </c>
      <c r="D625" s="64" t="s">
        <v>1723</v>
      </c>
      <c r="E625" s="64" t="s">
        <v>22</v>
      </c>
      <c r="F625" s="64" t="s">
        <v>31</v>
      </c>
      <c r="G625" s="64"/>
      <c r="H625" s="65"/>
      <c r="I625" s="65"/>
      <c r="J625" s="65"/>
      <c r="K625" s="65"/>
      <c r="L625" s="65"/>
      <c r="M625" s="65"/>
      <c r="N625" s="65"/>
      <c r="O625" s="65"/>
      <c r="P625" s="65"/>
      <c r="Q625" s="64"/>
      <c r="R625" s="64"/>
      <c r="S625" s="65" t="s">
        <v>1417</v>
      </c>
      <c r="T625" s="65" t="s">
        <v>762</v>
      </c>
    </row>
    <row r="626" spans="1:20" x14ac:dyDescent="0.35">
      <c r="A626" s="63" t="s">
        <v>1724</v>
      </c>
      <c r="B626" s="64">
        <v>486361</v>
      </c>
      <c r="C626" s="64">
        <v>6767642</v>
      </c>
      <c r="D626" s="64" t="s">
        <v>1725</v>
      </c>
      <c r="E626" s="64" t="s">
        <v>22</v>
      </c>
      <c r="F626" s="64" t="s">
        <v>31</v>
      </c>
      <c r="G626" s="64"/>
      <c r="H626" s="65" t="s">
        <v>34</v>
      </c>
      <c r="I626" s="65">
        <v>0</v>
      </c>
      <c r="J626" s="65">
        <v>83</v>
      </c>
      <c r="K626" s="65"/>
      <c r="L626" s="65"/>
      <c r="M626" s="65"/>
      <c r="N626" s="65"/>
      <c r="O626" s="65"/>
      <c r="P626" s="65"/>
      <c r="Q626" s="64"/>
      <c r="R626" s="64"/>
      <c r="S626" s="65" t="s">
        <v>1417</v>
      </c>
      <c r="T626" s="65" t="s">
        <v>762</v>
      </c>
    </row>
    <row r="627" spans="1:20" x14ac:dyDescent="0.35">
      <c r="A627" s="63" t="s">
        <v>1726</v>
      </c>
      <c r="B627" s="64">
        <v>486349</v>
      </c>
      <c r="C627" s="64">
        <v>6767692</v>
      </c>
      <c r="D627" s="64" t="s">
        <v>1727</v>
      </c>
      <c r="E627" s="64" t="s">
        <v>22</v>
      </c>
      <c r="F627" s="64" t="s">
        <v>31</v>
      </c>
      <c r="G627" s="64"/>
      <c r="H627" s="65"/>
      <c r="I627" s="65"/>
      <c r="J627" s="65"/>
      <c r="K627" s="65"/>
      <c r="L627" s="65"/>
      <c r="M627" s="65"/>
      <c r="N627" s="65"/>
      <c r="O627" s="65"/>
      <c r="P627" s="65"/>
      <c r="Q627" s="64"/>
      <c r="R627" s="64"/>
      <c r="S627" s="65" t="s">
        <v>1417</v>
      </c>
      <c r="T627" s="65" t="s">
        <v>762</v>
      </c>
    </row>
    <row r="628" spans="1:20" x14ac:dyDescent="0.35">
      <c r="A628" s="63" t="s">
        <v>1728</v>
      </c>
      <c r="B628" s="64">
        <v>486255</v>
      </c>
      <c r="C628" s="64">
        <v>6767683</v>
      </c>
      <c r="D628" s="64" t="s">
        <v>1729</v>
      </c>
      <c r="E628" s="64" t="s">
        <v>22</v>
      </c>
      <c r="F628" s="64" t="s">
        <v>236</v>
      </c>
      <c r="G628" s="64"/>
      <c r="H628" s="65" t="s">
        <v>34</v>
      </c>
      <c r="I628" s="65">
        <v>174</v>
      </c>
      <c r="J628" s="65">
        <v>82</v>
      </c>
      <c r="K628" s="65"/>
      <c r="L628" s="65"/>
      <c r="M628" s="65"/>
      <c r="N628" s="65"/>
      <c r="O628" s="65"/>
      <c r="P628" s="65"/>
      <c r="Q628" s="64"/>
      <c r="R628" s="64"/>
      <c r="S628" s="65" t="s">
        <v>1417</v>
      </c>
      <c r="T628" s="65" t="s">
        <v>762</v>
      </c>
    </row>
    <row r="629" spans="1:20" x14ac:dyDescent="0.35">
      <c r="A629" s="63" t="s">
        <v>1730</v>
      </c>
      <c r="B629" s="64">
        <v>486228</v>
      </c>
      <c r="C629" s="64">
        <v>6767668</v>
      </c>
      <c r="D629" s="64" t="s">
        <v>1731</v>
      </c>
      <c r="E629" s="64" t="s">
        <v>22</v>
      </c>
      <c r="F629" s="64" t="s">
        <v>23</v>
      </c>
      <c r="G629" s="64"/>
      <c r="H629" s="65"/>
      <c r="I629" s="65"/>
      <c r="J629" s="65"/>
      <c r="K629" s="65"/>
      <c r="L629" s="65"/>
      <c r="M629" s="65"/>
      <c r="N629" s="65"/>
      <c r="O629" s="65"/>
      <c r="P629" s="65"/>
      <c r="Q629" s="64"/>
      <c r="R629" s="64"/>
      <c r="S629" s="65" t="s">
        <v>1417</v>
      </c>
      <c r="T629" s="65" t="s">
        <v>762</v>
      </c>
    </row>
    <row r="630" spans="1:20" x14ac:dyDescent="0.35">
      <c r="A630" s="63" t="s">
        <v>1732</v>
      </c>
      <c r="B630" s="64">
        <v>486171</v>
      </c>
      <c r="C630" s="64">
        <v>6767633</v>
      </c>
      <c r="D630" s="64" t="s">
        <v>1733</v>
      </c>
      <c r="E630" s="64" t="s">
        <v>22</v>
      </c>
      <c r="F630" s="64" t="s">
        <v>23</v>
      </c>
      <c r="G630" s="64"/>
      <c r="H630" s="65"/>
      <c r="I630" s="65"/>
      <c r="J630" s="65"/>
      <c r="K630" s="65"/>
      <c r="L630" s="65"/>
      <c r="M630" s="65"/>
      <c r="N630" s="65"/>
      <c r="O630" s="65"/>
      <c r="P630" s="65"/>
      <c r="Q630" s="64"/>
      <c r="R630" s="64"/>
      <c r="S630" s="65" t="s">
        <v>1417</v>
      </c>
      <c r="T630" s="65" t="s">
        <v>762</v>
      </c>
    </row>
    <row r="631" spans="1:20" x14ac:dyDescent="0.35">
      <c r="A631" s="63" t="s">
        <v>1734</v>
      </c>
      <c r="B631" s="64">
        <v>486112</v>
      </c>
      <c r="C631" s="64">
        <v>6767600</v>
      </c>
      <c r="D631" s="64" t="s">
        <v>1735</v>
      </c>
      <c r="E631" s="64" t="s">
        <v>91</v>
      </c>
      <c r="F631" s="64" t="s">
        <v>23</v>
      </c>
      <c r="G631" s="64"/>
      <c r="H631" s="65"/>
      <c r="I631" s="65"/>
      <c r="J631" s="65"/>
      <c r="K631" s="65"/>
      <c r="L631" s="65"/>
      <c r="M631" s="65"/>
      <c r="N631" s="65"/>
      <c r="O631" s="65"/>
      <c r="P631" s="65"/>
      <c r="Q631" s="64"/>
      <c r="R631" s="64"/>
      <c r="S631" s="65" t="s">
        <v>1417</v>
      </c>
      <c r="T631" s="65" t="s">
        <v>762</v>
      </c>
    </row>
    <row r="632" spans="1:20" x14ac:dyDescent="0.35">
      <c r="A632" s="63" t="s">
        <v>1736</v>
      </c>
      <c r="B632" s="64">
        <v>486096</v>
      </c>
      <c r="C632" s="64">
        <v>6767581</v>
      </c>
      <c r="D632" s="64" t="s">
        <v>1737</v>
      </c>
      <c r="E632" s="64" t="s">
        <v>91</v>
      </c>
      <c r="F632" s="64" t="s">
        <v>23</v>
      </c>
      <c r="G632" s="64" t="s">
        <v>164</v>
      </c>
      <c r="H632" s="65"/>
      <c r="I632" s="65"/>
      <c r="J632" s="65"/>
      <c r="K632" s="65"/>
      <c r="L632" s="65"/>
      <c r="M632" s="65"/>
      <c r="N632" s="65"/>
      <c r="O632" s="65"/>
      <c r="P632" s="65"/>
      <c r="Q632" s="64" t="s">
        <v>1738</v>
      </c>
      <c r="R632" s="64"/>
      <c r="S632" s="65" t="s">
        <v>1417</v>
      </c>
      <c r="T632" s="65" t="s">
        <v>762</v>
      </c>
    </row>
    <row r="633" spans="1:20" x14ac:dyDescent="0.35">
      <c r="A633" s="63" t="s">
        <v>1739</v>
      </c>
      <c r="B633" s="64">
        <v>486129</v>
      </c>
      <c r="C633" s="64">
        <v>6767425</v>
      </c>
      <c r="D633" s="64" t="s">
        <v>1740</v>
      </c>
      <c r="E633" s="64" t="s">
        <v>91</v>
      </c>
      <c r="F633" s="64" t="s">
        <v>23</v>
      </c>
      <c r="G633" s="64" t="s">
        <v>43</v>
      </c>
      <c r="H633" s="65"/>
      <c r="I633" s="65"/>
      <c r="J633" s="65"/>
      <c r="K633" s="65"/>
      <c r="L633" s="65"/>
      <c r="M633" s="65"/>
      <c r="N633" s="65"/>
      <c r="O633" s="65"/>
      <c r="P633" s="65"/>
      <c r="Q633" s="64"/>
      <c r="R633" s="64"/>
      <c r="S633" s="65" t="s">
        <v>1417</v>
      </c>
      <c r="T633" s="65" t="s">
        <v>762</v>
      </c>
    </row>
    <row r="634" spans="1:20" x14ac:dyDescent="0.35">
      <c r="A634" s="63" t="s">
        <v>1741</v>
      </c>
      <c r="B634" s="64">
        <v>486158</v>
      </c>
      <c r="C634" s="64">
        <v>6767402</v>
      </c>
      <c r="D634" s="64" t="s">
        <v>1742</v>
      </c>
      <c r="E634" s="64" t="s">
        <v>22</v>
      </c>
      <c r="F634" s="64" t="s">
        <v>43</v>
      </c>
      <c r="G634" s="64" t="s">
        <v>100</v>
      </c>
      <c r="H634" s="65"/>
      <c r="I634" s="65"/>
      <c r="J634" s="65"/>
      <c r="K634" s="65"/>
      <c r="L634" s="65"/>
      <c r="M634" s="65"/>
      <c r="N634" s="65"/>
      <c r="O634" s="65"/>
      <c r="P634" s="65"/>
      <c r="Q634" s="64"/>
      <c r="R634" s="64"/>
      <c r="S634" s="65" t="s">
        <v>1417</v>
      </c>
      <c r="T634" s="65" t="s">
        <v>762</v>
      </c>
    </row>
    <row r="635" spans="1:20" x14ac:dyDescent="0.35">
      <c r="A635" s="63" t="s">
        <v>1743</v>
      </c>
      <c r="B635" s="64">
        <v>486230</v>
      </c>
      <c r="C635" s="64">
        <v>6767292</v>
      </c>
      <c r="D635" s="64" t="s">
        <v>1744</v>
      </c>
      <c r="E635" s="64" t="s">
        <v>22</v>
      </c>
      <c r="F635" s="64" t="s">
        <v>31</v>
      </c>
      <c r="G635" s="64"/>
      <c r="H635" s="65"/>
      <c r="I635" s="65"/>
      <c r="J635" s="65"/>
      <c r="K635" s="65"/>
      <c r="L635" s="65"/>
      <c r="M635" s="65"/>
      <c r="N635" s="65"/>
      <c r="O635" s="65"/>
      <c r="P635" s="65"/>
      <c r="Q635" s="59" t="s">
        <v>1745</v>
      </c>
      <c r="R635" s="64"/>
      <c r="S635" s="65" t="s">
        <v>1417</v>
      </c>
      <c r="T635" s="65" t="s">
        <v>762</v>
      </c>
    </row>
    <row r="636" spans="1:20" x14ac:dyDescent="0.35">
      <c r="A636" s="63" t="s">
        <v>1746</v>
      </c>
      <c r="B636" s="64">
        <v>486259</v>
      </c>
      <c r="C636" s="64">
        <v>6767280</v>
      </c>
      <c r="D636" s="64" t="s">
        <v>1747</v>
      </c>
      <c r="E636" s="64" t="s">
        <v>22</v>
      </c>
      <c r="F636" s="64" t="s">
        <v>31</v>
      </c>
      <c r="G636" s="64"/>
      <c r="H636" s="65"/>
      <c r="I636" s="65"/>
      <c r="J636" s="65"/>
      <c r="K636" s="65"/>
      <c r="L636" s="65"/>
      <c r="M636" s="65"/>
      <c r="N636" s="65"/>
      <c r="O636" s="65"/>
      <c r="P636" s="65"/>
      <c r="Q636" s="64"/>
      <c r="R636" s="64"/>
      <c r="S636" s="65" t="s">
        <v>1417</v>
      </c>
      <c r="T636" s="65" t="s">
        <v>762</v>
      </c>
    </row>
    <row r="637" spans="1:20" x14ac:dyDescent="0.35">
      <c r="A637" s="63" t="s">
        <v>1748</v>
      </c>
      <c r="B637" s="64">
        <v>486221</v>
      </c>
      <c r="C637" s="64">
        <v>6767235</v>
      </c>
      <c r="D637" s="64" t="s">
        <v>1749</v>
      </c>
      <c r="E637" s="64" t="s">
        <v>133</v>
      </c>
      <c r="F637" s="64" t="s">
        <v>100</v>
      </c>
      <c r="G637" s="64"/>
      <c r="H637" s="65"/>
      <c r="I637" s="65"/>
      <c r="J637" s="65"/>
      <c r="K637" s="65"/>
      <c r="L637" s="65"/>
      <c r="M637" s="65"/>
      <c r="N637" s="65"/>
      <c r="O637" s="65"/>
      <c r="P637" s="65"/>
      <c r="Q637" s="64"/>
      <c r="R637" s="64"/>
      <c r="S637" s="65" t="s">
        <v>1417</v>
      </c>
      <c r="T637" s="65" t="s">
        <v>762</v>
      </c>
    </row>
    <row r="638" spans="1:20" x14ac:dyDescent="0.35">
      <c r="A638" s="63" t="s">
        <v>1750</v>
      </c>
      <c r="B638" s="64">
        <v>486206</v>
      </c>
      <c r="C638" s="64">
        <v>6767212</v>
      </c>
      <c r="D638" s="64" t="s">
        <v>1751</v>
      </c>
      <c r="E638" s="64" t="s">
        <v>91</v>
      </c>
      <c r="F638" s="64" t="s">
        <v>100</v>
      </c>
      <c r="G638" s="64"/>
      <c r="H638" s="65"/>
      <c r="I638" s="65"/>
      <c r="J638" s="65"/>
      <c r="K638" s="65"/>
      <c r="L638" s="65"/>
      <c r="M638" s="65"/>
      <c r="N638" s="65"/>
      <c r="O638" s="65"/>
      <c r="P638" s="65"/>
      <c r="Q638" s="64"/>
      <c r="R638" s="64"/>
      <c r="S638" s="65" t="s">
        <v>1417</v>
      </c>
      <c r="T638" s="65" t="s">
        <v>762</v>
      </c>
    </row>
    <row r="639" spans="1:20" x14ac:dyDescent="0.35">
      <c r="A639" s="63" t="s">
        <v>1752</v>
      </c>
      <c r="B639" s="64">
        <v>486220</v>
      </c>
      <c r="C639" s="64">
        <v>6767170</v>
      </c>
      <c r="D639" s="64" t="s">
        <v>1753</v>
      </c>
      <c r="E639" s="64" t="s">
        <v>22</v>
      </c>
      <c r="F639" s="64" t="s">
        <v>23</v>
      </c>
      <c r="G639" s="64"/>
      <c r="H639" s="65"/>
      <c r="I639" s="65"/>
      <c r="J639" s="65"/>
      <c r="K639" s="65"/>
      <c r="L639" s="65"/>
      <c r="M639" s="65"/>
      <c r="N639" s="65"/>
      <c r="O639" s="65"/>
      <c r="P639" s="65"/>
      <c r="Q639" s="64"/>
      <c r="R639" s="64"/>
      <c r="S639" s="65" t="s">
        <v>1417</v>
      </c>
      <c r="T639" s="65" t="s">
        <v>762</v>
      </c>
    </row>
    <row r="640" spans="1:20" x14ac:dyDescent="0.35">
      <c r="A640" s="63" t="s">
        <v>1754</v>
      </c>
      <c r="B640" s="71">
        <v>486205</v>
      </c>
      <c r="C640" s="71">
        <v>6767140</v>
      </c>
      <c r="D640" s="64" t="s">
        <v>1755</v>
      </c>
      <c r="E640" s="64" t="s">
        <v>22</v>
      </c>
      <c r="F640" s="64" t="s">
        <v>23</v>
      </c>
      <c r="G640" s="64"/>
      <c r="H640" s="65"/>
      <c r="I640" s="65"/>
      <c r="J640" s="65"/>
      <c r="K640" s="65"/>
      <c r="L640" s="65"/>
      <c r="M640" s="65"/>
      <c r="N640" s="65"/>
      <c r="O640" s="65"/>
      <c r="P640" s="65"/>
      <c r="Q640" s="64"/>
      <c r="R640" s="64"/>
      <c r="S640" s="65" t="s">
        <v>1417</v>
      </c>
      <c r="T640" s="65" t="s">
        <v>762</v>
      </c>
    </row>
    <row r="641" spans="1:20" x14ac:dyDescent="0.35">
      <c r="A641" s="63">
        <v>9.0410000000000004</v>
      </c>
      <c r="B641" s="71">
        <v>486219</v>
      </c>
      <c r="C641" s="71">
        <v>6767099</v>
      </c>
      <c r="D641" s="64" t="s">
        <v>1756</v>
      </c>
      <c r="E641" s="64" t="s">
        <v>22</v>
      </c>
      <c r="F641" s="64" t="s">
        <v>105</v>
      </c>
      <c r="G641" s="64"/>
      <c r="H641" s="65"/>
      <c r="I641" s="65"/>
      <c r="J641" s="65"/>
      <c r="K641" s="65"/>
      <c r="L641" s="65"/>
      <c r="M641" s="65"/>
      <c r="N641" s="65"/>
      <c r="O641" s="65"/>
      <c r="P641" s="65"/>
      <c r="Q641" s="64"/>
      <c r="R641" s="64"/>
      <c r="S641" s="65" t="s">
        <v>1417</v>
      </c>
      <c r="T641" s="65" t="s">
        <v>762</v>
      </c>
    </row>
    <row r="642" spans="1:20" x14ac:dyDescent="0.35">
      <c r="A642" s="63" t="s">
        <v>1757</v>
      </c>
      <c r="B642" s="64">
        <v>486224</v>
      </c>
      <c r="C642" s="64">
        <v>6767053</v>
      </c>
      <c r="D642" s="64" t="s">
        <v>1758</v>
      </c>
      <c r="E642" s="64" t="s">
        <v>22</v>
      </c>
      <c r="F642" s="64" t="s">
        <v>105</v>
      </c>
      <c r="G642" s="64"/>
      <c r="H642" s="65"/>
      <c r="I642" s="65"/>
      <c r="J642" s="65"/>
      <c r="K642" s="65"/>
      <c r="L642" s="65"/>
      <c r="M642" s="65"/>
      <c r="N642" s="65"/>
      <c r="O642" s="65"/>
      <c r="P642" s="65"/>
      <c r="Q642" s="65"/>
      <c r="R642" s="64"/>
      <c r="S642" s="65" t="s">
        <v>1417</v>
      </c>
      <c r="T642" s="65" t="s">
        <v>762</v>
      </c>
    </row>
    <row r="643" spans="1:20" x14ac:dyDescent="0.35">
      <c r="A643" s="63" t="s">
        <v>1759</v>
      </c>
      <c r="B643" s="71">
        <v>486235</v>
      </c>
      <c r="C643" s="71">
        <v>6767046</v>
      </c>
      <c r="D643" s="64" t="s">
        <v>1760</v>
      </c>
      <c r="E643" s="64" t="s">
        <v>133</v>
      </c>
      <c r="F643" s="64" t="s">
        <v>31</v>
      </c>
      <c r="G643" s="64"/>
      <c r="H643" s="65"/>
      <c r="I643" s="65"/>
      <c r="J643" s="65"/>
      <c r="K643" s="65"/>
      <c r="L643" s="65"/>
      <c r="M643" s="65"/>
      <c r="N643" s="65"/>
      <c r="O643" s="65"/>
      <c r="P643" s="65"/>
      <c r="Q643" s="65"/>
      <c r="R643" s="64"/>
      <c r="S643" s="65" t="s">
        <v>1417</v>
      </c>
      <c r="T643" s="65" t="s">
        <v>762</v>
      </c>
    </row>
    <row r="644" spans="1:20" x14ac:dyDescent="0.35">
      <c r="A644" s="63">
        <v>9.0419999999999998</v>
      </c>
      <c r="B644" s="71">
        <v>486274</v>
      </c>
      <c r="C644" s="71">
        <v>6767012</v>
      </c>
      <c r="D644" s="64" t="s">
        <v>1761</v>
      </c>
      <c r="E644" s="64" t="s">
        <v>22</v>
      </c>
      <c r="F644" s="64" t="s">
        <v>105</v>
      </c>
      <c r="G644" s="64"/>
      <c r="H644" s="65"/>
      <c r="I644" s="65"/>
      <c r="J644" s="65"/>
      <c r="K644" s="65"/>
      <c r="L644" s="65"/>
      <c r="M644" s="65"/>
      <c r="N644" s="65"/>
      <c r="O644" s="65"/>
      <c r="P644" s="65"/>
      <c r="Q644" s="65"/>
      <c r="R644" s="64"/>
      <c r="S644" s="65" t="s">
        <v>1417</v>
      </c>
      <c r="T644" s="65" t="s">
        <v>762</v>
      </c>
    </row>
    <row r="645" spans="1:20" x14ac:dyDescent="0.35">
      <c r="A645" s="63">
        <v>9.0429999999999993</v>
      </c>
      <c r="B645" s="71">
        <v>486304</v>
      </c>
      <c r="C645" s="71">
        <v>6766970</v>
      </c>
      <c r="D645" s="64" t="s">
        <v>1762</v>
      </c>
      <c r="E645" s="64" t="s">
        <v>22</v>
      </c>
      <c r="F645" s="64" t="s">
        <v>100</v>
      </c>
      <c r="G645" s="64" t="s">
        <v>31</v>
      </c>
      <c r="H645" s="65"/>
      <c r="I645" s="65"/>
      <c r="J645" s="65"/>
      <c r="K645" s="65"/>
      <c r="L645" s="65"/>
      <c r="M645" s="65"/>
      <c r="N645" s="65"/>
      <c r="O645" s="65"/>
      <c r="P645" s="65"/>
      <c r="Q645" s="65"/>
      <c r="R645" s="64"/>
      <c r="S645" s="65" t="s">
        <v>1417</v>
      </c>
      <c r="T645" s="65" t="s">
        <v>762</v>
      </c>
    </row>
    <row r="646" spans="1:20" x14ac:dyDescent="0.35">
      <c r="A646" s="63" t="s">
        <v>1763</v>
      </c>
      <c r="B646" s="71">
        <v>486332</v>
      </c>
      <c r="C646" s="71">
        <v>6766952</v>
      </c>
      <c r="D646" s="64" t="s">
        <v>1764</v>
      </c>
      <c r="E646" s="64"/>
      <c r="F646" s="64"/>
      <c r="G646" s="64"/>
      <c r="H646" s="65"/>
      <c r="I646" s="65"/>
      <c r="J646" s="65"/>
      <c r="K646" s="65"/>
      <c r="L646" s="65"/>
      <c r="M646" s="65"/>
      <c r="N646" s="65"/>
      <c r="O646" s="65"/>
      <c r="P646" s="65"/>
      <c r="Q646" s="65"/>
      <c r="R646" s="64"/>
      <c r="S646" s="65" t="s">
        <v>1417</v>
      </c>
      <c r="T646" s="65" t="s">
        <v>762</v>
      </c>
    </row>
    <row r="647" spans="1:20" x14ac:dyDescent="0.35">
      <c r="A647" s="63">
        <v>9.0440000000000005</v>
      </c>
      <c r="B647" s="71">
        <v>486365</v>
      </c>
      <c r="C647" s="71">
        <v>6766931</v>
      </c>
      <c r="D647" s="64" t="s">
        <v>1765</v>
      </c>
      <c r="E647" s="64" t="s">
        <v>91</v>
      </c>
      <c r="F647" s="64" t="s">
        <v>23</v>
      </c>
      <c r="G647" s="64"/>
      <c r="H647" s="65"/>
      <c r="I647" s="65"/>
      <c r="J647" s="65"/>
      <c r="K647" s="65"/>
      <c r="L647" s="65"/>
      <c r="M647" s="65"/>
      <c r="N647" s="65"/>
      <c r="O647" s="65"/>
      <c r="P647" s="65"/>
      <c r="Q647" s="65"/>
      <c r="R647" s="64"/>
      <c r="S647" s="65" t="s">
        <v>1417</v>
      </c>
      <c r="T647" s="65" t="s">
        <v>762</v>
      </c>
    </row>
    <row r="648" spans="1:20" x14ac:dyDescent="0.35">
      <c r="A648" s="63">
        <v>9.0449999999999999</v>
      </c>
      <c r="B648" s="71">
        <v>486558</v>
      </c>
      <c r="C648" s="71">
        <v>6766927</v>
      </c>
      <c r="D648" s="64" t="s">
        <v>1766</v>
      </c>
      <c r="E648" s="64" t="s">
        <v>91</v>
      </c>
      <c r="F648" s="64" t="s">
        <v>100</v>
      </c>
      <c r="G648" s="64" t="s">
        <v>43</v>
      </c>
      <c r="H648" s="65"/>
      <c r="I648" s="65"/>
      <c r="J648" s="65"/>
      <c r="K648" s="65"/>
      <c r="L648" s="65"/>
      <c r="M648" s="65"/>
      <c r="N648" s="65"/>
      <c r="O648" s="65"/>
      <c r="P648" s="65"/>
      <c r="Q648" s="65"/>
      <c r="R648" s="64"/>
      <c r="S648" s="65" t="s">
        <v>1417</v>
      </c>
      <c r="T648" s="65" t="s">
        <v>762</v>
      </c>
    </row>
    <row r="649" spans="1:20" x14ac:dyDescent="0.35">
      <c r="A649" s="63" t="s">
        <v>1767</v>
      </c>
      <c r="B649" s="71">
        <v>486543</v>
      </c>
      <c r="C649" s="71">
        <v>6766940</v>
      </c>
      <c r="D649" s="64" t="s">
        <v>1768</v>
      </c>
      <c r="E649" s="64" t="s">
        <v>91</v>
      </c>
      <c r="F649" s="64" t="s">
        <v>100</v>
      </c>
      <c r="G649" s="64"/>
      <c r="H649" s="65"/>
      <c r="I649" s="65"/>
      <c r="J649" s="65"/>
      <c r="K649" s="65"/>
      <c r="L649" s="65"/>
      <c r="M649" s="65"/>
      <c r="N649" s="65"/>
      <c r="O649" s="65"/>
      <c r="P649" s="65"/>
      <c r="Q649" s="65"/>
      <c r="R649" s="64"/>
      <c r="S649" s="65" t="s">
        <v>1417</v>
      </c>
      <c r="T649" s="65" t="s">
        <v>762</v>
      </c>
    </row>
    <row r="650" spans="1:20" x14ac:dyDescent="0.35">
      <c r="A650" s="63">
        <v>9.0459999999999994</v>
      </c>
      <c r="B650" s="71">
        <v>486577</v>
      </c>
      <c r="C650" s="71">
        <v>6766937</v>
      </c>
      <c r="D650" s="64" t="s">
        <v>1769</v>
      </c>
      <c r="E650" s="64" t="s">
        <v>91</v>
      </c>
      <c r="F650" s="64" t="s">
        <v>105</v>
      </c>
      <c r="G650" s="64"/>
      <c r="H650" s="65"/>
      <c r="I650" s="65"/>
      <c r="J650" s="65"/>
      <c r="K650" s="65"/>
      <c r="L650" s="65"/>
      <c r="M650" s="65"/>
      <c r="N650" s="65"/>
      <c r="O650" s="65"/>
      <c r="P650" s="65"/>
      <c r="Q650" s="65"/>
      <c r="R650" s="64"/>
      <c r="S650" s="65" t="s">
        <v>1417</v>
      </c>
      <c r="T650" s="65" t="s">
        <v>762</v>
      </c>
    </row>
    <row r="651" spans="1:20" x14ac:dyDescent="0.35">
      <c r="A651" s="63">
        <v>9.0470000000000006</v>
      </c>
      <c r="B651" s="71">
        <v>486698</v>
      </c>
      <c r="C651" s="71">
        <v>6767009</v>
      </c>
      <c r="D651" s="64" t="s">
        <v>1770</v>
      </c>
      <c r="E651" s="64" t="s">
        <v>22</v>
      </c>
      <c r="F651" s="64" t="s">
        <v>100</v>
      </c>
      <c r="G651" s="64"/>
      <c r="H651" s="65" t="s">
        <v>27</v>
      </c>
      <c r="I651" s="65">
        <v>300</v>
      </c>
      <c r="J651" s="65">
        <v>58</v>
      </c>
      <c r="K651" s="65"/>
      <c r="L651" s="65"/>
      <c r="M651" s="65"/>
      <c r="N651" s="65"/>
      <c r="O651" s="65"/>
      <c r="P651" s="65"/>
      <c r="Q651" s="65"/>
      <c r="R651" s="64"/>
      <c r="S651" s="65" t="s">
        <v>1417</v>
      </c>
      <c r="T651" s="65" t="s">
        <v>762</v>
      </c>
    </row>
    <row r="652" spans="1:20" x14ac:dyDescent="0.35">
      <c r="A652" s="63" t="s">
        <v>1771</v>
      </c>
      <c r="B652" s="71">
        <v>486719</v>
      </c>
      <c r="C652" s="71">
        <v>6767029</v>
      </c>
      <c r="D652" s="64" t="s">
        <v>1772</v>
      </c>
      <c r="E652" s="64" t="s">
        <v>91</v>
      </c>
      <c r="F652" s="64" t="s">
        <v>100</v>
      </c>
      <c r="G652" s="64" t="s">
        <v>23</v>
      </c>
      <c r="H652" s="65"/>
      <c r="I652" s="65"/>
      <c r="J652" s="65"/>
      <c r="K652" s="65"/>
      <c r="L652" s="65"/>
      <c r="M652" s="65"/>
      <c r="N652" s="65"/>
      <c r="O652" s="65"/>
      <c r="P652" s="65"/>
      <c r="Q652" s="65"/>
      <c r="R652" s="64"/>
      <c r="S652" s="65" t="s">
        <v>1417</v>
      </c>
      <c r="T652" s="65" t="s">
        <v>762</v>
      </c>
    </row>
    <row r="653" spans="1:20" x14ac:dyDescent="0.35">
      <c r="A653" s="63">
        <v>9.048</v>
      </c>
      <c r="B653" s="71">
        <v>486856</v>
      </c>
      <c r="C653" s="71">
        <v>6767109</v>
      </c>
      <c r="D653" s="64" t="s">
        <v>1773</v>
      </c>
      <c r="E653" s="64" t="s">
        <v>91</v>
      </c>
      <c r="F653" s="64" t="s">
        <v>31</v>
      </c>
      <c r="G653" s="64"/>
      <c r="H653" s="65"/>
      <c r="I653" s="65"/>
      <c r="J653" s="65"/>
      <c r="K653" s="65"/>
      <c r="L653" s="65"/>
      <c r="M653" s="65"/>
      <c r="N653" s="65"/>
      <c r="O653" s="65"/>
      <c r="P653" s="65"/>
      <c r="Q653" s="65"/>
      <c r="R653" s="64"/>
      <c r="S653" s="65" t="s">
        <v>1417</v>
      </c>
      <c r="T653" s="65" t="s">
        <v>762</v>
      </c>
    </row>
    <row r="654" spans="1:20" x14ac:dyDescent="0.35">
      <c r="A654" s="63">
        <v>9.0489999999999995</v>
      </c>
      <c r="B654" s="71">
        <v>486877</v>
      </c>
      <c r="C654" s="71">
        <v>6767145</v>
      </c>
      <c r="D654" s="64" t="s">
        <v>1774</v>
      </c>
      <c r="E654" s="64" t="s">
        <v>91</v>
      </c>
      <c r="F654" s="64" t="s">
        <v>100</v>
      </c>
      <c r="G654" s="64"/>
      <c r="H654" s="65"/>
      <c r="I654" s="65"/>
      <c r="J654" s="65"/>
      <c r="K654" s="65"/>
      <c r="L654" s="65"/>
      <c r="M654" s="65"/>
      <c r="N654" s="65"/>
      <c r="O654" s="65"/>
      <c r="P654" s="65"/>
      <c r="Q654" s="65"/>
      <c r="R654" s="64"/>
      <c r="S654" s="65" t="s">
        <v>1417</v>
      </c>
      <c r="T654" s="65" t="s">
        <v>762</v>
      </c>
    </row>
    <row r="655" spans="1:20" x14ac:dyDescent="0.35">
      <c r="A655" s="63" t="s">
        <v>1775</v>
      </c>
      <c r="B655" s="71">
        <v>486955</v>
      </c>
      <c r="C655" s="71">
        <v>6767196</v>
      </c>
      <c r="D655" s="64" t="s">
        <v>1776</v>
      </c>
      <c r="E655" s="64" t="s">
        <v>91</v>
      </c>
      <c r="F655" s="64" t="s">
        <v>23</v>
      </c>
      <c r="G655" s="64"/>
      <c r="H655" s="65"/>
      <c r="I655" s="65"/>
      <c r="J655" s="65"/>
      <c r="K655" s="65"/>
      <c r="L655" s="65"/>
      <c r="M655" s="65"/>
      <c r="N655" s="65"/>
      <c r="O655" s="65"/>
      <c r="P655" s="65"/>
      <c r="Q655" s="65"/>
      <c r="R655" s="64"/>
      <c r="S655" s="65" t="s">
        <v>1417</v>
      </c>
      <c r="T655" s="65" t="s">
        <v>762</v>
      </c>
    </row>
    <row r="656" spans="1:20" x14ac:dyDescent="0.35">
      <c r="A656" s="63" t="s">
        <v>1777</v>
      </c>
      <c r="B656" s="71">
        <v>487138</v>
      </c>
      <c r="C656" s="71">
        <v>6767228</v>
      </c>
      <c r="D656" s="64" t="s">
        <v>1778</v>
      </c>
      <c r="E656" s="64" t="s">
        <v>91</v>
      </c>
      <c r="F656" s="64" t="s">
        <v>23</v>
      </c>
      <c r="G656" s="64"/>
      <c r="H656" s="65"/>
      <c r="I656" s="65"/>
      <c r="J656" s="65"/>
      <c r="K656" s="65"/>
      <c r="L656" s="65"/>
      <c r="M656" s="65"/>
      <c r="N656" s="65"/>
      <c r="O656" s="65"/>
      <c r="P656" s="65"/>
      <c r="Q656" s="65"/>
      <c r="R656" s="64"/>
      <c r="S656" s="65" t="s">
        <v>1417</v>
      </c>
      <c r="T656" s="65" t="s">
        <v>762</v>
      </c>
    </row>
    <row r="657" spans="1:20" x14ac:dyDescent="0.35">
      <c r="A657" s="63">
        <v>9.0510000000000002</v>
      </c>
      <c r="B657" s="71">
        <v>487345</v>
      </c>
      <c r="C657" s="71">
        <v>6767346</v>
      </c>
      <c r="D657" s="64" t="s">
        <v>1779</v>
      </c>
      <c r="E657" s="64" t="s">
        <v>22</v>
      </c>
      <c r="F657" s="64" t="s">
        <v>23</v>
      </c>
      <c r="G657" s="64"/>
      <c r="H657" s="65"/>
      <c r="I657" s="65"/>
      <c r="J657" s="65"/>
      <c r="K657" s="65"/>
      <c r="L657" s="65"/>
      <c r="M657" s="65"/>
      <c r="N657" s="65"/>
      <c r="O657" s="65"/>
      <c r="P657" s="65"/>
      <c r="Q657" s="65"/>
      <c r="R657" s="64"/>
      <c r="S657" s="65" t="s">
        <v>1417</v>
      </c>
      <c r="T657" s="65" t="s">
        <v>762</v>
      </c>
    </row>
    <row r="658" spans="1:20" x14ac:dyDescent="0.35">
      <c r="A658" s="63">
        <v>9.0519999999999996</v>
      </c>
      <c r="B658" s="71">
        <v>487442</v>
      </c>
      <c r="C658" s="71">
        <v>6767384</v>
      </c>
      <c r="D658" s="64" t="s">
        <v>1780</v>
      </c>
      <c r="E658" s="64" t="s">
        <v>22</v>
      </c>
      <c r="F658" s="64" t="s">
        <v>23</v>
      </c>
      <c r="G658" s="64"/>
      <c r="H658" s="65"/>
      <c r="I658" s="65"/>
      <c r="J658" s="65"/>
      <c r="K658" s="65"/>
      <c r="L658" s="65"/>
      <c r="M658" s="65"/>
      <c r="N658" s="65"/>
      <c r="O658" s="65"/>
      <c r="P658" s="65"/>
      <c r="Q658" s="64"/>
      <c r="R658" s="64"/>
      <c r="S658" s="65" t="s">
        <v>1417</v>
      </c>
      <c r="T658" s="65" t="s">
        <v>762</v>
      </c>
    </row>
    <row r="659" spans="1:20" x14ac:dyDescent="0.35">
      <c r="A659" s="63" t="s">
        <v>1781</v>
      </c>
      <c r="B659" s="71">
        <v>487503</v>
      </c>
      <c r="C659" s="71">
        <v>6767380</v>
      </c>
      <c r="D659" s="64" t="s">
        <v>1782</v>
      </c>
      <c r="E659" s="64"/>
      <c r="F659" s="64"/>
      <c r="G659" s="64"/>
      <c r="H659" s="65"/>
      <c r="I659" s="65"/>
      <c r="J659" s="65"/>
      <c r="K659" s="65"/>
      <c r="L659" s="65"/>
      <c r="M659" s="65"/>
      <c r="N659" s="65"/>
      <c r="O659" s="65"/>
      <c r="P659" s="65"/>
      <c r="Q659" s="64"/>
      <c r="R659" s="64"/>
      <c r="S659" s="65" t="s">
        <v>1417</v>
      </c>
      <c r="T659" s="65" t="s">
        <v>762</v>
      </c>
    </row>
    <row r="660" spans="1:20" x14ac:dyDescent="0.35">
      <c r="A660" s="63">
        <v>9.0530000000000008</v>
      </c>
      <c r="B660" s="71">
        <v>487560</v>
      </c>
      <c r="C660" s="71">
        <v>6767398</v>
      </c>
      <c r="D660" s="64" t="s">
        <v>1783</v>
      </c>
      <c r="E660" s="64" t="s">
        <v>22</v>
      </c>
      <c r="F660" s="64" t="s">
        <v>168</v>
      </c>
      <c r="G660" s="64"/>
      <c r="H660" s="65"/>
      <c r="I660" s="65"/>
      <c r="J660" s="65"/>
      <c r="K660" s="65"/>
      <c r="L660" s="65"/>
      <c r="M660" s="65"/>
      <c r="N660" s="65"/>
      <c r="O660" s="65"/>
      <c r="P660" s="65"/>
      <c r="Q660" s="64"/>
      <c r="R660" s="64"/>
      <c r="S660" s="65" t="s">
        <v>1417</v>
      </c>
      <c r="T660" s="65" t="s">
        <v>762</v>
      </c>
    </row>
    <row r="661" spans="1:20" x14ac:dyDescent="0.35">
      <c r="A661" s="63">
        <v>9.0540000000000003</v>
      </c>
      <c r="B661" s="71">
        <v>486794</v>
      </c>
      <c r="C661" s="71">
        <v>6764604</v>
      </c>
      <c r="D661" s="64" t="s">
        <v>1784</v>
      </c>
      <c r="E661" s="64"/>
      <c r="F661" s="64" t="s">
        <v>144</v>
      </c>
      <c r="G661" s="64"/>
      <c r="H661" s="65"/>
      <c r="I661" s="65"/>
      <c r="J661" s="65"/>
      <c r="K661" s="65"/>
      <c r="L661" s="65"/>
      <c r="M661" s="65"/>
      <c r="N661" s="65"/>
      <c r="O661" s="65"/>
      <c r="P661" s="65"/>
      <c r="Q661" s="64"/>
      <c r="R661" s="64"/>
      <c r="S661" s="65" t="s">
        <v>1417</v>
      </c>
      <c r="T661" s="65" t="s">
        <v>762</v>
      </c>
    </row>
    <row r="662" spans="1:20" x14ac:dyDescent="0.35">
      <c r="A662" s="63">
        <v>9.0549999999999997</v>
      </c>
      <c r="B662" s="71">
        <v>486706</v>
      </c>
      <c r="C662" s="71">
        <v>6764732</v>
      </c>
      <c r="D662" s="64" t="s">
        <v>1785</v>
      </c>
      <c r="E662" s="64" t="s">
        <v>22</v>
      </c>
      <c r="F662" s="64" t="s">
        <v>100</v>
      </c>
      <c r="G662" s="64"/>
      <c r="H662" s="65" t="s">
        <v>27</v>
      </c>
      <c r="I662" s="65">
        <v>179</v>
      </c>
      <c r="J662" s="65">
        <v>59</v>
      </c>
      <c r="K662" s="65"/>
      <c r="L662" s="65"/>
      <c r="M662" s="65"/>
      <c r="N662" s="65"/>
      <c r="O662" s="65"/>
      <c r="P662" s="65"/>
      <c r="Q662" s="64"/>
      <c r="R662" s="64" t="s">
        <v>1786</v>
      </c>
      <c r="S662" s="65" t="s">
        <v>1417</v>
      </c>
      <c r="T662" s="65" t="s">
        <v>762</v>
      </c>
    </row>
    <row r="663" spans="1:20" x14ac:dyDescent="0.35">
      <c r="A663" s="63" t="s">
        <v>1787</v>
      </c>
      <c r="B663" s="71">
        <v>486708</v>
      </c>
      <c r="C663" s="71">
        <v>6764762</v>
      </c>
      <c r="D663" s="64" t="s">
        <v>1788</v>
      </c>
      <c r="E663" s="64" t="s">
        <v>22</v>
      </c>
      <c r="F663" s="64" t="s">
        <v>100</v>
      </c>
      <c r="G663" s="64"/>
      <c r="H663" s="65" t="s">
        <v>27</v>
      </c>
      <c r="I663" s="65">
        <v>175</v>
      </c>
      <c r="J663" s="65">
        <v>70</v>
      </c>
      <c r="K663" s="65"/>
      <c r="L663" s="65"/>
      <c r="M663" s="65"/>
      <c r="N663" s="65"/>
      <c r="O663" s="65"/>
      <c r="P663" s="65"/>
      <c r="Q663" s="64"/>
      <c r="R663" s="64"/>
      <c r="S663" s="65" t="s">
        <v>1417</v>
      </c>
      <c r="T663" s="65" t="s">
        <v>762</v>
      </c>
    </row>
    <row r="664" spans="1:20" x14ac:dyDescent="0.35">
      <c r="A664" s="63">
        <v>9.0559999999999992</v>
      </c>
      <c r="B664" s="71">
        <v>486692</v>
      </c>
      <c r="C664" s="71">
        <v>6764878</v>
      </c>
      <c r="D664" s="64" t="s">
        <v>1789</v>
      </c>
      <c r="E664" s="64" t="s">
        <v>22</v>
      </c>
      <c r="F664" s="64" t="s">
        <v>100</v>
      </c>
      <c r="G664" s="64"/>
      <c r="H664" s="65" t="s">
        <v>27</v>
      </c>
      <c r="I664" s="65">
        <v>181</v>
      </c>
      <c r="J664" s="65">
        <v>58</v>
      </c>
      <c r="K664" s="65"/>
      <c r="L664" s="65"/>
      <c r="M664" s="65"/>
      <c r="N664" s="65"/>
      <c r="O664" s="65"/>
      <c r="P664" s="65"/>
      <c r="Q664" s="64"/>
      <c r="R664" s="64" t="s">
        <v>1790</v>
      </c>
      <c r="S664" s="65" t="s">
        <v>1417</v>
      </c>
      <c r="T664" s="65" t="s">
        <v>762</v>
      </c>
    </row>
    <row r="665" spans="1:20" x14ac:dyDescent="0.35">
      <c r="A665" s="63" t="s">
        <v>1791</v>
      </c>
      <c r="B665" s="71">
        <v>486670</v>
      </c>
      <c r="C665" s="71">
        <v>6764941</v>
      </c>
      <c r="D665" s="64" t="s">
        <v>1792</v>
      </c>
      <c r="E665" s="64" t="s">
        <v>91</v>
      </c>
      <c r="F665" s="64" t="s">
        <v>179</v>
      </c>
      <c r="G665" s="64"/>
      <c r="H665" s="65"/>
      <c r="I665" s="65"/>
      <c r="J665" s="65"/>
      <c r="K665" s="65"/>
      <c r="L665" s="65"/>
      <c r="M665" s="65"/>
      <c r="N665" s="65"/>
      <c r="O665" s="65"/>
      <c r="P665" s="65"/>
      <c r="Q665" s="64"/>
      <c r="R665" s="64"/>
      <c r="S665" s="65" t="s">
        <v>1417</v>
      </c>
      <c r="T665" s="65" t="s">
        <v>762</v>
      </c>
    </row>
    <row r="666" spans="1:20" x14ac:dyDescent="0.35">
      <c r="A666" s="63" t="s">
        <v>1793</v>
      </c>
      <c r="B666" s="71">
        <v>486739</v>
      </c>
      <c r="C666" s="71">
        <v>6764928</v>
      </c>
      <c r="D666" s="64" t="s">
        <v>1794</v>
      </c>
      <c r="E666" s="64" t="s">
        <v>22</v>
      </c>
      <c r="F666" s="64" t="s">
        <v>100</v>
      </c>
      <c r="G666" s="64" t="s">
        <v>179</v>
      </c>
      <c r="H666" s="65"/>
      <c r="I666" s="65"/>
      <c r="J666" s="65"/>
      <c r="K666" s="65"/>
      <c r="L666" s="65"/>
      <c r="M666" s="65"/>
      <c r="N666" s="65"/>
      <c r="O666" s="65"/>
      <c r="P666" s="65"/>
      <c r="Q666" s="64"/>
      <c r="R666" s="64"/>
      <c r="S666" s="65" t="s">
        <v>1417</v>
      </c>
      <c r="T666" s="65" t="s">
        <v>762</v>
      </c>
    </row>
    <row r="667" spans="1:20" x14ac:dyDescent="0.35">
      <c r="A667" s="63" t="s">
        <v>1795</v>
      </c>
      <c r="B667" s="71">
        <v>486748</v>
      </c>
      <c r="C667" s="71">
        <v>6765089</v>
      </c>
      <c r="D667" s="64" t="s">
        <v>1796</v>
      </c>
      <c r="E667" s="64" t="s">
        <v>91</v>
      </c>
      <c r="F667" s="64" t="s">
        <v>100</v>
      </c>
      <c r="G667" s="64"/>
      <c r="H667" s="65"/>
      <c r="I667" s="65"/>
      <c r="J667" s="65"/>
      <c r="K667" s="65"/>
      <c r="L667" s="65"/>
      <c r="M667" s="65"/>
      <c r="N667" s="65"/>
      <c r="O667" s="65"/>
      <c r="P667" s="65"/>
      <c r="Q667" s="64"/>
      <c r="R667" s="64"/>
      <c r="S667" s="65" t="s">
        <v>1417</v>
      </c>
      <c r="T667" s="65" t="s">
        <v>762</v>
      </c>
    </row>
    <row r="668" spans="1:20" x14ac:dyDescent="0.35">
      <c r="A668" s="63">
        <v>9.0570000000000004</v>
      </c>
      <c r="B668" s="71">
        <v>486777</v>
      </c>
      <c r="C668" s="71">
        <v>6765152</v>
      </c>
      <c r="D668" s="64" t="s">
        <v>1797</v>
      </c>
      <c r="E668" s="64" t="s">
        <v>22</v>
      </c>
      <c r="F668" s="64" t="s">
        <v>82</v>
      </c>
      <c r="G668" s="64"/>
      <c r="H668" s="65" t="s">
        <v>27</v>
      </c>
      <c r="I668" s="65">
        <v>200</v>
      </c>
      <c r="J668" s="65">
        <v>76</v>
      </c>
      <c r="K668" s="65"/>
      <c r="L668" s="65"/>
      <c r="M668" s="65"/>
      <c r="N668" s="65"/>
      <c r="O668" s="65"/>
      <c r="P668" s="65"/>
      <c r="Q668" s="64"/>
      <c r="R668" s="64"/>
      <c r="S668" s="65" t="s">
        <v>1417</v>
      </c>
      <c r="T668" s="65" t="s">
        <v>762</v>
      </c>
    </row>
    <row r="669" spans="1:20" x14ac:dyDescent="0.35">
      <c r="A669" s="63">
        <v>9.0579999999999998</v>
      </c>
      <c r="B669" s="71">
        <v>486806</v>
      </c>
      <c r="C669" s="71">
        <v>6765181</v>
      </c>
      <c r="D669" s="64" t="s">
        <v>1798</v>
      </c>
      <c r="E669" s="64" t="s">
        <v>22</v>
      </c>
      <c r="F669" s="64" t="s">
        <v>100</v>
      </c>
      <c r="G669" s="64"/>
      <c r="H669" s="65" t="s">
        <v>27</v>
      </c>
      <c r="I669" s="65">
        <v>180</v>
      </c>
      <c r="J669" s="65">
        <v>46</v>
      </c>
      <c r="K669" s="65"/>
      <c r="L669" s="65"/>
      <c r="M669" s="65"/>
      <c r="N669" s="65"/>
      <c r="O669" s="65"/>
      <c r="P669" s="65"/>
      <c r="Q669" s="64"/>
      <c r="R669" s="64"/>
      <c r="S669" s="65" t="s">
        <v>1417</v>
      </c>
      <c r="T669" s="65" t="s">
        <v>762</v>
      </c>
    </row>
    <row r="670" spans="1:20" x14ac:dyDescent="0.35">
      <c r="A670" s="63" t="s">
        <v>1799</v>
      </c>
      <c r="B670" s="71">
        <v>486766</v>
      </c>
      <c r="C670" s="71">
        <v>6765147</v>
      </c>
      <c r="D670" s="64" t="s">
        <v>1800</v>
      </c>
      <c r="E670" s="64" t="s">
        <v>91</v>
      </c>
      <c r="F670" s="64" t="s">
        <v>179</v>
      </c>
      <c r="G670" s="64"/>
      <c r="H670" s="65"/>
      <c r="I670" s="65"/>
      <c r="J670" s="65"/>
      <c r="K670" s="65"/>
      <c r="L670" s="65"/>
      <c r="M670" s="65"/>
      <c r="N670" s="65"/>
      <c r="O670" s="65"/>
      <c r="P670" s="65"/>
      <c r="Q670" s="64"/>
      <c r="R670" s="64"/>
      <c r="S670" s="65" t="s">
        <v>1417</v>
      </c>
      <c r="T670" s="65" t="s">
        <v>762</v>
      </c>
    </row>
    <row r="671" spans="1:20" x14ac:dyDescent="0.35">
      <c r="A671" s="63">
        <v>9.0589999999999993</v>
      </c>
      <c r="B671" s="71">
        <v>486652</v>
      </c>
      <c r="C671" s="71">
        <v>6765157</v>
      </c>
      <c r="D671" s="64" t="s">
        <v>1801</v>
      </c>
      <c r="E671" s="64" t="s">
        <v>133</v>
      </c>
      <c r="F671" s="64" t="s">
        <v>23</v>
      </c>
      <c r="G671" s="64" t="s">
        <v>31</v>
      </c>
      <c r="H671" s="65"/>
      <c r="I671" s="65"/>
      <c r="J671" s="65"/>
      <c r="K671" s="65"/>
      <c r="L671" s="65"/>
      <c r="M671" s="65"/>
      <c r="N671" s="65"/>
      <c r="O671" s="65"/>
      <c r="P671" s="65"/>
      <c r="Q671" s="64"/>
      <c r="R671" s="64"/>
      <c r="S671" s="65" t="s">
        <v>1417</v>
      </c>
      <c r="T671" s="65" t="s">
        <v>762</v>
      </c>
    </row>
    <row r="672" spans="1:20" x14ac:dyDescent="0.35">
      <c r="A672" s="63" t="s">
        <v>1802</v>
      </c>
      <c r="B672" s="71">
        <v>486533</v>
      </c>
      <c r="C672" s="71">
        <v>6765179</v>
      </c>
      <c r="D672" s="64" t="s">
        <v>1803</v>
      </c>
      <c r="E672" s="64" t="s">
        <v>91</v>
      </c>
      <c r="F672" s="64" t="s">
        <v>242</v>
      </c>
      <c r="G672" s="64" t="s">
        <v>431</v>
      </c>
      <c r="H672" s="65"/>
      <c r="I672" s="65"/>
      <c r="J672" s="65"/>
      <c r="K672" s="65"/>
      <c r="L672" s="65"/>
      <c r="M672" s="65"/>
      <c r="N672" s="65"/>
      <c r="O672" s="65"/>
      <c r="P672" s="65"/>
      <c r="Q672" s="64"/>
      <c r="R672" s="64"/>
      <c r="S672" s="65" t="s">
        <v>1417</v>
      </c>
      <c r="T672" s="65" t="s">
        <v>762</v>
      </c>
    </row>
    <row r="673" spans="1:20" x14ac:dyDescent="0.35">
      <c r="A673" s="63" t="s">
        <v>1804</v>
      </c>
      <c r="B673" s="71">
        <v>486485</v>
      </c>
      <c r="C673" s="71">
        <v>6765168</v>
      </c>
      <c r="D673" s="64" t="s">
        <v>1805</v>
      </c>
      <c r="E673" s="64" t="s">
        <v>133</v>
      </c>
      <c r="F673" s="64" t="s">
        <v>100</v>
      </c>
      <c r="G673" s="64" t="s">
        <v>105</v>
      </c>
      <c r="H673" s="65"/>
      <c r="I673" s="65"/>
      <c r="J673" s="65"/>
      <c r="K673" s="65"/>
      <c r="L673" s="65"/>
      <c r="M673" s="65"/>
      <c r="N673" s="65"/>
      <c r="O673" s="65"/>
      <c r="P673" s="65"/>
      <c r="Q673" s="64"/>
      <c r="R673" s="64"/>
      <c r="S673" s="65" t="s">
        <v>1417</v>
      </c>
      <c r="T673" s="65" t="s">
        <v>762</v>
      </c>
    </row>
    <row r="674" spans="1:20" x14ac:dyDescent="0.35">
      <c r="A674" s="63">
        <v>9.0609999999999999</v>
      </c>
      <c r="B674" s="71">
        <v>486485</v>
      </c>
      <c r="C674" s="71">
        <v>6765168</v>
      </c>
      <c r="D674" s="64" t="s">
        <v>1806</v>
      </c>
      <c r="E674" s="64" t="s">
        <v>91</v>
      </c>
      <c r="F674" s="64" t="s">
        <v>100</v>
      </c>
      <c r="G674" s="64"/>
      <c r="H674" s="65"/>
      <c r="I674" s="65"/>
      <c r="J674" s="65"/>
      <c r="K674" s="65"/>
      <c r="L674" s="65"/>
      <c r="M674" s="65"/>
      <c r="N674" s="65"/>
      <c r="O674" s="65"/>
      <c r="P674" s="65"/>
      <c r="Q674" s="64"/>
      <c r="R674" s="64"/>
      <c r="S674" s="65" t="s">
        <v>1417</v>
      </c>
      <c r="T674" s="65" t="s">
        <v>762</v>
      </c>
    </row>
    <row r="675" spans="1:20" x14ac:dyDescent="0.35">
      <c r="A675" s="63" t="s">
        <v>1807</v>
      </c>
      <c r="B675" s="71">
        <v>486251</v>
      </c>
      <c r="C675" s="71">
        <v>6765106</v>
      </c>
      <c r="D675" s="64" t="s">
        <v>1808</v>
      </c>
      <c r="E675" s="64" t="s">
        <v>22</v>
      </c>
      <c r="F675" s="64" t="s">
        <v>100</v>
      </c>
      <c r="G675" s="64"/>
      <c r="H675" s="65" t="s">
        <v>27</v>
      </c>
      <c r="I675" s="65">
        <v>195</v>
      </c>
      <c r="J675" s="65">
        <v>49</v>
      </c>
      <c r="K675" s="65"/>
      <c r="L675" s="65"/>
      <c r="M675" s="65"/>
      <c r="N675" s="65"/>
      <c r="O675" s="65"/>
      <c r="P675" s="65"/>
      <c r="Q675" s="64"/>
      <c r="R675" s="64"/>
      <c r="S675" s="65" t="s">
        <v>1417</v>
      </c>
      <c r="T675" s="65" t="s">
        <v>762</v>
      </c>
    </row>
    <row r="676" spans="1:20" x14ac:dyDescent="0.35">
      <c r="A676" s="63">
        <v>9.0619999999999994</v>
      </c>
      <c r="B676" s="71">
        <v>486230</v>
      </c>
      <c r="C676" s="71">
        <v>6765092</v>
      </c>
      <c r="D676" s="64" t="s">
        <v>1809</v>
      </c>
      <c r="E676" s="64" t="s">
        <v>91</v>
      </c>
      <c r="F676" s="64" t="s">
        <v>100</v>
      </c>
      <c r="G676" s="64" t="s">
        <v>31</v>
      </c>
      <c r="H676" s="65"/>
      <c r="I676" s="65"/>
      <c r="J676" s="65"/>
      <c r="K676" s="65"/>
      <c r="L676" s="65"/>
      <c r="M676" s="65"/>
      <c r="N676" s="65"/>
      <c r="O676" s="65"/>
      <c r="P676" s="65"/>
      <c r="Q676" s="64" t="s">
        <v>1810</v>
      </c>
      <c r="R676" s="64"/>
      <c r="S676" s="65" t="s">
        <v>1417</v>
      </c>
      <c r="T676" s="65" t="s">
        <v>762</v>
      </c>
    </row>
    <row r="677" spans="1:20" x14ac:dyDescent="0.35">
      <c r="A677" s="63">
        <v>9.0630000000000006</v>
      </c>
      <c r="B677" s="71">
        <v>486201</v>
      </c>
      <c r="C677" s="71">
        <v>6765079</v>
      </c>
      <c r="D677" s="64" t="s">
        <v>1811</v>
      </c>
      <c r="E677" s="64" t="s">
        <v>91</v>
      </c>
      <c r="F677" s="64" t="s">
        <v>105</v>
      </c>
      <c r="G677" s="64"/>
      <c r="H677" s="65"/>
      <c r="I677" s="65"/>
      <c r="J677" s="65"/>
      <c r="K677" s="65"/>
      <c r="L677" s="65"/>
      <c r="M677" s="65"/>
      <c r="N677" s="65"/>
      <c r="O677" s="65"/>
      <c r="P677" s="65"/>
      <c r="Q677" s="64"/>
      <c r="R677" s="64" t="s">
        <v>1812</v>
      </c>
      <c r="S677" s="65" t="s">
        <v>1417</v>
      </c>
      <c r="T677" s="65" t="s">
        <v>762</v>
      </c>
    </row>
    <row r="678" spans="1:20" x14ac:dyDescent="0.35">
      <c r="A678" s="63">
        <v>9.0640000000000001</v>
      </c>
      <c r="B678" s="71">
        <v>486058</v>
      </c>
      <c r="C678" s="71">
        <v>6765063</v>
      </c>
      <c r="D678" s="64" t="s">
        <v>1813</v>
      </c>
      <c r="E678" s="64" t="s">
        <v>91</v>
      </c>
      <c r="F678" s="64" t="s">
        <v>31</v>
      </c>
      <c r="G678" s="64"/>
      <c r="H678" s="65"/>
      <c r="I678" s="65"/>
      <c r="J678" s="65"/>
      <c r="K678" s="65"/>
      <c r="L678" s="65"/>
      <c r="M678" s="65"/>
      <c r="N678" s="65"/>
      <c r="O678" s="65"/>
      <c r="P678" s="65"/>
      <c r="Q678" s="64"/>
      <c r="R678" s="64"/>
      <c r="S678" s="65" t="s">
        <v>1417</v>
      </c>
      <c r="T678" s="65" t="s">
        <v>762</v>
      </c>
    </row>
    <row r="679" spans="1:20" x14ac:dyDescent="0.35">
      <c r="A679" s="63" t="s">
        <v>1814</v>
      </c>
      <c r="B679" s="71">
        <v>486079</v>
      </c>
      <c r="C679" s="71">
        <v>6765036</v>
      </c>
      <c r="D679" s="64" t="s">
        <v>1815</v>
      </c>
      <c r="E679" s="64" t="s">
        <v>91</v>
      </c>
      <c r="F679" s="64" t="s">
        <v>105</v>
      </c>
      <c r="G679" s="64"/>
      <c r="H679" s="65"/>
      <c r="I679" s="65"/>
      <c r="J679" s="65"/>
      <c r="K679" s="65"/>
      <c r="L679" s="65"/>
      <c r="M679" s="65"/>
      <c r="N679" s="65"/>
      <c r="O679" s="65"/>
      <c r="P679" s="65"/>
      <c r="Q679" s="64"/>
      <c r="R679" s="64"/>
      <c r="S679" s="65" t="s">
        <v>1417</v>
      </c>
      <c r="T679" s="65" t="s">
        <v>762</v>
      </c>
    </row>
    <row r="680" spans="1:20" x14ac:dyDescent="0.35">
      <c r="A680" s="63" t="s">
        <v>1816</v>
      </c>
      <c r="B680" s="71">
        <v>486095</v>
      </c>
      <c r="C680" s="71">
        <v>6764910</v>
      </c>
      <c r="D680" s="64" t="s">
        <v>1817</v>
      </c>
      <c r="E680" s="64" t="s">
        <v>91</v>
      </c>
      <c r="F680" s="64" t="s">
        <v>105</v>
      </c>
      <c r="G680" s="64" t="s">
        <v>100</v>
      </c>
      <c r="H680" s="65"/>
      <c r="I680" s="65"/>
      <c r="J680" s="65"/>
      <c r="K680" s="65"/>
      <c r="L680" s="65"/>
      <c r="M680" s="65"/>
      <c r="N680" s="65"/>
      <c r="O680" s="65"/>
      <c r="P680" s="65"/>
      <c r="Q680" s="59" t="s">
        <v>1818</v>
      </c>
      <c r="R680" s="64"/>
      <c r="S680" s="65" t="s">
        <v>1417</v>
      </c>
      <c r="T680" s="65" t="s">
        <v>762</v>
      </c>
    </row>
    <row r="681" spans="1:20" x14ac:dyDescent="0.35">
      <c r="A681" s="63">
        <v>9.0649999999999995</v>
      </c>
      <c r="B681" s="71">
        <v>486161</v>
      </c>
      <c r="C681" s="71">
        <v>6764849</v>
      </c>
      <c r="D681" s="64" t="s">
        <v>1819</v>
      </c>
      <c r="E681" s="64" t="s">
        <v>22</v>
      </c>
      <c r="F681" s="64" t="s">
        <v>100</v>
      </c>
      <c r="G681" s="64"/>
      <c r="H681" s="65" t="s">
        <v>27</v>
      </c>
      <c r="I681" s="65">
        <v>40</v>
      </c>
      <c r="J681" s="65"/>
      <c r="K681" s="65"/>
      <c r="L681" s="65"/>
      <c r="M681" s="65"/>
      <c r="N681" s="65"/>
      <c r="O681" s="65"/>
      <c r="P681" s="65"/>
      <c r="Q681" s="64"/>
      <c r="R681" s="64"/>
      <c r="S681" s="65" t="s">
        <v>1417</v>
      </c>
      <c r="T681" s="65" t="s">
        <v>762</v>
      </c>
    </row>
    <row r="682" spans="1:20" x14ac:dyDescent="0.35">
      <c r="A682" s="63" t="s">
        <v>1820</v>
      </c>
      <c r="B682" s="71">
        <v>486155</v>
      </c>
      <c r="C682" s="71">
        <v>6764602</v>
      </c>
      <c r="D682" s="64" t="s">
        <v>1821</v>
      </c>
      <c r="E682" s="64" t="s">
        <v>133</v>
      </c>
      <c r="F682" s="64" t="s">
        <v>100</v>
      </c>
      <c r="G682" s="64"/>
      <c r="H682" s="65"/>
      <c r="I682" s="65"/>
      <c r="J682" s="65"/>
      <c r="K682" s="65"/>
      <c r="L682" s="65"/>
      <c r="M682" s="65"/>
      <c r="N682" s="65"/>
      <c r="O682" s="65"/>
      <c r="P682" s="65"/>
      <c r="Q682" s="64"/>
      <c r="R682" s="64"/>
      <c r="S682" s="65" t="s">
        <v>1417</v>
      </c>
      <c r="T682" s="65" t="s">
        <v>762</v>
      </c>
    </row>
    <row r="683" spans="1:20" x14ac:dyDescent="0.35">
      <c r="A683" s="63">
        <v>9.0660000000000007</v>
      </c>
      <c r="B683" s="71">
        <v>486281</v>
      </c>
      <c r="C683" s="71">
        <v>6764605</v>
      </c>
      <c r="D683" s="64" t="s">
        <v>1822</v>
      </c>
      <c r="E683" s="64" t="s">
        <v>22</v>
      </c>
      <c r="F683" s="64" t="s">
        <v>31</v>
      </c>
      <c r="G683" s="64"/>
      <c r="H683" s="65"/>
      <c r="I683" s="65"/>
      <c r="J683" s="65"/>
      <c r="K683" s="65"/>
      <c r="L683" s="65"/>
      <c r="M683" s="65"/>
      <c r="N683" s="65"/>
      <c r="O683" s="65"/>
      <c r="P683" s="65"/>
      <c r="Q683" s="64"/>
      <c r="R683" s="64"/>
      <c r="S683" s="65" t="s">
        <v>1417</v>
      </c>
      <c r="T683" s="65" t="s">
        <v>762</v>
      </c>
    </row>
    <row r="684" spans="1:20" x14ac:dyDescent="0.35">
      <c r="A684" s="63" t="s">
        <v>1823</v>
      </c>
      <c r="B684" s="71">
        <v>486366</v>
      </c>
      <c r="C684" s="71">
        <v>6764606</v>
      </c>
      <c r="D684" s="64" t="s">
        <v>1824</v>
      </c>
      <c r="E684" s="64" t="s">
        <v>133</v>
      </c>
      <c r="F684" s="64" t="s">
        <v>144</v>
      </c>
      <c r="G684" s="64" t="s">
        <v>179</v>
      </c>
      <c r="H684" s="65"/>
      <c r="I684" s="65"/>
      <c r="J684" s="65"/>
      <c r="K684" s="65"/>
      <c r="L684" s="65"/>
      <c r="M684" s="65"/>
      <c r="N684" s="65"/>
      <c r="O684" s="65"/>
      <c r="P684" s="65"/>
      <c r="Q684" s="64"/>
      <c r="R684" s="64"/>
      <c r="S684" s="65" t="s">
        <v>1417</v>
      </c>
      <c r="T684" s="65" t="s">
        <v>762</v>
      </c>
    </row>
    <row r="685" spans="1:20" x14ac:dyDescent="0.35">
      <c r="A685" s="63" t="s">
        <v>1825</v>
      </c>
      <c r="B685" s="71">
        <v>486443</v>
      </c>
      <c r="C685" s="71">
        <v>6764602</v>
      </c>
      <c r="D685" s="64" t="s">
        <v>1826</v>
      </c>
      <c r="E685" s="64"/>
      <c r="F685" s="64" t="s">
        <v>144</v>
      </c>
      <c r="G685" s="64"/>
      <c r="H685" s="65"/>
      <c r="I685" s="65"/>
      <c r="J685" s="65"/>
      <c r="K685" s="65"/>
      <c r="L685" s="65"/>
      <c r="M685" s="65"/>
      <c r="N685" s="65"/>
      <c r="O685" s="65"/>
      <c r="P685" s="65"/>
      <c r="Q685" s="64"/>
      <c r="R685" s="64"/>
      <c r="S685" s="65" t="s">
        <v>1417</v>
      </c>
      <c r="T685" s="65" t="s">
        <v>762</v>
      </c>
    </row>
    <row r="686" spans="1:20" x14ac:dyDescent="0.35">
      <c r="A686" s="63">
        <v>9.0670000000000002</v>
      </c>
      <c r="B686" s="71">
        <v>485939</v>
      </c>
      <c r="C686" s="71">
        <v>6764606</v>
      </c>
      <c r="D686" s="64" t="s">
        <v>1827</v>
      </c>
      <c r="E686" s="64" t="s">
        <v>91</v>
      </c>
      <c r="F686" s="64" t="s">
        <v>100</v>
      </c>
      <c r="G686" s="64"/>
      <c r="H686" s="65"/>
      <c r="I686" s="65"/>
      <c r="J686" s="65"/>
      <c r="K686" s="65"/>
      <c r="L686" s="65"/>
      <c r="M686" s="65"/>
      <c r="N686" s="65"/>
      <c r="O686" s="65"/>
      <c r="P686" s="65"/>
      <c r="Q686" s="64"/>
      <c r="R686" s="64"/>
      <c r="S686" s="65" t="s">
        <v>1417</v>
      </c>
      <c r="T686" s="65" t="s">
        <v>762</v>
      </c>
    </row>
    <row r="687" spans="1:20" x14ac:dyDescent="0.35">
      <c r="A687" s="63">
        <v>9.0679999999999996</v>
      </c>
      <c r="B687" s="71">
        <v>487169</v>
      </c>
      <c r="C687" s="71">
        <v>6764604</v>
      </c>
      <c r="D687" s="64" t="s">
        <v>1828</v>
      </c>
      <c r="E687" s="64" t="s">
        <v>91</v>
      </c>
      <c r="F687" s="64" t="s">
        <v>144</v>
      </c>
      <c r="G687" s="64"/>
      <c r="H687" s="65"/>
      <c r="I687" s="65"/>
      <c r="J687" s="65"/>
      <c r="K687" s="65"/>
      <c r="L687" s="65"/>
      <c r="M687" s="65"/>
      <c r="N687" s="65"/>
      <c r="O687" s="65"/>
      <c r="P687" s="65"/>
      <c r="Q687" s="64"/>
      <c r="R687" s="64"/>
      <c r="S687" s="65" t="s">
        <v>1417</v>
      </c>
      <c r="T687" s="65" t="s">
        <v>762</v>
      </c>
    </row>
    <row r="688" spans="1:20" x14ac:dyDescent="0.35">
      <c r="A688" s="63">
        <v>9.0690000000000008</v>
      </c>
      <c r="B688" s="71">
        <v>486887</v>
      </c>
      <c r="C688" s="71">
        <v>6765320</v>
      </c>
      <c r="D688" s="64" t="s">
        <v>1829</v>
      </c>
      <c r="E688" s="64" t="s">
        <v>91</v>
      </c>
      <c r="F688" s="64" t="s">
        <v>100</v>
      </c>
      <c r="G688" s="64"/>
      <c r="H688" s="65"/>
      <c r="I688" s="65"/>
      <c r="J688" s="65"/>
      <c r="K688" s="65"/>
      <c r="L688" s="65"/>
      <c r="M688" s="65"/>
      <c r="N688" s="65"/>
      <c r="O688" s="65"/>
      <c r="P688" s="65"/>
      <c r="Q688" s="64"/>
      <c r="R688" s="64"/>
      <c r="S688" s="65" t="s">
        <v>1417</v>
      </c>
      <c r="T688" s="65" t="s">
        <v>762</v>
      </c>
    </row>
    <row r="689" spans="1:20" x14ac:dyDescent="0.35">
      <c r="A689" s="63" t="s">
        <v>1830</v>
      </c>
      <c r="B689" s="71">
        <v>486891</v>
      </c>
      <c r="C689" s="71">
        <v>6765302</v>
      </c>
      <c r="D689" s="64" t="s">
        <v>1831</v>
      </c>
      <c r="E689" s="64" t="s">
        <v>22</v>
      </c>
      <c r="F689" s="64" t="s">
        <v>100</v>
      </c>
      <c r="G689" s="64"/>
      <c r="H689" s="65"/>
      <c r="I689" s="65"/>
      <c r="J689" s="65"/>
      <c r="K689" s="65"/>
      <c r="L689" s="65"/>
      <c r="M689" s="65"/>
      <c r="N689" s="65"/>
      <c r="O689" s="65"/>
      <c r="P689" s="65"/>
      <c r="Q689" s="64"/>
      <c r="R689" s="64" t="s">
        <v>1832</v>
      </c>
      <c r="S689" s="65" t="s">
        <v>1417</v>
      </c>
      <c r="T689" s="65" t="s">
        <v>762</v>
      </c>
    </row>
    <row r="690" spans="1:20" x14ac:dyDescent="0.35">
      <c r="A690" s="63" t="s">
        <v>1833</v>
      </c>
      <c r="B690" s="71">
        <v>486902</v>
      </c>
      <c r="C690" s="71">
        <v>6765309</v>
      </c>
      <c r="D690" s="64" t="s">
        <v>1834</v>
      </c>
      <c r="E690" s="64" t="s">
        <v>22</v>
      </c>
      <c r="F690" s="64" t="s">
        <v>100</v>
      </c>
      <c r="G690" s="64"/>
      <c r="H690" s="65"/>
      <c r="I690" s="65"/>
      <c r="J690" s="65"/>
      <c r="K690" s="65"/>
      <c r="L690" s="65"/>
      <c r="M690" s="65"/>
      <c r="N690" s="65"/>
      <c r="O690" s="65"/>
      <c r="P690" s="65"/>
      <c r="Q690" s="64"/>
      <c r="R690" s="64" t="s">
        <v>1835</v>
      </c>
      <c r="S690" s="65" t="s">
        <v>1417</v>
      </c>
      <c r="T690" s="65" t="s">
        <v>762</v>
      </c>
    </row>
    <row r="691" spans="1:20" x14ac:dyDescent="0.35">
      <c r="A691" s="63" t="s">
        <v>1836</v>
      </c>
      <c r="B691" s="71">
        <v>486896</v>
      </c>
      <c r="C691" s="71">
        <v>6765330</v>
      </c>
      <c r="D691" s="64" t="s">
        <v>1837</v>
      </c>
      <c r="E691" s="64" t="s">
        <v>22</v>
      </c>
      <c r="F691" s="64" t="s">
        <v>100</v>
      </c>
      <c r="G691" s="64"/>
      <c r="H691" s="65" t="s">
        <v>27</v>
      </c>
      <c r="I691" s="65">
        <v>224</v>
      </c>
      <c r="J691" s="65">
        <v>60</v>
      </c>
      <c r="K691" s="65"/>
      <c r="L691" s="65"/>
      <c r="M691" s="65"/>
      <c r="N691" s="65"/>
      <c r="O691" s="65"/>
      <c r="P691" s="65"/>
      <c r="Q691" s="64"/>
      <c r="R691" s="64" t="s">
        <v>1838</v>
      </c>
      <c r="S691" s="65" t="s">
        <v>1417</v>
      </c>
      <c r="T691" s="65" t="s">
        <v>762</v>
      </c>
    </row>
    <row r="692" spans="1:20" x14ac:dyDescent="0.35">
      <c r="A692" s="63" t="s">
        <v>1839</v>
      </c>
      <c r="B692" s="71">
        <v>486864</v>
      </c>
      <c r="C692" s="71">
        <v>6765337</v>
      </c>
      <c r="D692" s="64" t="s">
        <v>1840</v>
      </c>
      <c r="E692" s="64" t="s">
        <v>22</v>
      </c>
      <c r="F692" s="64" t="s">
        <v>100</v>
      </c>
      <c r="G692" s="64"/>
      <c r="H692" s="65" t="s">
        <v>27</v>
      </c>
      <c r="I692" s="65">
        <v>221</v>
      </c>
      <c r="J692" s="65">
        <v>58</v>
      </c>
      <c r="K692" s="65"/>
      <c r="L692" s="65"/>
      <c r="M692" s="65"/>
      <c r="N692" s="65"/>
      <c r="O692" s="65"/>
      <c r="P692" s="65"/>
      <c r="Q692" s="64"/>
      <c r="R692" s="64"/>
      <c r="S692" s="65" t="s">
        <v>1417</v>
      </c>
      <c r="T692" s="65" t="s">
        <v>762</v>
      </c>
    </row>
    <row r="693" spans="1:20" x14ac:dyDescent="0.35">
      <c r="A693" s="63">
        <v>9.0709999999999997</v>
      </c>
      <c r="B693" s="71">
        <v>486722</v>
      </c>
      <c r="C693" s="71">
        <v>6765434</v>
      </c>
      <c r="D693" s="64" t="s">
        <v>1841</v>
      </c>
      <c r="E693" s="64" t="s">
        <v>22</v>
      </c>
      <c r="F693" s="64" t="s">
        <v>134</v>
      </c>
      <c r="G693" s="64"/>
      <c r="H693" s="65" t="s">
        <v>34</v>
      </c>
      <c r="I693" s="65">
        <v>170</v>
      </c>
      <c r="J693" s="65">
        <v>90</v>
      </c>
      <c r="K693" s="65"/>
      <c r="L693" s="65"/>
      <c r="M693" s="65"/>
      <c r="N693" s="65"/>
      <c r="O693" s="65"/>
      <c r="P693" s="65"/>
      <c r="Q693" s="64"/>
      <c r="R693" s="64"/>
      <c r="S693" s="65" t="s">
        <v>1417</v>
      </c>
      <c r="T693" s="65" t="s">
        <v>762</v>
      </c>
    </row>
    <row r="694" spans="1:20" x14ac:dyDescent="0.35">
      <c r="A694" s="63">
        <v>9.0719999999999992</v>
      </c>
      <c r="B694" s="71">
        <v>486681</v>
      </c>
      <c r="C694" s="71">
        <v>6765458</v>
      </c>
      <c r="D694" s="64" t="s">
        <v>1842</v>
      </c>
      <c r="E694" s="64" t="s">
        <v>22</v>
      </c>
      <c r="F694" s="64" t="s">
        <v>23</v>
      </c>
      <c r="G694" s="64"/>
      <c r="H694" s="65" t="s">
        <v>34</v>
      </c>
      <c r="I694" s="65">
        <v>168</v>
      </c>
      <c r="J694" s="65">
        <v>70</v>
      </c>
      <c r="K694" s="65"/>
      <c r="L694" s="65"/>
      <c r="M694" s="65"/>
      <c r="N694" s="65"/>
      <c r="O694" s="65"/>
      <c r="P694" s="65"/>
      <c r="Q694" s="64"/>
      <c r="R694" s="64"/>
      <c r="S694" s="65" t="s">
        <v>1417</v>
      </c>
      <c r="T694" s="65" t="s">
        <v>762</v>
      </c>
    </row>
    <row r="695" spans="1:20" x14ac:dyDescent="0.35">
      <c r="A695" s="63" t="s">
        <v>1843</v>
      </c>
      <c r="B695" s="71">
        <v>486660</v>
      </c>
      <c r="C695" s="71">
        <v>6765470</v>
      </c>
      <c r="D695" s="64" t="s">
        <v>1844</v>
      </c>
      <c r="E695" s="64" t="s">
        <v>22</v>
      </c>
      <c r="F695" s="64" t="s">
        <v>23</v>
      </c>
      <c r="G695" s="64" t="s">
        <v>175</v>
      </c>
      <c r="H695" s="65"/>
      <c r="I695" s="65"/>
      <c r="J695" s="65"/>
      <c r="K695" s="65"/>
      <c r="L695" s="65"/>
      <c r="M695" s="65"/>
      <c r="N695" s="65"/>
      <c r="O695" s="65"/>
      <c r="P695" s="65"/>
      <c r="Q695" s="64"/>
      <c r="R695" s="64"/>
      <c r="S695" s="65" t="s">
        <v>1417</v>
      </c>
      <c r="T695" s="65" t="s">
        <v>762</v>
      </c>
    </row>
    <row r="696" spans="1:20" x14ac:dyDescent="0.35">
      <c r="A696" s="63" t="s">
        <v>1845</v>
      </c>
      <c r="B696" s="71">
        <v>486678</v>
      </c>
      <c r="C696" s="71">
        <v>6765467</v>
      </c>
      <c r="D696" s="64" t="s">
        <v>1846</v>
      </c>
      <c r="E696" s="64" t="s">
        <v>22</v>
      </c>
      <c r="F696" s="64" t="s">
        <v>23</v>
      </c>
      <c r="G696" s="64"/>
      <c r="H696" s="65" t="s">
        <v>34</v>
      </c>
      <c r="I696" s="65">
        <v>173</v>
      </c>
      <c r="J696" s="65">
        <v>68</v>
      </c>
      <c r="K696" s="65"/>
      <c r="L696" s="65"/>
      <c r="M696" s="65"/>
      <c r="N696" s="65"/>
      <c r="O696" s="65"/>
      <c r="P696" s="65"/>
      <c r="Q696" s="59" t="s">
        <v>1847</v>
      </c>
      <c r="R696" s="64"/>
      <c r="S696" s="65" t="s">
        <v>1417</v>
      </c>
      <c r="T696" s="65" t="s">
        <v>762</v>
      </c>
    </row>
    <row r="697" spans="1:20" x14ac:dyDescent="0.35">
      <c r="A697" s="63">
        <v>9.0730000000000004</v>
      </c>
      <c r="B697" s="71">
        <v>486983</v>
      </c>
      <c r="C697" s="71">
        <v>6765365</v>
      </c>
      <c r="D697" s="64" t="s">
        <v>1848</v>
      </c>
      <c r="E697" s="64" t="s">
        <v>22</v>
      </c>
      <c r="F697" s="64" t="s">
        <v>23</v>
      </c>
      <c r="G697" s="64"/>
      <c r="H697" s="65"/>
      <c r="I697" s="65"/>
      <c r="J697" s="65"/>
      <c r="K697" s="65"/>
      <c r="L697" s="65"/>
      <c r="M697" s="65"/>
      <c r="N697" s="65"/>
      <c r="O697" s="65"/>
      <c r="P697" s="65"/>
      <c r="Q697" s="64"/>
      <c r="R697" s="64"/>
      <c r="S697" s="65" t="s">
        <v>1417</v>
      </c>
      <c r="T697" s="65" t="s">
        <v>762</v>
      </c>
    </row>
    <row r="698" spans="1:20" x14ac:dyDescent="0.35">
      <c r="A698" s="63">
        <v>9.0739999999999998</v>
      </c>
      <c r="B698" s="71">
        <v>487722</v>
      </c>
      <c r="C698" s="71">
        <v>6766198</v>
      </c>
      <c r="D698" s="64" t="s">
        <v>1849</v>
      </c>
      <c r="E698" s="64" t="s">
        <v>22</v>
      </c>
      <c r="F698" s="64" t="s">
        <v>23</v>
      </c>
      <c r="G698" s="64"/>
      <c r="H698" s="65"/>
      <c r="I698" s="65"/>
      <c r="J698" s="65"/>
      <c r="K698" s="65"/>
      <c r="L698" s="65"/>
      <c r="M698" s="65"/>
      <c r="N698" s="65"/>
      <c r="O698" s="65"/>
      <c r="P698" s="65"/>
      <c r="Q698" s="64"/>
      <c r="R698" s="64"/>
      <c r="S698" s="65" t="s">
        <v>1417</v>
      </c>
      <c r="T698" s="65" t="s">
        <v>762</v>
      </c>
    </row>
    <row r="699" spans="1:20" x14ac:dyDescent="0.35">
      <c r="A699" s="63" t="s">
        <v>1850</v>
      </c>
      <c r="B699" s="71">
        <v>487632</v>
      </c>
      <c r="C699" s="71">
        <v>6766238</v>
      </c>
      <c r="D699" s="64" t="s">
        <v>1851</v>
      </c>
      <c r="E699" s="64" t="s">
        <v>22</v>
      </c>
      <c r="F699" s="64" t="s">
        <v>23</v>
      </c>
      <c r="G699" s="64"/>
      <c r="H699" s="65" t="s">
        <v>46</v>
      </c>
      <c r="I699" s="65">
        <v>205</v>
      </c>
      <c r="J699" s="65">
        <v>64</v>
      </c>
      <c r="K699" s="65"/>
      <c r="L699" s="65"/>
      <c r="M699" s="65"/>
      <c r="N699" s="65"/>
      <c r="O699" s="65"/>
      <c r="P699" s="65"/>
      <c r="Q699" s="64"/>
      <c r="R699" s="64"/>
      <c r="S699" s="65" t="s">
        <v>1417</v>
      </c>
      <c r="T699" s="65" t="s">
        <v>762</v>
      </c>
    </row>
    <row r="700" spans="1:20" x14ac:dyDescent="0.35">
      <c r="A700" s="63">
        <v>9.0749999999999993</v>
      </c>
      <c r="B700" s="71">
        <v>487254</v>
      </c>
      <c r="C700" s="71">
        <v>6766228</v>
      </c>
      <c r="D700" s="64" t="s">
        <v>1852</v>
      </c>
      <c r="E700" s="64" t="s">
        <v>133</v>
      </c>
      <c r="F700" s="64" t="s">
        <v>100</v>
      </c>
      <c r="G700" s="64"/>
      <c r="H700" s="65"/>
      <c r="I700" s="65"/>
      <c r="J700" s="65"/>
      <c r="K700" s="65"/>
      <c r="L700" s="65"/>
      <c r="M700" s="65"/>
      <c r="N700" s="65"/>
      <c r="O700" s="65"/>
      <c r="P700" s="65"/>
      <c r="Q700" s="64"/>
      <c r="R700" s="64"/>
      <c r="S700" s="65" t="s">
        <v>1417</v>
      </c>
      <c r="T700" s="65" t="s">
        <v>762</v>
      </c>
    </row>
    <row r="701" spans="1:20" x14ac:dyDescent="0.35">
      <c r="A701" s="63">
        <v>9.0760000000000005</v>
      </c>
      <c r="B701" s="71">
        <v>487077</v>
      </c>
      <c r="C701" s="71">
        <v>6766258</v>
      </c>
      <c r="D701" s="64" t="s">
        <v>1853</v>
      </c>
      <c r="E701" s="64" t="s">
        <v>91</v>
      </c>
      <c r="F701" s="64" t="s">
        <v>100</v>
      </c>
      <c r="G701" s="64" t="s">
        <v>105</v>
      </c>
      <c r="H701" s="65"/>
      <c r="I701" s="65"/>
      <c r="J701" s="65"/>
      <c r="K701" s="65"/>
      <c r="L701" s="65"/>
      <c r="M701" s="65"/>
      <c r="N701" s="65"/>
      <c r="O701" s="65"/>
      <c r="P701" s="65"/>
      <c r="Q701" s="64"/>
      <c r="R701" s="64"/>
      <c r="S701" s="65" t="s">
        <v>1417</v>
      </c>
      <c r="T701" s="65" t="s">
        <v>762</v>
      </c>
    </row>
    <row r="702" spans="1:20" x14ac:dyDescent="0.35">
      <c r="A702" s="63" t="s">
        <v>1854</v>
      </c>
      <c r="B702" s="64">
        <v>487053</v>
      </c>
      <c r="C702" s="64">
        <v>6766213</v>
      </c>
      <c r="D702" s="64" t="s">
        <v>1855</v>
      </c>
      <c r="E702" s="64" t="s">
        <v>22</v>
      </c>
      <c r="F702" s="64" t="s">
        <v>100</v>
      </c>
      <c r="G702" s="64"/>
      <c r="H702" s="65"/>
      <c r="I702" s="65"/>
      <c r="J702" s="65"/>
      <c r="K702" s="65"/>
      <c r="L702" s="65"/>
      <c r="M702" s="65"/>
      <c r="N702" s="65"/>
      <c r="O702" s="65"/>
      <c r="P702" s="65"/>
      <c r="Q702" s="64"/>
      <c r="R702" s="64"/>
      <c r="S702" s="65" t="s">
        <v>1417</v>
      </c>
      <c r="T702" s="65" t="s">
        <v>762</v>
      </c>
    </row>
    <row r="703" spans="1:20" x14ac:dyDescent="0.35">
      <c r="A703" s="63" t="s">
        <v>1856</v>
      </c>
      <c r="B703" s="71">
        <v>486960</v>
      </c>
      <c r="C703" s="71">
        <v>6766290</v>
      </c>
      <c r="D703" s="64" t="s">
        <v>1857</v>
      </c>
      <c r="E703" s="64" t="s">
        <v>91</v>
      </c>
      <c r="F703" s="64" t="s">
        <v>100</v>
      </c>
      <c r="G703" s="64"/>
      <c r="H703" s="65"/>
      <c r="I703" s="65"/>
      <c r="J703" s="65"/>
      <c r="K703" s="65"/>
      <c r="L703" s="65"/>
      <c r="M703" s="65"/>
      <c r="N703" s="65"/>
      <c r="O703" s="65"/>
      <c r="P703" s="65"/>
      <c r="Q703" s="64"/>
      <c r="R703" s="64"/>
      <c r="S703" s="65" t="s">
        <v>1417</v>
      </c>
      <c r="T703" s="65" t="s">
        <v>762</v>
      </c>
    </row>
    <row r="704" spans="1:20" x14ac:dyDescent="0.35">
      <c r="A704" s="63">
        <v>9.077</v>
      </c>
      <c r="B704" s="71">
        <v>486910</v>
      </c>
      <c r="C704" s="71">
        <v>6766257</v>
      </c>
      <c r="D704" s="64" t="s">
        <v>1858</v>
      </c>
      <c r="E704" s="64"/>
      <c r="F704" s="64" t="s">
        <v>144</v>
      </c>
      <c r="G704" s="64"/>
      <c r="H704" s="65"/>
      <c r="I704" s="65"/>
      <c r="J704" s="65"/>
      <c r="K704" s="65"/>
      <c r="L704" s="65"/>
      <c r="M704" s="65"/>
      <c r="N704" s="65"/>
      <c r="O704" s="65"/>
      <c r="P704" s="65"/>
      <c r="Q704" s="64"/>
      <c r="R704" s="64"/>
      <c r="S704" s="65" t="s">
        <v>1417</v>
      </c>
      <c r="T704" s="65" t="s">
        <v>762</v>
      </c>
    </row>
    <row r="705" spans="1:20" x14ac:dyDescent="0.35">
      <c r="A705" s="63" t="s">
        <v>1859</v>
      </c>
      <c r="B705" s="71">
        <v>486847</v>
      </c>
      <c r="C705" s="71">
        <v>6766247</v>
      </c>
      <c r="D705" s="64" t="s">
        <v>1860</v>
      </c>
      <c r="E705" s="64"/>
      <c r="F705" s="64" t="s">
        <v>144</v>
      </c>
      <c r="G705" s="64"/>
      <c r="H705" s="65"/>
      <c r="I705" s="65"/>
      <c r="J705" s="65"/>
      <c r="K705" s="65"/>
      <c r="L705" s="65"/>
      <c r="M705" s="65"/>
      <c r="N705" s="65"/>
      <c r="O705" s="65"/>
      <c r="P705" s="65"/>
      <c r="Q705" s="64"/>
      <c r="R705" s="64"/>
      <c r="S705" s="65" t="s">
        <v>1417</v>
      </c>
      <c r="T705" s="65" t="s">
        <v>762</v>
      </c>
    </row>
    <row r="706" spans="1:20" x14ac:dyDescent="0.35">
      <c r="A706" s="63">
        <v>9.0779999999999994</v>
      </c>
      <c r="B706" s="71">
        <v>486705</v>
      </c>
      <c r="C706" s="71">
        <v>6766223</v>
      </c>
      <c r="D706" s="64" t="s">
        <v>1861</v>
      </c>
      <c r="E706" s="64" t="s">
        <v>22</v>
      </c>
      <c r="F706" s="64" t="s">
        <v>144</v>
      </c>
      <c r="G706" s="64"/>
      <c r="H706" s="65"/>
      <c r="I706" s="65"/>
      <c r="J706" s="65"/>
      <c r="K706" s="65"/>
      <c r="L706" s="65"/>
      <c r="M706" s="65"/>
      <c r="N706" s="65"/>
      <c r="O706" s="65"/>
      <c r="P706" s="65"/>
      <c r="Q706" s="64"/>
      <c r="R706" s="64" t="s">
        <v>1862</v>
      </c>
      <c r="S706" s="65" t="s">
        <v>1417</v>
      </c>
      <c r="T706" s="65" t="s">
        <v>762</v>
      </c>
    </row>
    <row r="707" spans="1:20" x14ac:dyDescent="0.35">
      <c r="A707" s="63">
        <v>9.0790000000000006</v>
      </c>
      <c r="B707" s="71">
        <v>486550</v>
      </c>
      <c r="C707" s="71">
        <v>6766199</v>
      </c>
      <c r="D707" s="64" t="s">
        <v>1863</v>
      </c>
      <c r="E707" s="64" t="s">
        <v>91</v>
      </c>
      <c r="F707" s="64" t="s">
        <v>100</v>
      </c>
      <c r="G707" s="64"/>
      <c r="H707" s="65"/>
      <c r="I707" s="65"/>
      <c r="J707" s="65"/>
      <c r="K707" s="65"/>
      <c r="L707" s="65"/>
      <c r="M707" s="65"/>
      <c r="N707" s="65"/>
      <c r="O707" s="65"/>
      <c r="P707" s="65"/>
      <c r="Q707" s="64"/>
      <c r="R707" s="64"/>
      <c r="S707" s="65" t="s">
        <v>1417</v>
      </c>
      <c r="T707" s="65" t="s">
        <v>762</v>
      </c>
    </row>
    <row r="708" spans="1:20" x14ac:dyDescent="0.35">
      <c r="A708" s="63" t="s">
        <v>1864</v>
      </c>
      <c r="B708" s="71">
        <v>486524</v>
      </c>
      <c r="C708" s="71">
        <v>6766238</v>
      </c>
      <c r="D708" s="64" t="s">
        <v>1865</v>
      </c>
      <c r="E708" s="64" t="s">
        <v>22</v>
      </c>
      <c r="F708" s="64" t="s">
        <v>31</v>
      </c>
      <c r="G708" s="64"/>
      <c r="H708" s="65" t="s">
        <v>34</v>
      </c>
      <c r="I708" s="65">
        <v>232</v>
      </c>
      <c r="J708" s="65">
        <v>54</v>
      </c>
      <c r="K708" s="65"/>
      <c r="L708" s="65"/>
      <c r="M708" s="65"/>
      <c r="N708" s="65"/>
      <c r="O708" s="65"/>
      <c r="P708" s="65"/>
      <c r="Q708" s="64"/>
      <c r="R708" s="64"/>
      <c r="S708" s="65" t="s">
        <v>1417</v>
      </c>
      <c r="T708" s="65" t="s">
        <v>762</v>
      </c>
    </row>
    <row r="709" spans="1:20" x14ac:dyDescent="0.35">
      <c r="A709" s="63" t="s">
        <v>1866</v>
      </c>
      <c r="B709" s="71">
        <v>486504</v>
      </c>
      <c r="C709" s="71">
        <v>6766259</v>
      </c>
      <c r="D709" s="64" t="s">
        <v>1867</v>
      </c>
      <c r="E709" s="64" t="s">
        <v>22</v>
      </c>
      <c r="F709" s="64" t="s">
        <v>23</v>
      </c>
      <c r="G709" s="64"/>
      <c r="H709" s="65"/>
      <c r="I709" s="65"/>
      <c r="J709" s="65"/>
      <c r="K709" s="65"/>
      <c r="L709" s="65"/>
      <c r="M709" s="65"/>
      <c r="N709" s="65"/>
      <c r="O709" s="65"/>
      <c r="P709" s="65"/>
      <c r="Q709" s="64"/>
      <c r="R709" s="64"/>
      <c r="S709" s="65" t="s">
        <v>1417</v>
      </c>
      <c r="T709" s="65" t="s">
        <v>762</v>
      </c>
    </row>
    <row r="710" spans="1:20" x14ac:dyDescent="0.35">
      <c r="A710" s="63">
        <v>9.0809999999999995</v>
      </c>
      <c r="B710" s="71">
        <v>486478</v>
      </c>
      <c r="C710" s="71">
        <v>6766299</v>
      </c>
      <c r="D710" s="64" t="s">
        <v>1868</v>
      </c>
      <c r="E710" s="64" t="s">
        <v>22</v>
      </c>
      <c r="F710" s="64" t="s">
        <v>175</v>
      </c>
      <c r="G710" s="64"/>
      <c r="H710" s="65"/>
      <c r="I710" s="65"/>
      <c r="J710" s="65"/>
      <c r="K710" s="65"/>
      <c r="L710" s="65"/>
      <c r="M710" s="65"/>
      <c r="N710" s="65"/>
      <c r="O710" s="65"/>
      <c r="P710" s="65"/>
      <c r="Q710" s="59" t="s">
        <v>1869</v>
      </c>
      <c r="R710" s="64" t="s">
        <v>1870</v>
      </c>
      <c r="S710" s="65" t="s">
        <v>1417</v>
      </c>
      <c r="T710" s="65" t="s">
        <v>762</v>
      </c>
    </row>
    <row r="711" spans="1:20" x14ac:dyDescent="0.35">
      <c r="A711" s="63" t="s">
        <v>1871</v>
      </c>
      <c r="B711" s="71">
        <v>486392</v>
      </c>
      <c r="C711" s="71">
        <v>6766336</v>
      </c>
      <c r="D711" s="64" t="s">
        <v>1872</v>
      </c>
      <c r="E711" s="64" t="s">
        <v>22</v>
      </c>
      <c r="F711" s="64" t="s">
        <v>175</v>
      </c>
      <c r="G711" s="64"/>
      <c r="H711" s="65"/>
      <c r="I711" s="65"/>
      <c r="J711" s="65"/>
      <c r="K711" s="65"/>
      <c r="L711" s="65"/>
      <c r="M711" s="65"/>
      <c r="N711" s="65"/>
      <c r="O711" s="65"/>
      <c r="P711" s="65"/>
      <c r="Q711" s="64"/>
      <c r="R711" s="64"/>
      <c r="S711" s="65" t="s">
        <v>1417</v>
      </c>
      <c r="T711" s="65" t="s">
        <v>762</v>
      </c>
    </row>
    <row r="712" spans="1:20" x14ac:dyDescent="0.35">
      <c r="A712" s="63">
        <v>9.0820000000000007</v>
      </c>
      <c r="B712" s="71">
        <v>486363</v>
      </c>
      <c r="C712" s="71">
        <v>6766347</v>
      </c>
      <c r="D712" s="64" t="s">
        <v>1873</v>
      </c>
      <c r="E712" s="64" t="s">
        <v>22</v>
      </c>
      <c r="F712" s="64" t="s">
        <v>31</v>
      </c>
      <c r="G712" s="64"/>
      <c r="H712" s="65"/>
      <c r="I712" s="65"/>
      <c r="J712" s="65"/>
      <c r="K712" s="65"/>
      <c r="L712" s="65"/>
      <c r="M712" s="65"/>
      <c r="N712" s="65"/>
      <c r="O712" s="65"/>
      <c r="P712" s="65"/>
      <c r="Q712" s="64" t="s">
        <v>1874</v>
      </c>
      <c r="R712" s="64"/>
      <c r="S712" s="65" t="s">
        <v>1417</v>
      </c>
      <c r="T712" s="65" t="s">
        <v>762</v>
      </c>
    </row>
    <row r="713" spans="1:20" x14ac:dyDescent="0.35">
      <c r="A713" s="63">
        <v>9.0830000000000002</v>
      </c>
      <c r="B713" s="71">
        <v>486291</v>
      </c>
      <c r="C713" s="71">
        <v>6766403</v>
      </c>
      <c r="D713" s="64" t="s">
        <v>1875</v>
      </c>
      <c r="E713" s="64" t="s">
        <v>133</v>
      </c>
      <c r="F713" s="64" t="s">
        <v>100</v>
      </c>
      <c r="G713" s="64" t="s">
        <v>31</v>
      </c>
      <c r="H713" s="65"/>
      <c r="I713" s="65"/>
      <c r="J713" s="65"/>
      <c r="K713" s="65"/>
      <c r="L713" s="65"/>
      <c r="M713" s="65"/>
      <c r="N713" s="65"/>
      <c r="O713" s="65"/>
      <c r="P713" s="65"/>
      <c r="Q713" s="64"/>
      <c r="R713" s="64"/>
      <c r="S713" s="65" t="s">
        <v>1417</v>
      </c>
      <c r="T713" s="65" t="s">
        <v>762</v>
      </c>
    </row>
    <row r="714" spans="1:20" x14ac:dyDescent="0.35">
      <c r="A714" s="63">
        <v>9.0839999999999996</v>
      </c>
      <c r="B714" s="71">
        <v>486258</v>
      </c>
      <c r="C714" s="71">
        <v>6766436</v>
      </c>
      <c r="D714" s="64" t="s">
        <v>1876</v>
      </c>
      <c r="E714" s="64" t="s">
        <v>22</v>
      </c>
      <c r="F714" s="64" t="s">
        <v>100</v>
      </c>
      <c r="G714" s="64"/>
      <c r="H714" s="65" t="s">
        <v>27</v>
      </c>
      <c r="I714" s="65">
        <v>211</v>
      </c>
      <c r="J714" s="65">
        <v>36</v>
      </c>
      <c r="K714" s="65"/>
      <c r="L714" s="65"/>
      <c r="M714" s="65"/>
      <c r="N714" s="65"/>
      <c r="O714" s="65"/>
      <c r="P714" s="65"/>
      <c r="Q714" s="64"/>
      <c r="R714" s="64" t="s">
        <v>1877</v>
      </c>
      <c r="S714" s="65" t="s">
        <v>1417</v>
      </c>
      <c r="T714" s="65" t="s">
        <v>762</v>
      </c>
    </row>
    <row r="715" spans="1:20" x14ac:dyDescent="0.35">
      <c r="A715" s="63">
        <v>9.0850000000000009</v>
      </c>
      <c r="B715" s="71">
        <v>486221</v>
      </c>
      <c r="C715" s="71">
        <v>6766464</v>
      </c>
      <c r="D715" s="64" t="s">
        <v>1878</v>
      </c>
      <c r="E715" s="64" t="s">
        <v>22</v>
      </c>
      <c r="F715" s="64" t="s">
        <v>100</v>
      </c>
      <c r="G715" s="64" t="s">
        <v>23</v>
      </c>
      <c r="H715" s="65" t="s">
        <v>27</v>
      </c>
      <c r="I715" s="65">
        <v>213</v>
      </c>
      <c r="J715" s="65">
        <v>42</v>
      </c>
      <c r="K715" s="65"/>
      <c r="L715" s="65"/>
      <c r="M715" s="65"/>
      <c r="N715" s="65"/>
      <c r="O715" s="65"/>
      <c r="P715" s="65"/>
      <c r="Q715" s="64"/>
      <c r="R715" s="64"/>
      <c r="S715" s="65" t="s">
        <v>1417</v>
      </c>
      <c r="T715" s="65" t="s">
        <v>762</v>
      </c>
    </row>
    <row r="716" spans="1:20" x14ac:dyDescent="0.35">
      <c r="A716" s="63" t="s">
        <v>1879</v>
      </c>
      <c r="B716" s="71">
        <v>486207</v>
      </c>
      <c r="C716" s="71">
        <v>6766471</v>
      </c>
      <c r="D716" s="64" t="s">
        <v>1880</v>
      </c>
      <c r="E716" s="64" t="s">
        <v>22</v>
      </c>
      <c r="F716" s="64" t="s">
        <v>23</v>
      </c>
      <c r="G716" s="64" t="s">
        <v>100</v>
      </c>
      <c r="H716" s="65"/>
      <c r="I716" s="65"/>
      <c r="J716" s="65"/>
      <c r="K716" s="65"/>
      <c r="L716" s="65"/>
      <c r="M716" s="65"/>
      <c r="N716" s="65"/>
      <c r="O716" s="65"/>
      <c r="P716" s="65"/>
      <c r="Q716" s="64"/>
      <c r="R716" s="64"/>
      <c r="S716" s="65" t="s">
        <v>1417</v>
      </c>
      <c r="T716" s="65" t="s">
        <v>762</v>
      </c>
    </row>
    <row r="717" spans="1:20" x14ac:dyDescent="0.35">
      <c r="A717" s="63">
        <v>9.0860000000000003</v>
      </c>
      <c r="B717" s="71">
        <v>486136</v>
      </c>
      <c r="C717" s="71">
        <v>6766492</v>
      </c>
      <c r="D717" s="64" t="s">
        <v>1881</v>
      </c>
      <c r="E717" s="64" t="s">
        <v>91</v>
      </c>
      <c r="F717" s="64" t="s">
        <v>23</v>
      </c>
      <c r="G717" s="64" t="s">
        <v>100</v>
      </c>
      <c r="H717" s="65"/>
      <c r="I717" s="65"/>
      <c r="J717" s="65"/>
      <c r="K717" s="65"/>
      <c r="L717" s="65"/>
      <c r="M717" s="65"/>
      <c r="N717" s="65"/>
      <c r="O717" s="65"/>
      <c r="P717" s="65"/>
      <c r="Q717" s="64"/>
      <c r="R717" s="64"/>
      <c r="S717" s="65" t="s">
        <v>1417</v>
      </c>
      <c r="T717" s="65" t="s">
        <v>762</v>
      </c>
    </row>
    <row r="718" spans="1:20" x14ac:dyDescent="0.35">
      <c r="A718" s="63">
        <v>9.0869999999999997</v>
      </c>
      <c r="B718" s="71">
        <v>486090</v>
      </c>
      <c r="C718" s="71">
        <v>6766487</v>
      </c>
      <c r="D718" s="64" t="s">
        <v>1882</v>
      </c>
      <c r="E718" s="64" t="s">
        <v>22</v>
      </c>
      <c r="F718" s="64" t="s">
        <v>100</v>
      </c>
      <c r="G718" s="64" t="s">
        <v>23</v>
      </c>
      <c r="H718" s="65" t="s">
        <v>27</v>
      </c>
      <c r="I718" s="65">
        <v>202</v>
      </c>
      <c r="J718" s="65">
        <v>48</v>
      </c>
      <c r="K718" s="65"/>
      <c r="L718" s="65"/>
      <c r="M718" s="65"/>
      <c r="N718" s="65"/>
      <c r="O718" s="65"/>
      <c r="P718" s="65"/>
      <c r="Q718" s="64"/>
      <c r="R718" s="64"/>
      <c r="S718" s="65" t="s">
        <v>1417</v>
      </c>
      <c r="T718" s="65" t="s">
        <v>762</v>
      </c>
    </row>
    <row r="719" spans="1:20" x14ac:dyDescent="0.35">
      <c r="A719" s="63">
        <v>9.0879999999999992</v>
      </c>
      <c r="B719" s="71">
        <v>486048</v>
      </c>
      <c r="C719" s="71">
        <v>6766502</v>
      </c>
      <c r="D719" s="64" t="s">
        <v>1883</v>
      </c>
      <c r="E719" s="64" t="s">
        <v>22</v>
      </c>
      <c r="F719" s="64" t="s">
        <v>31</v>
      </c>
      <c r="G719" s="64"/>
      <c r="H719" s="65"/>
      <c r="I719" s="65"/>
      <c r="J719" s="65"/>
      <c r="K719" s="65"/>
      <c r="L719" s="65"/>
      <c r="M719" s="65"/>
      <c r="N719" s="65"/>
      <c r="O719" s="65"/>
      <c r="P719" s="65"/>
      <c r="Q719" s="64"/>
      <c r="R719" s="64"/>
      <c r="S719" s="65" t="s">
        <v>1417</v>
      </c>
      <c r="T719" s="65" t="s">
        <v>762</v>
      </c>
    </row>
    <row r="720" spans="1:20" x14ac:dyDescent="0.35">
      <c r="A720" s="63">
        <v>9.0890000000000004</v>
      </c>
      <c r="B720" s="71">
        <v>485925</v>
      </c>
      <c r="C720" s="71">
        <v>6766285</v>
      </c>
      <c r="D720" s="64" t="s">
        <v>1884</v>
      </c>
      <c r="E720" s="64" t="s">
        <v>22</v>
      </c>
      <c r="F720" s="64" t="s">
        <v>31</v>
      </c>
      <c r="G720" s="64"/>
      <c r="H720" s="65"/>
      <c r="I720" s="65"/>
      <c r="J720" s="65"/>
      <c r="K720" s="65"/>
      <c r="L720" s="65"/>
      <c r="M720" s="65"/>
      <c r="N720" s="65"/>
      <c r="O720" s="65"/>
      <c r="P720" s="65"/>
      <c r="Q720" s="64"/>
      <c r="R720" s="64" t="s">
        <v>1885</v>
      </c>
      <c r="S720" s="65" t="s">
        <v>1417</v>
      </c>
      <c r="T720" s="65" t="s">
        <v>762</v>
      </c>
    </row>
    <row r="721" spans="1:20" x14ac:dyDescent="0.35">
      <c r="A721" s="63" t="s">
        <v>1886</v>
      </c>
      <c r="B721" s="71">
        <v>485966</v>
      </c>
      <c r="C721" s="71">
        <v>6766257</v>
      </c>
      <c r="D721" s="64" t="s">
        <v>1887</v>
      </c>
      <c r="E721" s="64" t="s">
        <v>91</v>
      </c>
      <c r="F721" s="64" t="s">
        <v>23</v>
      </c>
      <c r="G721" s="64"/>
      <c r="H721" s="65"/>
      <c r="I721" s="65"/>
      <c r="J721" s="65"/>
      <c r="K721" s="65"/>
      <c r="L721" s="65"/>
      <c r="M721" s="65"/>
      <c r="N721" s="65"/>
      <c r="O721" s="65"/>
      <c r="P721" s="65"/>
      <c r="Q721" s="64"/>
      <c r="R721" s="64"/>
      <c r="S721" s="65" t="s">
        <v>1417</v>
      </c>
      <c r="T721" s="65" t="s">
        <v>762</v>
      </c>
    </row>
    <row r="722" spans="1:20" x14ac:dyDescent="0.35">
      <c r="A722" s="63" t="s">
        <v>1888</v>
      </c>
      <c r="B722" s="71">
        <v>485997</v>
      </c>
      <c r="C722" s="71">
        <v>6766253</v>
      </c>
      <c r="D722" s="64" t="s">
        <v>1889</v>
      </c>
      <c r="E722" s="64" t="s">
        <v>22</v>
      </c>
      <c r="F722" s="64" t="s">
        <v>23</v>
      </c>
      <c r="G722" s="64"/>
      <c r="H722" s="65"/>
      <c r="I722" s="65"/>
      <c r="J722" s="65"/>
      <c r="K722" s="65"/>
      <c r="L722" s="65"/>
      <c r="M722" s="65"/>
      <c r="N722" s="65"/>
      <c r="O722" s="65"/>
      <c r="P722" s="65"/>
      <c r="Q722" s="65"/>
      <c r="R722" s="64"/>
      <c r="S722" s="65" t="s">
        <v>1417</v>
      </c>
      <c r="T722" s="65" t="s">
        <v>762</v>
      </c>
    </row>
    <row r="723" spans="1:20" x14ac:dyDescent="0.35">
      <c r="A723" s="63" t="s">
        <v>1890</v>
      </c>
      <c r="B723" s="71">
        <v>486020</v>
      </c>
      <c r="C723" s="71">
        <v>6766264</v>
      </c>
      <c r="D723" s="64" t="s">
        <v>1891</v>
      </c>
      <c r="E723" s="64" t="s">
        <v>133</v>
      </c>
      <c r="F723" s="64" t="s">
        <v>100</v>
      </c>
      <c r="G723" s="64"/>
      <c r="H723" s="65"/>
      <c r="I723" s="65"/>
      <c r="J723" s="65"/>
      <c r="K723" s="65"/>
      <c r="L723" s="65"/>
      <c r="M723" s="65"/>
      <c r="N723" s="65"/>
      <c r="O723" s="65"/>
      <c r="P723" s="65"/>
      <c r="Q723" s="65"/>
      <c r="R723" s="64"/>
      <c r="S723" s="65" t="s">
        <v>1417</v>
      </c>
      <c r="T723" s="65" t="s">
        <v>762</v>
      </c>
    </row>
    <row r="724" spans="1:20" x14ac:dyDescent="0.35">
      <c r="A724" s="63" t="s">
        <v>1892</v>
      </c>
      <c r="B724" s="71">
        <v>486132</v>
      </c>
      <c r="C724" s="71">
        <v>6766250</v>
      </c>
      <c r="D724" s="64" t="s">
        <v>1893</v>
      </c>
      <c r="E724" s="64" t="s">
        <v>91</v>
      </c>
      <c r="F724" s="64" t="s">
        <v>31</v>
      </c>
      <c r="G724" s="64"/>
      <c r="H724" s="65"/>
      <c r="I724" s="65"/>
      <c r="J724" s="65"/>
      <c r="K724" s="65"/>
      <c r="L724" s="65"/>
      <c r="M724" s="65"/>
      <c r="N724" s="65"/>
      <c r="O724" s="65"/>
      <c r="P724" s="65"/>
      <c r="Q724" s="65"/>
      <c r="R724" s="64"/>
      <c r="S724" s="65" t="s">
        <v>1417</v>
      </c>
      <c r="T724" s="65" t="s">
        <v>762</v>
      </c>
    </row>
    <row r="725" spans="1:20" x14ac:dyDescent="0.35">
      <c r="A725" s="63">
        <v>9.0909999999999993</v>
      </c>
      <c r="B725" s="71">
        <v>486178</v>
      </c>
      <c r="C725" s="71">
        <v>6766211</v>
      </c>
      <c r="D725" s="64" t="s">
        <v>1894</v>
      </c>
      <c r="E725" s="64" t="s">
        <v>22</v>
      </c>
      <c r="F725" s="64" t="s">
        <v>23</v>
      </c>
      <c r="G725" s="64"/>
      <c r="H725" s="65"/>
      <c r="I725" s="65"/>
      <c r="J725" s="65"/>
      <c r="K725" s="65"/>
      <c r="L725" s="65"/>
      <c r="M725" s="65"/>
      <c r="N725" s="65"/>
      <c r="O725" s="65"/>
      <c r="P725" s="65"/>
      <c r="Q725" s="65"/>
      <c r="R725" s="64"/>
      <c r="S725" s="65" t="s">
        <v>1417</v>
      </c>
      <c r="T725" s="65" t="s">
        <v>762</v>
      </c>
    </row>
    <row r="726" spans="1:20" x14ac:dyDescent="0.35">
      <c r="A726" s="63" t="s">
        <v>1895</v>
      </c>
      <c r="B726" s="71">
        <v>486213</v>
      </c>
      <c r="C726" s="71">
        <v>6766176</v>
      </c>
      <c r="D726" s="64" t="s">
        <v>1896</v>
      </c>
      <c r="E726" s="64" t="s">
        <v>133</v>
      </c>
      <c r="F726" s="64" t="s">
        <v>100</v>
      </c>
      <c r="G726" s="64"/>
      <c r="H726" s="65"/>
      <c r="I726" s="65"/>
      <c r="J726" s="65"/>
      <c r="K726" s="65"/>
      <c r="L726" s="65"/>
      <c r="M726" s="65"/>
      <c r="N726" s="65"/>
      <c r="O726" s="65"/>
      <c r="P726" s="65"/>
      <c r="Q726" s="65"/>
      <c r="R726" s="64"/>
      <c r="S726" s="65" t="s">
        <v>1417</v>
      </c>
      <c r="T726" s="65" t="s">
        <v>762</v>
      </c>
    </row>
    <row r="727" spans="1:20" x14ac:dyDescent="0.35">
      <c r="A727" s="63">
        <v>9.0920000000000005</v>
      </c>
      <c r="B727" s="71">
        <v>486194</v>
      </c>
      <c r="C727" s="71">
        <v>6766162</v>
      </c>
      <c r="D727" s="64" t="s">
        <v>1897</v>
      </c>
      <c r="E727" s="64" t="s">
        <v>22</v>
      </c>
      <c r="F727" s="64" t="s">
        <v>100</v>
      </c>
      <c r="G727" s="64"/>
      <c r="H727" s="65" t="s">
        <v>27</v>
      </c>
      <c r="I727" s="65">
        <v>177</v>
      </c>
      <c r="J727" s="65">
        <v>52</v>
      </c>
      <c r="K727" s="65"/>
      <c r="L727" s="65"/>
      <c r="M727" s="65"/>
      <c r="N727" s="65"/>
      <c r="O727" s="65"/>
      <c r="P727" s="65"/>
      <c r="Q727" s="65"/>
      <c r="R727" s="64"/>
      <c r="S727" s="65" t="s">
        <v>1417</v>
      </c>
      <c r="T727" s="65" t="s">
        <v>762</v>
      </c>
    </row>
    <row r="728" spans="1:20" x14ac:dyDescent="0.35">
      <c r="A728" s="63">
        <v>9.093</v>
      </c>
      <c r="B728" s="71">
        <v>486206</v>
      </c>
      <c r="C728" s="71">
        <v>6766131</v>
      </c>
      <c r="D728" s="64" t="s">
        <v>1898</v>
      </c>
      <c r="E728" s="64" t="s">
        <v>22</v>
      </c>
      <c r="F728" s="64" t="s">
        <v>31</v>
      </c>
      <c r="G728" s="64"/>
      <c r="H728" s="65"/>
      <c r="I728" s="65"/>
      <c r="J728" s="65"/>
      <c r="K728" s="65"/>
      <c r="L728" s="65"/>
      <c r="M728" s="65"/>
      <c r="N728" s="65"/>
      <c r="O728" s="65"/>
      <c r="P728" s="65"/>
      <c r="Q728" s="65"/>
      <c r="R728" s="64"/>
      <c r="S728" s="65" t="s">
        <v>1417</v>
      </c>
      <c r="T728" s="65" t="s">
        <v>762</v>
      </c>
    </row>
    <row r="729" spans="1:20" x14ac:dyDescent="0.35">
      <c r="A729" s="63" t="s">
        <v>1899</v>
      </c>
      <c r="B729" s="71">
        <v>486216</v>
      </c>
      <c r="C729" s="71">
        <v>6766115</v>
      </c>
      <c r="D729" s="64" t="s">
        <v>1900</v>
      </c>
      <c r="E729" s="64"/>
      <c r="F729" s="64"/>
      <c r="G729" s="64"/>
      <c r="H729" s="65"/>
      <c r="I729" s="65"/>
      <c r="J729" s="65"/>
      <c r="K729" s="65"/>
      <c r="L729" s="65"/>
      <c r="M729" s="65"/>
      <c r="N729" s="65"/>
      <c r="O729" s="65"/>
      <c r="P729" s="65"/>
      <c r="Q729" s="65"/>
      <c r="R729" s="64"/>
      <c r="S729" s="65" t="s">
        <v>1417</v>
      </c>
      <c r="T729" s="65" t="s">
        <v>762</v>
      </c>
    </row>
    <row r="730" spans="1:20" x14ac:dyDescent="0.35">
      <c r="A730" s="63">
        <v>9.0939999999999994</v>
      </c>
      <c r="B730" s="71">
        <v>486237</v>
      </c>
      <c r="C730" s="71">
        <v>6766085</v>
      </c>
      <c r="D730" s="64" t="s">
        <v>1901</v>
      </c>
      <c r="E730" s="64" t="s">
        <v>91</v>
      </c>
      <c r="F730" s="64" t="s">
        <v>23</v>
      </c>
      <c r="G730" s="64" t="s">
        <v>105</v>
      </c>
      <c r="H730" s="65"/>
      <c r="I730" s="65"/>
      <c r="J730" s="65"/>
      <c r="K730" s="65"/>
      <c r="L730" s="65"/>
      <c r="M730" s="65"/>
      <c r="N730" s="65"/>
      <c r="O730" s="65"/>
      <c r="P730" s="65"/>
      <c r="Q730" s="65"/>
      <c r="R730" s="64"/>
      <c r="S730" s="65" t="s">
        <v>1417</v>
      </c>
      <c r="T730" s="65" t="s">
        <v>762</v>
      </c>
    </row>
    <row r="731" spans="1:20" x14ac:dyDescent="0.35">
      <c r="A731" s="63">
        <v>9.0950000000000006</v>
      </c>
      <c r="B731" s="71">
        <v>486272</v>
      </c>
      <c r="C731" s="71">
        <v>6766050</v>
      </c>
      <c r="D731" s="64" t="s">
        <v>1902</v>
      </c>
      <c r="E731" s="64" t="s">
        <v>22</v>
      </c>
      <c r="F731" s="64" t="s">
        <v>105</v>
      </c>
      <c r="G731" s="64"/>
      <c r="H731" s="65"/>
      <c r="I731" s="65"/>
      <c r="J731" s="65"/>
      <c r="K731" s="65"/>
      <c r="L731" s="65"/>
      <c r="M731" s="65"/>
      <c r="N731" s="65"/>
      <c r="O731" s="65"/>
      <c r="P731" s="65"/>
      <c r="Q731" s="65"/>
      <c r="R731" s="64"/>
      <c r="S731" s="65" t="s">
        <v>1417</v>
      </c>
      <c r="T731" s="65" t="s">
        <v>762</v>
      </c>
    </row>
    <row r="732" spans="1:20" x14ac:dyDescent="0.35">
      <c r="A732" s="63" t="s">
        <v>1903</v>
      </c>
      <c r="B732" s="71">
        <v>486317</v>
      </c>
      <c r="C732" s="71">
        <v>6766074</v>
      </c>
      <c r="D732" s="64" t="s">
        <v>1904</v>
      </c>
      <c r="E732" s="64" t="s">
        <v>22</v>
      </c>
      <c r="F732" s="64" t="s">
        <v>105</v>
      </c>
      <c r="G732" s="64"/>
      <c r="H732" s="65"/>
      <c r="I732" s="65"/>
      <c r="J732" s="65"/>
      <c r="K732" s="65"/>
      <c r="L732" s="65"/>
      <c r="M732" s="65"/>
      <c r="N732" s="65"/>
      <c r="O732" s="65"/>
      <c r="P732" s="65"/>
      <c r="Q732" s="65"/>
      <c r="R732" s="64"/>
      <c r="S732" s="65" t="s">
        <v>1417</v>
      </c>
      <c r="T732" s="65" t="s">
        <v>762</v>
      </c>
    </row>
    <row r="733" spans="1:20" x14ac:dyDescent="0.35">
      <c r="A733" s="63">
        <v>9.0960000000000001</v>
      </c>
      <c r="B733" s="71">
        <v>486331</v>
      </c>
      <c r="C733" s="71">
        <v>6766019</v>
      </c>
      <c r="D733" s="64" t="s">
        <v>1905</v>
      </c>
      <c r="E733" s="64" t="s">
        <v>91</v>
      </c>
      <c r="F733" s="64" t="s">
        <v>100</v>
      </c>
      <c r="G733" s="64"/>
      <c r="H733" s="65"/>
      <c r="I733" s="65"/>
      <c r="J733" s="65"/>
      <c r="K733" s="65"/>
      <c r="L733" s="65"/>
      <c r="M733" s="65"/>
      <c r="N733" s="65"/>
      <c r="O733" s="65"/>
      <c r="P733" s="65"/>
      <c r="Q733" s="65"/>
      <c r="R733" s="64"/>
      <c r="S733" s="65" t="s">
        <v>1417</v>
      </c>
      <c r="T733" s="65" t="s">
        <v>762</v>
      </c>
    </row>
    <row r="734" spans="1:20" x14ac:dyDescent="0.35">
      <c r="A734" s="63" t="s">
        <v>1906</v>
      </c>
      <c r="B734" s="71">
        <v>486384</v>
      </c>
      <c r="C734" s="71">
        <v>6765964</v>
      </c>
      <c r="D734" s="64" t="s">
        <v>1907</v>
      </c>
      <c r="E734" s="64" t="s">
        <v>22</v>
      </c>
      <c r="F734" s="64" t="s">
        <v>100</v>
      </c>
      <c r="G734" s="64" t="s">
        <v>23</v>
      </c>
      <c r="H734" s="65" t="s">
        <v>27</v>
      </c>
      <c r="I734" s="65">
        <v>202</v>
      </c>
      <c r="J734" s="65">
        <v>65</v>
      </c>
      <c r="K734" s="65"/>
      <c r="L734" s="65"/>
      <c r="M734" s="65"/>
      <c r="N734" s="65"/>
      <c r="O734" s="65"/>
      <c r="P734" s="65"/>
      <c r="Q734" s="65"/>
      <c r="R734" s="64"/>
      <c r="S734" s="65" t="s">
        <v>1417</v>
      </c>
      <c r="T734" s="65" t="s">
        <v>762</v>
      </c>
    </row>
    <row r="735" spans="1:20" x14ac:dyDescent="0.35">
      <c r="A735" s="63">
        <v>9.0969999999999995</v>
      </c>
      <c r="B735" s="71">
        <v>486548</v>
      </c>
      <c r="C735" s="71">
        <v>6765930</v>
      </c>
      <c r="D735" s="64" t="s">
        <v>1908</v>
      </c>
      <c r="E735" s="64" t="s">
        <v>22</v>
      </c>
      <c r="F735" s="64" t="s">
        <v>23</v>
      </c>
      <c r="G735" s="64" t="s">
        <v>179</v>
      </c>
      <c r="H735" s="65"/>
      <c r="I735" s="65"/>
      <c r="J735" s="65"/>
      <c r="K735" s="65"/>
      <c r="L735" s="65"/>
      <c r="M735" s="65"/>
      <c r="N735" s="65"/>
      <c r="O735" s="65"/>
      <c r="P735" s="65"/>
      <c r="Q735" s="65"/>
      <c r="R735" s="64"/>
      <c r="S735" s="65" t="s">
        <v>1417</v>
      </c>
      <c r="T735" s="65" t="s">
        <v>762</v>
      </c>
    </row>
    <row r="736" spans="1:20" x14ac:dyDescent="0.35">
      <c r="A736" s="63">
        <v>9.0980000000000008</v>
      </c>
      <c r="B736" s="71">
        <v>486738</v>
      </c>
      <c r="C736" s="71">
        <v>6765959</v>
      </c>
      <c r="D736" s="64" t="s">
        <v>1909</v>
      </c>
      <c r="E736" s="64" t="s">
        <v>91</v>
      </c>
      <c r="F736" s="64" t="s">
        <v>23</v>
      </c>
      <c r="G736" s="64"/>
      <c r="H736" s="65"/>
      <c r="I736" s="65"/>
      <c r="J736" s="65"/>
      <c r="K736" s="65"/>
      <c r="L736" s="65"/>
      <c r="M736" s="65"/>
      <c r="N736" s="65"/>
      <c r="O736" s="65"/>
      <c r="P736" s="65"/>
      <c r="Q736" s="65"/>
      <c r="R736" s="64"/>
      <c r="S736" s="65" t="s">
        <v>1417</v>
      </c>
      <c r="T736" s="65" t="s">
        <v>762</v>
      </c>
    </row>
    <row r="737" spans="1:20" x14ac:dyDescent="0.35">
      <c r="A737" s="63">
        <v>9.0990000000000002</v>
      </c>
      <c r="B737" s="71">
        <v>486889</v>
      </c>
      <c r="C737" s="71">
        <v>6765954</v>
      </c>
      <c r="D737" s="64" t="s">
        <v>1910</v>
      </c>
      <c r="E737" s="64" t="s">
        <v>91</v>
      </c>
      <c r="F737" s="64" t="s">
        <v>100</v>
      </c>
      <c r="G737" s="64"/>
      <c r="H737" s="65"/>
      <c r="I737" s="65"/>
      <c r="J737" s="65"/>
      <c r="K737" s="65"/>
      <c r="L737" s="65"/>
      <c r="M737" s="65"/>
      <c r="N737" s="65"/>
      <c r="O737" s="65"/>
      <c r="P737" s="65"/>
      <c r="Q737" s="65"/>
      <c r="R737" s="64"/>
      <c r="S737" s="65" t="s">
        <v>1417</v>
      </c>
      <c r="T737" s="65" t="s">
        <v>762</v>
      </c>
    </row>
    <row r="738" spans="1:20" x14ac:dyDescent="0.35">
      <c r="A738" s="63" t="s">
        <v>1911</v>
      </c>
      <c r="B738" s="71">
        <v>486980</v>
      </c>
      <c r="C738" s="71">
        <v>6765998</v>
      </c>
      <c r="D738" s="64" t="s">
        <v>1912</v>
      </c>
      <c r="E738" s="64" t="s">
        <v>22</v>
      </c>
      <c r="F738" s="64" t="s">
        <v>100</v>
      </c>
      <c r="G738" s="64"/>
      <c r="H738" s="65" t="s">
        <v>27</v>
      </c>
      <c r="I738" s="65">
        <v>285</v>
      </c>
      <c r="J738" s="65">
        <v>55</v>
      </c>
      <c r="K738" s="65"/>
      <c r="L738" s="65"/>
      <c r="M738" s="65"/>
      <c r="N738" s="65"/>
      <c r="O738" s="65"/>
      <c r="P738" s="65"/>
      <c r="Q738" s="64"/>
      <c r="R738" s="64"/>
      <c r="S738" s="65" t="s">
        <v>1417</v>
      </c>
      <c r="T738" s="65" t="s">
        <v>762</v>
      </c>
    </row>
    <row r="739" spans="1:20" x14ac:dyDescent="0.35">
      <c r="A739" s="63" t="s">
        <v>1913</v>
      </c>
      <c r="B739" s="71">
        <v>487246</v>
      </c>
      <c r="C739" s="71">
        <v>6766096</v>
      </c>
      <c r="D739" s="64" t="s">
        <v>1914</v>
      </c>
      <c r="E739" s="64" t="s">
        <v>133</v>
      </c>
      <c r="F739" s="64" t="s">
        <v>100</v>
      </c>
      <c r="G739" s="64"/>
      <c r="H739" s="65"/>
      <c r="I739" s="65"/>
      <c r="J739" s="65"/>
      <c r="K739" s="65"/>
      <c r="L739" s="65"/>
      <c r="M739" s="65"/>
      <c r="N739" s="65"/>
      <c r="O739" s="65"/>
      <c r="P739" s="65"/>
      <c r="Q739" s="64"/>
      <c r="R739" s="64"/>
      <c r="S739" s="65" t="s">
        <v>1417</v>
      </c>
      <c r="T739" s="65" t="s">
        <v>762</v>
      </c>
    </row>
    <row r="740" spans="1:20" x14ac:dyDescent="0.35">
      <c r="A740" s="63">
        <v>9.1010000000000009</v>
      </c>
      <c r="B740" s="71">
        <v>487336</v>
      </c>
      <c r="C740" s="71">
        <v>6766189</v>
      </c>
      <c r="D740" s="64" t="s">
        <v>1915</v>
      </c>
      <c r="E740" s="64" t="s">
        <v>22</v>
      </c>
      <c r="F740" s="64" t="s">
        <v>100</v>
      </c>
      <c r="G740" s="64"/>
      <c r="H740" s="65"/>
      <c r="I740" s="65"/>
      <c r="J740" s="65"/>
      <c r="K740" s="65"/>
      <c r="L740" s="65"/>
      <c r="M740" s="65"/>
      <c r="N740" s="65"/>
      <c r="O740" s="65"/>
      <c r="P740" s="65"/>
      <c r="Q740" s="64"/>
      <c r="R740" s="64"/>
      <c r="S740" s="65" t="s">
        <v>1417</v>
      </c>
      <c r="T740" s="65" t="s">
        <v>762</v>
      </c>
    </row>
    <row r="741" spans="1:20" x14ac:dyDescent="0.35">
      <c r="A741" s="63">
        <v>9.1020000000000003</v>
      </c>
      <c r="B741" s="71">
        <v>487346</v>
      </c>
      <c r="C741" s="71">
        <v>6764721</v>
      </c>
      <c r="D741" s="64" t="s">
        <v>1916</v>
      </c>
      <c r="E741" s="64" t="s">
        <v>22</v>
      </c>
      <c r="F741" s="64" t="s">
        <v>100</v>
      </c>
      <c r="G741" s="64"/>
      <c r="H741" s="65" t="s">
        <v>27</v>
      </c>
      <c r="I741" s="65">
        <v>213</v>
      </c>
      <c r="J741" s="65">
        <v>42</v>
      </c>
      <c r="K741" s="65"/>
      <c r="L741" s="65"/>
      <c r="M741" s="65"/>
      <c r="N741" s="65"/>
      <c r="O741" s="65"/>
      <c r="P741" s="65"/>
      <c r="Q741" s="64"/>
      <c r="R741" s="64"/>
      <c r="S741" s="65" t="s">
        <v>1417</v>
      </c>
      <c r="T741" s="65" t="s">
        <v>762</v>
      </c>
    </row>
    <row r="742" spans="1:20" x14ac:dyDescent="0.35">
      <c r="A742" s="63" t="s">
        <v>1917</v>
      </c>
      <c r="B742" s="71">
        <v>487338</v>
      </c>
      <c r="C742" s="71">
        <v>6764885</v>
      </c>
      <c r="D742" s="64" t="s">
        <v>1918</v>
      </c>
      <c r="E742" s="64" t="s">
        <v>22</v>
      </c>
      <c r="F742" s="64" t="s">
        <v>100</v>
      </c>
      <c r="G742" s="64"/>
      <c r="H742" s="65" t="s">
        <v>27</v>
      </c>
      <c r="I742" s="65">
        <v>170</v>
      </c>
      <c r="J742" s="65">
        <v>32</v>
      </c>
      <c r="K742" s="65"/>
      <c r="L742" s="65"/>
      <c r="M742" s="65"/>
      <c r="N742" s="65"/>
      <c r="O742" s="65"/>
      <c r="P742" s="65"/>
      <c r="Q742" s="64"/>
      <c r="R742" s="64"/>
      <c r="S742" s="65" t="s">
        <v>1417</v>
      </c>
      <c r="T742" s="65" t="s">
        <v>762</v>
      </c>
    </row>
    <row r="743" spans="1:20" x14ac:dyDescent="0.35">
      <c r="A743" s="63">
        <v>9.1029999999999998</v>
      </c>
      <c r="B743" s="71">
        <v>488023</v>
      </c>
      <c r="C743" s="71">
        <v>6766863</v>
      </c>
      <c r="D743" s="64" t="s">
        <v>1919</v>
      </c>
      <c r="E743" s="64" t="s">
        <v>91</v>
      </c>
      <c r="F743" s="64" t="s">
        <v>100</v>
      </c>
      <c r="G743" s="64"/>
      <c r="H743" s="65"/>
      <c r="I743" s="65"/>
      <c r="J743" s="65"/>
      <c r="K743" s="65"/>
      <c r="L743" s="65"/>
      <c r="M743" s="65"/>
      <c r="N743" s="65"/>
      <c r="O743" s="65"/>
      <c r="P743" s="65"/>
      <c r="Q743" s="64"/>
      <c r="R743" s="64"/>
      <c r="S743" s="65" t="s">
        <v>1417</v>
      </c>
      <c r="T743" s="65" t="s">
        <v>762</v>
      </c>
    </row>
    <row r="744" spans="1:20" x14ac:dyDescent="0.35">
      <c r="A744" s="63" t="s">
        <v>1920</v>
      </c>
      <c r="B744" s="71">
        <v>488108</v>
      </c>
      <c r="C744" s="71">
        <v>6766870</v>
      </c>
      <c r="D744" s="64" t="s">
        <v>1921</v>
      </c>
      <c r="E744" s="64"/>
      <c r="F744" s="64" t="s">
        <v>144</v>
      </c>
      <c r="G744" s="64"/>
      <c r="H744" s="65"/>
      <c r="I744" s="65"/>
      <c r="J744" s="65"/>
      <c r="K744" s="65"/>
      <c r="L744" s="65"/>
      <c r="M744" s="65"/>
      <c r="N744" s="65"/>
      <c r="O744" s="65"/>
      <c r="P744" s="65"/>
      <c r="Q744" s="64"/>
      <c r="R744" s="64"/>
      <c r="S744" s="65" t="s">
        <v>1417</v>
      </c>
      <c r="T744" s="65" t="s">
        <v>762</v>
      </c>
    </row>
    <row r="745" spans="1:20" x14ac:dyDescent="0.35">
      <c r="A745" s="63" t="s">
        <v>1922</v>
      </c>
      <c r="B745" s="71">
        <v>488231</v>
      </c>
      <c r="C745" s="71">
        <v>6766943</v>
      </c>
      <c r="D745" s="64" t="s">
        <v>1923</v>
      </c>
      <c r="E745" s="64"/>
      <c r="F745" s="64" t="s">
        <v>144</v>
      </c>
      <c r="G745" s="64"/>
      <c r="H745" s="65"/>
      <c r="I745" s="65"/>
      <c r="J745" s="65"/>
      <c r="K745" s="65"/>
      <c r="L745" s="65"/>
      <c r="M745" s="65"/>
      <c r="N745" s="65"/>
      <c r="O745" s="65"/>
      <c r="P745" s="65"/>
      <c r="Q745" s="64"/>
      <c r="R745" s="64"/>
      <c r="S745" s="65" t="s">
        <v>1417</v>
      </c>
      <c r="T745" s="65" t="s">
        <v>762</v>
      </c>
    </row>
    <row r="746" spans="1:20" x14ac:dyDescent="0.35">
      <c r="A746" s="63">
        <v>9.1039999999999992</v>
      </c>
      <c r="B746" s="71">
        <v>488271</v>
      </c>
      <c r="C746" s="71">
        <v>6766927</v>
      </c>
      <c r="D746" s="64" t="s">
        <v>1924</v>
      </c>
      <c r="E746" s="64"/>
      <c r="F746" s="64" t="s">
        <v>144</v>
      </c>
      <c r="G746" s="64"/>
      <c r="H746" s="65"/>
      <c r="I746" s="65"/>
      <c r="J746" s="65"/>
      <c r="K746" s="65"/>
      <c r="L746" s="65"/>
      <c r="M746" s="65"/>
      <c r="N746" s="65"/>
      <c r="O746" s="65"/>
      <c r="P746" s="65"/>
      <c r="Q746" s="64"/>
      <c r="R746" s="64"/>
      <c r="S746" s="65" t="s">
        <v>1417</v>
      </c>
      <c r="T746" s="65" t="s">
        <v>762</v>
      </c>
    </row>
    <row r="747" spans="1:20" x14ac:dyDescent="0.35">
      <c r="A747" s="63" t="s">
        <v>1925</v>
      </c>
      <c r="B747" s="71">
        <v>488405</v>
      </c>
      <c r="C747" s="71">
        <v>6766863</v>
      </c>
      <c r="D747" s="64" t="s">
        <v>1926</v>
      </c>
      <c r="E747" s="64"/>
      <c r="F747" s="64" t="s">
        <v>144</v>
      </c>
      <c r="G747" s="64"/>
      <c r="H747" s="65"/>
      <c r="I747" s="65"/>
      <c r="J747" s="65"/>
      <c r="K747" s="65"/>
      <c r="L747" s="65"/>
      <c r="M747" s="65"/>
      <c r="N747" s="65"/>
      <c r="O747" s="65"/>
      <c r="P747" s="65"/>
      <c r="Q747" s="64"/>
      <c r="R747" s="64"/>
      <c r="S747" s="65" t="s">
        <v>1417</v>
      </c>
      <c r="T747" s="65" t="s">
        <v>762</v>
      </c>
    </row>
    <row r="748" spans="1:20" x14ac:dyDescent="0.35">
      <c r="A748" s="63" t="s">
        <v>1927</v>
      </c>
      <c r="B748" s="71">
        <v>488453</v>
      </c>
      <c r="C748" s="71">
        <v>6766845</v>
      </c>
      <c r="D748" s="64" t="s">
        <v>1928</v>
      </c>
      <c r="E748" s="64"/>
      <c r="F748" s="64"/>
      <c r="G748" s="64"/>
      <c r="H748" s="65"/>
      <c r="I748" s="65"/>
      <c r="J748" s="65"/>
      <c r="K748" s="65"/>
      <c r="L748" s="65"/>
      <c r="M748" s="65"/>
      <c r="N748" s="65"/>
      <c r="O748" s="65"/>
      <c r="P748" s="65"/>
      <c r="Q748" s="64"/>
      <c r="R748" s="64"/>
      <c r="S748" s="65" t="s">
        <v>1417</v>
      </c>
      <c r="T748" s="65" t="s">
        <v>762</v>
      </c>
    </row>
    <row r="749" spans="1:20" x14ac:dyDescent="0.35">
      <c r="A749" s="63">
        <v>9.1050000000000004</v>
      </c>
      <c r="B749" s="71">
        <v>488469</v>
      </c>
      <c r="C749" s="71">
        <v>6766812</v>
      </c>
      <c r="D749" s="64" t="s">
        <v>1929</v>
      </c>
      <c r="E749" s="64"/>
      <c r="F749" s="64" t="s">
        <v>144</v>
      </c>
      <c r="G749" s="64"/>
      <c r="H749" s="65"/>
      <c r="I749" s="65"/>
      <c r="J749" s="65"/>
      <c r="K749" s="65"/>
      <c r="L749" s="65"/>
      <c r="M749" s="65"/>
      <c r="N749" s="65"/>
      <c r="O749" s="65"/>
      <c r="P749" s="65"/>
      <c r="Q749" s="64"/>
      <c r="R749" s="64"/>
      <c r="S749" s="65" t="s">
        <v>1417</v>
      </c>
      <c r="T749" s="65" t="s">
        <v>762</v>
      </c>
    </row>
    <row r="750" spans="1:20" x14ac:dyDescent="0.35">
      <c r="A750" s="63" t="s">
        <v>1930</v>
      </c>
      <c r="B750" s="71">
        <v>488562</v>
      </c>
      <c r="C750" s="71">
        <v>6766710</v>
      </c>
      <c r="D750" s="64" t="s">
        <v>1931</v>
      </c>
      <c r="E750" s="64"/>
      <c r="F750" s="64" t="s">
        <v>144</v>
      </c>
      <c r="G750" s="64"/>
      <c r="H750" s="65"/>
      <c r="I750" s="65"/>
      <c r="J750" s="65"/>
      <c r="K750" s="65"/>
      <c r="L750" s="65"/>
      <c r="M750" s="65"/>
      <c r="N750" s="65"/>
      <c r="O750" s="65"/>
      <c r="P750" s="65"/>
      <c r="Q750" s="64"/>
      <c r="R750" s="64"/>
      <c r="S750" s="65" t="s">
        <v>1417</v>
      </c>
      <c r="T750" s="65" t="s">
        <v>762</v>
      </c>
    </row>
    <row r="751" spans="1:20" x14ac:dyDescent="0.35">
      <c r="A751" s="63">
        <v>10.028</v>
      </c>
      <c r="B751" s="64">
        <v>488534</v>
      </c>
      <c r="C751" s="64">
        <v>6768697</v>
      </c>
      <c r="D751" s="64" t="s">
        <v>1932</v>
      </c>
      <c r="E751" s="64" t="s">
        <v>91</v>
      </c>
      <c r="F751" s="64" t="s">
        <v>1551</v>
      </c>
      <c r="G751" s="64"/>
      <c r="H751" s="65"/>
      <c r="I751" s="65"/>
      <c r="J751" s="65"/>
      <c r="K751" s="65"/>
      <c r="L751" s="65"/>
      <c r="M751" s="65"/>
      <c r="N751" s="65"/>
      <c r="O751" s="65"/>
      <c r="P751" s="65"/>
      <c r="Q751" s="64"/>
      <c r="R751" s="64" t="s">
        <v>1933</v>
      </c>
      <c r="S751" s="65" t="s">
        <v>1417</v>
      </c>
      <c r="T751" s="65" t="s">
        <v>762</v>
      </c>
    </row>
    <row r="752" spans="1:20" x14ac:dyDescent="0.35">
      <c r="A752" s="63">
        <v>10.029</v>
      </c>
      <c r="B752" s="64">
        <v>488705</v>
      </c>
      <c r="C752" s="64">
        <v>6768600</v>
      </c>
      <c r="D752" s="64" t="s">
        <v>1934</v>
      </c>
      <c r="E752" s="64" t="s">
        <v>91</v>
      </c>
      <c r="F752" s="64" t="s">
        <v>1166</v>
      </c>
      <c r="G752" s="64"/>
      <c r="H752" s="65"/>
      <c r="I752" s="65"/>
      <c r="J752" s="65"/>
      <c r="K752" s="65"/>
      <c r="L752" s="65"/>
      <c r="M752" s="65"/>
      <c r="N752" s="65"/>
      <c r="O752" s="65"/>
      <c r="P752" s="65"/>
      <c r="Q752" s="64"/>
      <c r="R752" s="64"/>
      <c r="S752" s="65" t="s">
        <v>1417</v>
      </c>
      <c r="T752" s="65" t="s">
        <v>762</v>
      </c>
    </row>
    <row r="753" spans="1:20" x14ac:dyDescent="0.35">
      <c r="A753" s="63" t="s">
        <v>1935</v>
      </c>
      <c r="B753" s="64">
        <v>488770</v>
      </c>
      <c r="C753" s="64">
        <v>6768532</v>
      </c>
      <c r="D753" s="64" t="s">
        <v>1936</v>
      </c>
      <c r="E753" s="64" t="s">
        <v>91</v>
      </c>
      <c r="F753" s="64" t="s">
        <v>242</v>
      </c>
      <c r="G753" s="64"/>
      <c r="H753" s="65"/>
      <c r="I753" s="65"/>
      <c r="J753" s="65"/>
      <c r="K753" s="65"/>
      <c r="L753" s="65"/>
      <c r="M753" s="65"/>
      <c r="N753" s="65"/>
      <c r="O753" s="65"/>
      <c r="P753" s="65"/>
      <c r="Q753" s="64"/>
      <c r="R753" s="64" t="s">
        <v>1937</v>
      </c>
      <c r="S753" s="65" t="s">
        <v>1417</v>
      </c>
      <c r="T753" s="65" t="s">
        <v>762</v>
      </c>
    </row>
    <row r="754" spans="1:20" x14ac:dyDescent="0.35">
      <c r="A754" s="63" t="s">
        <v>1938</v>
      </c>
      <c r="B754" s="64">
        <v>488732</v>
      </c>
      <c r="C754" s="64">
        <v>6768500</v>
      </c>
      <c r="D754" s="64" t="s">
        <v>1939</v>
      </c>
      <c r="E754" s="64" t="s">
        <v>91</v>
      </c>
      <c r="F754" s="64" t="s">
        <v>31</v>
      </c>
      <c r="G754" s="64" t="s">
        <v>160</v>
      </c>
      <c r="H754" s="65"/>
      <c r="I754" s="65"/>
      <c r="J754" s="65"/>
      <c r="K754" s="65"/>
      <c r="L754" s="65"/>
      <c r="M754" s="65"/>
      <c r="N754" s="65"/>
      <c r="O754" s="65"/>
      <c r="P754" s="65"/>
      <c r="Q754" s="64"/>
      <c r="R754" s="64"/>
      <c r="S754" s="65" t="s">
        <v>1417</v>
      </c>
      <c r="T754" s="65" t="s">
        <v>762</v>
      </c>
    </row>
    <row r="755" spans="1:20" x14ac:dyDescent="0.35">
      <c r="A755" s="63">
        <v>10.031000000000001</v>
      </c>
      <c r="B755" s="64">
        <v>488803</v>
      </c>
      <c r="C755" s="64">
        <v>6768566</v>
      </c>
      <c r="D755" s="64" t="s">
        <v>1940</v>
      </c>
      <c r="E755" s="64" t="s">
        <v>22</v>
      </c>
      <c r="F755" s="64" t="s">
        <v>160</v>
      </c>
      <c r="G755" s="64"/>
      <c r="H755" s="65"/>
      <c r="I755" s="65"/>
      <c r="J755" s="65"/>
      <c r="K755" s="65"/>
      <c r="L755" s="65"/>
      <c r="M755" s="65"/>
      <c r="N755" s="65"/>
      <c r="O755" s="65"/>
      <c r="P755" s="65"/>
      <c r="Q755" s="64"/>
      <c r="R755" s="64"/>
      <c r="S755" s="65" t="s">
        <v>1417</v>
      </c>
      <c r="T755" s="65" t="s">
        <v>762</v>
      </c>
    </row>
    <row r="756" spans="1:20" x14ac:dyDescent="0.35">
      <c r="A756" s="63">
        <v>10.032</v>
      </c>
      <c r="B756" s="64">
        <v>488917</v>
      </c>
      <c r="C756" s="64">
        <v>6768693</v>
      </c>
      <c r="D756" s="64" t="s">
        <v>1941</v>
      </c>
      <c r="E756" s="64" t="s">
        <v>22</v>
      </c>
      <c r="F756" s="64" t="s">
        <v>160</v>
      </c>
      <c r="G756" s="64"/>
      <c r="H756" s="65"/>
      <c r="I756" s="65"/>
      <c r="J756" s="65"/>
      <c r="K756" s="65"/>
      <c r="L756" s="65"/>
      <c r="M756" s="65"/>
      <c r="N756" s="65"/>
      <c r="O756" s="65"/>
      <c r="P756" s="65"/>
      <c r="Q756" s="64"/>
      <c r="R756" s="64"/>
      <c r="S756" s="65" t="s">
        <v>1417</v>
      </c>
      <c r="T756" s="65" t="s">
        <v>762</v>
      </c>
    </row>
    <row r="757" spans="1:20" x14ac:dyDescent="0.35">
      <c r="A757" s="63" t="s">
        <v>1942</v>
      </c>
      <c r="B757" s="64">
        <v>489043</v>
      </c>
      <c r="C757" s="64">
        <v>6768798</v>
      </c>
      <c r="D757" s="64" t="s">
        <v>1943</v>
      </c>
      <c r="E757" s="64" t="s">
        <v>22</v>
      </c>
      <c r="F757" s="64" t="s">
        <v>160</v>
      </c>
      <c r="G757" s="64"/>
      <c r="H757" s="65" t="s">
        <v>34</v>
      </c>
      <c r="I757" s="65">
        <v>282</v>
      </c>
      <c r="J757" s="65">
        <v>82</v>
      </c>
      <c r="K757" s="65"/>
      <c r="L757" s="65"/>
      <c r="M757" s="65"/>
      <c r="N757" s="65"/>
      <c r="O757" s="65"/>
      <c r="P757" s="65"/>
      <c r="Q757" s="64"/>
      <c r="R757" s="64"/>
      <c r="S757" s="65" t="s">
        <v>1417</v>
      </c>
      <c r="T757" s="65" t="s">
        <v>762</v>
      </c>
    </row>
    <row r="758" spans="1:20" x14ac:dyDescent="0.35">
      <c r="A758" s="63" t="s">
        <v>1944</v>
      </c>
      <c r="B758" s="64">
        <v>488982</v>
      </c>
      <c r="C758" s="64">
        <v>6768818</v>
      </c>
      <c r="D758" s="64" t="s">
        <v>1945</v>
      </c>
      <c r="E758" s="64" t="s">
        <v>22</v>
      </c>
      <c r="F758" s="64" t="s">
        <v>160</v>
      </c>
      <c r="G758" s="64"/>
      <c r="H758" s="65"/>
      <c r="I758" s="65"/>
      <c r="J758" s="65"/>
      <c r="K758" s="65"/>
      <c r="L758" s="65"/>
      <c r="M758" s="65"/>
      <c r="N758" s="65"/>
      <c r="O758" s="65"/>
      <c r="P758" s="65"/>
      <c r="Q758" s="64"/>
      <c r="R758" s="64"/>
      <c r="S758" s="65" t="s">
        <v>1417</v>
      </c>
      <c r="T758" s="65" t="s">
        <v>762</v>
      </c>
    </row>
    <row r="759" spans="1:20" x14ac:dyDescent="0.35">
      <c r="A759" s="63">
        <v>10.032999999999999</v>
      </c>
      <c r="B759" s="64">
        <v>489098</v>
      </c>
      <c r="C759" s="64">
        <v>6768764</v>
      </c>
      <c r="D759" s="64" t="s">
        <v>1946</v>
      </c>
      <c r="E759" s="64" t="s">
        <v>91</v>
      </c>
      <c r="F759" s="64" t="s">
        <v>100</v>
      </c>
      <c r="G759" s="64" t="s">
        <v>1166</v>
      </c>
      <c r="H759" s="65"/>
      <c r="I759" s="65"/>
      <c r="J759" s="65"/>
      <c r="K759" s="65"/>
      <c r="L759" s="65"/>
      <c r="M759" s="65"/>
      <c r="N759" s="65"/>
      <c r="O759" s="65"/>
      <c r="P759" s="65"/>
      <c r="Q759" s="64"/>
      <c r="R759" s="64"/>
      <c r="S759" s="65" t="s">
        <v>1417</v>
      </c>
      <c r="T759" s="65" t="s">
        <v>762</v>
      </c>
    </row>
    <row r="760" spans="1:20" x14ac:dyDescent="0.35">
      <c r="A760" s="63">
        <v>10.034000000000001</v>
      </c>
      <c r="B760" s="64">
        <v>489227</v>
      </c>
      <c r="C760" s="64">
        <v>6768765</v>
      </c>
      <c r="D760" s="64" t="s">
        <v>1947</v>
      </c>
      <c r="E760" s="64" t="s">
        <v>22</v>
      </c>
      <c r="F760" s="64" t="s">
        <v>160</v>
      </c>
      <c r="G760" s="64"/>
      <c r="H760" s="65"/>
      <c r="I760" s="65"/>
      <c r="J760" s="65"/>
      <c r="K760" s="65"/>
      <c r="L760" s="65"/>
      <c r="M760" s="65"/>
      <c r="N760" s="65"/>
      <c r="O760" s="65"/>
      <c r="P760" s="65"/>
      <c r="Q760" s="59" t="s">
        <v>1948</v>
      </c>
      <c r="R760" s="59" t="s">
        <v>1949</v>
      </c>
      <c r="S760" s="65" t="s">
        <v>1417</v>
      </c>
      <c r="T760" s="65" t="s">
        <v>762</v>
      </c>
    </row>
    <row r="761" spans="1:20" x14ac:dyDescent="0.35">
      <c r="A761" s="63">
        <v>10.035</v>
      </c>
      <c r="B761" s="64">
        <v>489498</v>
      </c>
      <c r="C761" s="64">
        <v>6768680</v>
      </c>
      <c r="D761" s="64" t="s">
        <v>1950</v>
      </c>
      <c r="E761" s="64"/>
      <c r="F761" s="64" t="s">
        <v>144</v>
      </c>
      <c r="G761" s="64"/>
      <c r="H761" s="65"/>
      <c r="I761" s="65"/>
      <c r="J761" s="65"/>
      <c r="K761" s="65"/>
      <c r="L761" s="65"/>
      <c r="M761" s="65"/>
      <c r="N761" s="65"/>
      <c r="O761" s="65"/>
      <c r="P761" s="65"/>
      <c r="Q761" s="64"/>
      <c r="R761" s="64" t="s">
        <v>1951</v>
      </c>
      <c r="S761" s="65" t="s">
        <v>1417</v>
      </c>
      <c r="T761" s="65" t="s">
        <v>762</v>
      </c>
    </row>
    <row r="762" spans="1:20" x14ac:dyDescent="0.35">
      <c r="A762" s="63" t="s">
        <v>1952</v>
      </c>
      <c r="B762" s="64">
        <v>489610</v>
      </c>
      <c r="C762" s="64">
        <v>6768714</v>
      </c>
      <c r="D762" s="64" t="s">
        <v>1953</v>
      </c>
      <c r="E762" s="64"/>
      <c r="F762" s="64" t="s">
        <v>144</v>
      </c>
      <c r="G762" s="64"/>
      <c r="H762" s="65"/>
      <c r="I762" s="65"/>
      <c r="J762" s="65"/>
      <c r="K762" s="65"/>
      <c r="L762" s="65"/>
      <c r="M762" s="65"/>
      <c r="N762" s="65"/>
      <c r="O762" s="65"/>
      <c r="P762" s="65"/>
      <c r="Q762" s="64"/>
      <c r="R762" s="64"/>
      <c r="S762" s="65" t="s">
        <v>1417</v>
      </c>
      <c r="T762" s="65" t="s">
        <v>762</v>
      </c>
    </row>
    <row r="763" spans="1:20" x14ac:dyDescent="0.35">
      <c r="A763" s="63" t="s">
        <v>1954</v>
      </c>
      <c r="B763" s="64">
        <v>489413</v>
      </c>
      <c r="C763" s="64">
        <v>6768603</v>
      </c>
      <c r="D763" s="64" t="s">
        <v>1955</v>
      </c>
      <c r="E763" s="64"/>
      <c r="F763" s="64" t="s">
        <v>144</v>
      </c>
      <c r="G763" s="64" t="s">
        <v>236</v>
      </c>
      <c r="H763" s="65"/>
      <c r="I763" s="65"/>
      <c r="J763" s="65"/>
      <c r="K763" s="65"/>
      <c r="L763" s="65"/>
      <c r="M763" s="65"/>
      <c r="N763" s="65"/>
      <c r="O763" s="65"/>
      <c r="P763" s="65"/>
      <c r="Q763" s="64"/>
      <c r="R763" s="64"/>
      <c r="S763" s="65" t="s">
        <v>1417</v>
      </c>
      <c r="T763" s="65" t="s">
        <v>762</v>
      </c>
    </row>
    <row r="764" spans="1:20" x14ac:dyDescent="0.35">
      <c r="A764" s="63">
        <v>10.036</v>
      </c>
      <c r="B764" s="64">
        <v>489657</v>
      </c>
      <c r="C764" s="64">
        <v>6768951</v>
      </c>
      <c r="D764" s="64" t="s">
        <v>1956</v>
      </c>
      <c r="E764" s="64" t="s">
        <v>133</v>
      </c>
      <c r="F764" s="64" t="s">
        <v>100</v>
      </c>
      <c r="G764" s="64"/>
      <c r="H764" s="65"/>
      <c r="I764" s="65"/>
      <c r="J764" s="65"/>
      <c r="K764" s="65"/>
      <c r="L764" s="65"/>
      <c r="M764" s="65"/>
      <c r="N764" s="65"/>
      <c r="O764" s="65"/>
      <c r="P764" s="65"/>
      <c r="Q764" s="64"/>
      <c r="R764" s="64"/>
      <c r="S764" s="65" t="s">
        <v>1417</v>
      </c>
      <c r="T764" s="65" t="s">
        <v>762</v>
      </c>
    </row>
    <row r="765" spans="1:20" x14ac:dyDescent="0.35">
      <c r="A765" s="63">
        <v>10.037000000000001</v>
      </c>
      <c r="B765" s="64">
        <v>490144</v>
      </c>
      <c r="C765" s="64">
        <v>6768444</v>
      </c>
      <c r="D765" s="64" t="s">
        <v>1957</v>
      </c>
      <c r="E765" s="64"/>
      <c r="F765" s="64" t="s">
        <v>144</v>
      </c>
      <c r="G765" s="64"/>
      <c r="H765" s="65"/>
      <c r="I765" s="65"/>
      <c r="J765" s="65"/>
      <c r="K765" s="65"/>
      <c r="L765" s="65"/>
      <c r="M765" s="65"/>
      <c r="N765" s="65"/>
      <c r="O765" s="65"/>
      <c r="P765" s="65"/>
      <c r="Q765" s="64"/>
      <c r="R765" s="64"/>
      <c r="S765" s="65" t="s">
        <v>1417</v>
      </c>
      <c r="T765" s="65" t="s">
        <v>762</v>
      </c>
    </row>
    <row r="766" spans="1:20" x14ac:dyDescent="0.35">
      <c r="A766" s="63" t="s">
        <v>1958</v>
      </c>
      <c r="B766" s="64">
        <v>490617</v>
      </c>
      <c r="C766" s="64">
        <v>6768498</v>
      </c>
      <c r="D766" s="64" t="s">
        <v>1959</v>
      </c>
      <c r="E766" s="64" t="s">
        <v>133</v>
      </c>
      <c r="F766" s="64" t="s">
        <v>100</v>
      </c>
      <c r="G766" s="64" t="s">
        <v>160</v>
      </c>
      <c r="H766" s="65"/>
      <c r="I766" s="65"/>
      <c r="J766" s="65"/>
      <c r="K766" s="65"/>
      <c r="L766" s="65"/>
      <c r="M766" s="65"/>
      <c r="N766" s="65"/>
      <c r="O766" s="65"/>
      <c r="P766" s="65"/>
      <c r="Q766" s="64"/>
      <c r="R766" s="64"/>
      <c r="S766" s="65" t="s">
        <v>1417</v>
      </c>
      <c r="T766" s="65" t="s">
        <v>762</v>
      </c>
    </row>
    <row r="767" spans="1:20" x14ac:dyDescent="0.35">
      <c r="A767" s="63">
        <v>10.038</v>
      </c>
      <c r="B767" s="64">
        <v>490928</v>
      </c>
      <c r="C767" s="64">
        <v>6768536</v>
      </c>
      <c r="D767" s="64" t="s">
        <v>1960</v>
      </c>
      <c r="E767" s="64" t="s">
        <v>133</v>
      </c>
      <c r="F767" s="64" t="s">
        <v>100</v>
      </c>
      <c r="G767" s="64" t="s">
        <v>31</v>
      </c>
      <c r="H767" s="65"/>
      <c r="I767" s="65"/>
      <c r="J767" s="65"/>
      <c r="K767" s="65"/>
      <c r="L767" s="65"/>
      <c r="M767" s="65"/>
      <c r="N767" s="65"/>
      <c r="O767" s="65"/>
      <c r="P767" s="65"/>
      <c r="Q767" s="64"/>
      <c r="R767" s="64"/>
      <c r="S767" s="65" t="s">
        <v>1417</v>
      </c>
      <c r="T767" s="65" t="s">
        <v>762</v>
      </c>
    </row>
    <row r="768" spans="1:20" x14ac:dyDescent="0.35">
      <c r="A768" s="63">
        <v>10.039</v>
      </c>
      <c r="B768" s="64">
        <v>490874</v>
      </c>
      <c r="C768" s="64">
        <v>6768813</v>
      </c>
      <c r="D768" s="64" t="s">
        <v>1961</v>
      </c>
      <c r="E768" s="64" t="s">
        <v>133</v>
      </c>
      <c r="F768" s="64" t="s">
        <v>100</v>
      </c>
      <c r="G768" s="64" t="s">
        <v>144</v>
      </c>
      <c r="H768" s="65"/>
      <c r="I768" s="65"/>
      <c r="J768" s="65"/>
      <c r="K768" s="65"/>
      <c r="L768" s="65"/>
      <c r="M768" s="65"/>
      <c r="N768" s="65"/>
      <c r="O768" s="65"/>
      <c r="P768" s="65"/>
      <c r="Q768" s="64"/>
      <c r="R768" s="64"/>
      <c r="S768" s="65" t="s">
        <v>1417</v>
      </c>
      <c r="T768" s="65" t="s">
        <v>762</v>
      </c>
    </row>
    <row r="769" spans="1:20" x14ac:dyDescent="0.35">
      <c r="A769" s="63" t="s">
        <v>1962</v>
      </c>
      <c r="B769" s="64">
        <v>490926</v>
      </c>
      <c r="C769" s="64">
        <v>6769125</v>
      </c>
      <c r="D769" s="64" t="s">
        <v>1963</v>
      </c>
      <c r="E769" s="64"/>
      <c r="F769" s="64" t="s">
        <v>144</v>
      </c>
      <c r="G769" s="64"/>
      <c r="H769" s="65"/>
      <c r="I769" s="65"/>
      <c r="J769" s="65"/>
      <c r="K769" s="65"/>
      <c r="L769" s="65"/>
      <c r="M769" s="65"/>
      <c r="N769" s="65"/>
      <c r="O769" s="65"/>
      <c r="P769" s="65"/>
      <c r="Q769" s="64"/>
      <c r="R769" s="64"/>
      <c r="S769" s="65" t="s">
        <v>1417</v>
      </c>
      <c r="T769" s="65" t="s">
        <v>762</v>
      </c>
    </row>
    <row r="770" spans="1:20" x14ac:dyDescent="0.35">
      <c r="A770" s="63">
        <v>10.041</v>
      </c>
      <c r="B770" s="64">
        <v>490816</v>
      </c>
      <c r="C770" s="64">
        <v>6769419</v>
      </c>
      <c r="D770" s="64" t="s">
        <v>1964</v>
      </c>
      <c r="E770" s="64" t="s">
        <v>22</v>
      </c>
      <c r="F770" s="64" t="s">
        <v>31</v>
      </c>
      <c r="G770" s="64"/>
      <c r="H770" s="65" t="s">
        <v>46</v>
      </c>
      <c r="I770" s="65">
        <v>170</v>
      </c>
      <c r="J770" s="65"/>
      <c r="K770" s="65"/>
      <c r="L770" s="65"/>
      <c r="M770" s="65"/>
      <c r="N770" s="65"/>
      <c r="O770" s="65"/>
      <c r="P770" s="65"/>
      <c r="Q770" s="64"/>
      <c r="R770" s="64"/>
      <c r="S770" s="65" t="s">
        <v>1417</v>
      </c>
      <c r="T770" s="65" t="s">
        <v>762</v>
      </c>
    </row>
    <row r="771" spans="1:20" x14ac:dyDescent="0.35">
      <c r="A771" s="63">
        <v>10.042</v>
      </c>
      <c r="B771" s="64">
        <v>490751</v>
      </c>
      <c r="C771" s="64">
        <v>6769401</v>
      </c>
      <c r="D771" s="64" t="s">
        <v>1965</v>
      </c>
      <c r="E771" s="64" t="s">
        <v>91</v>
      </c>
      <c r="F771" s="64" t="s">
        <v>31</v>
      </c>
      <c r="G771" s="64"/>
      <c r="H771" s="65"/>
      <c r="I771" s="65"/>
      <c r="J771" s="65"/>
      <c r="K771" s="65"/>
      <c r="L771" s="65"/>
      <c r="M771" s="65"/>
      <c r="N771" s="65"/>
      <c r="O771" s="65"/>
      <c r="P771" s="65"/>
      <c r="Q771" s="64"/>
      <c r="R771" s="64" t="s">
        <v>1966</v>
      </c>
      <c r="S771" s="65" t="s">
        <v>1417</v>
      </c>
      <c r="T771" s="65" t="s">
        <v>762</v>
      </c>
    </row>
    <row r="772" spans="1:20" x14ac:dyDescent="0.35">
      <c r="A772" s="63">
        <v>10.042999999999999</v>
      </c>
      <c r="B772" s="64">
        <v>490664</v>
      </c>
      <c r="C772" s="64">
        <v>6769292</v>
      </c>
      <c r="D772" s="64" t="s">
        <v>1967</v>
      </c>
      <c r="E772" s="64" t="s">
        <v>91</v>
      </c>
      <c r="F772" s="64" t="s">
        <v>100</v>
      </c>
      <c r="G772" s="64"/>
      <c r="H772" s="65"/>
      <c r="I772" s="65"/>
      <c r="J772" s="65"/>
      <c r="K772" s="65"/>
      <c r="L772" s="65"/>
      <c r="M772" s="65"/>
      <c r="N772" s="65"/>
      <c r="O772" s="65"/>
      <c r="P772" s="65"/>
      <c r="Q772" s="64"/>
      <c r="R772" s="64"/>
      <c r="S772" s="65" t="s">
        <v>1417</v>
      </c>
      <c r="T772" s="65" t="s">
        <v>762</v>
      </c>
    </row>
    <row r="773" spans="1:20" x14ac:dyDescent="0.35">
      <c r="A773" s="63">
        <v>10.044</v>
      </c>
      <c r="B773" s="64">
        <v>490501</v>
      </c>
      <c r="C773" s="64">
        <v>6769096</v>
      </c>
      <c r="D773" s="64" t="s">
        <v>1968</v>
      </c>
      <c r="E773" s="64"/>
      <c r="F773" s="64" t="s">
        <v>144</v>
      </c>
      <c r="G773" s="64"/>
      <c r="H773" s="65"/>
      <c r="I773" s="65"/>
      <c r="J773" s="65"/>
      <c r="K773" s="65"/>
      <c r="L773" s="65"/>
      <c r="M773" s="65"/>
      <c r="N773" s="65"/>
      <c r="O773" s="65"/>
      <c r="P773" s="65"/>
      <c r="Q773" s="64"/>
      <c r="R773" s="64"/>
      <c r="S773" s="65" t="s">
        <v>1417</v>
      </c>
      <c r="T773" s="65" t="s">
        <v>762</v>
      </c>
    </row>
    <row r="774" spans="1:20" x14ac:dyDescent="0.35">
      <c r="A774" s="63" t="s">
        <v>1969</v>
      </c>
      <c r="B774" s="64">
        <v>490464</v>
      </c>
      <c r="C774" s="64">
        <v>6769042</v>
      </c>
      <c r="D774" s="64" t="s">
        <v>1970</v>
      </c>
      <c r="E774" s="64" t="s">
        <v>133</v>
      </c>
      <c r="F774" s="64" t="s">
        <v>236</v>
      </c>
      <c r="G774" s="64" t="s">
        <v>100</v>
      </c>
      <c r="H774" s="65"/>
      <c r="I774" s="65"/>
      <c r="J774" s="65"/>
      <c r="K774" s="65"/>
      <c r="L774" s="65"/>
      <c r="M774" s="65"/>
      <c r="N774" s="65"/>
      <c r="O774" s="65"/>
      <c r="P774" s="65"/>
      <c r="Q774" s="64"/>
      <c r="R774" s="64"/>
      <c r="S774" s="65" t="s">
        <v>1417</v>
      </c>
      <c r="T774" s="65" t="s">
        <v>762</v>
      </c>
    </row>
    <row r="775" spans="1:20" x14ac:dyDescent="0.35">
      <c r="A775" s="63">
        <v>10.045</v>
      </c>
      <c r="B775" s="64">
        <v>490459</v>
      </c>
      <c r="C775" s="64">
        <v>6768932</v>
      </c>
      <c r="D775" s="64" t="s">
        <v>1971</v>
      </c>
      <c r="E775" s="64" t="s">
        <v>22</v>
      </c>
      <c r="F775" s="64" t="s">
        <v>160</v>
      </c>
      <c r="G775" s="64"/>
      <c r="H775" s="65"/>
      <c r="I775" s="65"/>
      <c r="J775" s="65"/>
      <c r="K775" s="65"/>
      <c r="L775" s="65"/>
      <c r="M775" s="65"/>
      <c r="N775" s="65"/>
      <c r="O775" s="65"/>
      <c r="P775" s="65"/>
      <c r="Q775" s="64"/>
      <c r="R775" s="64"/>
      <c r="S775" s="65" t="s">
        <v>1417</v>
      </c>
      <c r="T775" s="65" t="s">
        <v>762</v>
      </c>
    </row>
    <row r="776" spans="1:20" x14ac:dyDescent="0.35">
      <c r="A776" s="63">
        <v>10.045999999999999</v>
      </c>
      <c r="B776" s="64">
        <v>490250</v>
      </c>
      <c r="C776" s="64">
        <v>6768976</v>
      </c>
      <c r="D776" s="64" t="s">
        <v>1972</v>
      </c>
      <c r="E776" s="64" t="s">
        <v>22</v>
      </c>
      <c r="F776" s="64" t="s">
        <v>160</v>
      </c>
      <c r="G776" s="64"/>
      <c r="H776" s="65"/>
      <c r="I776" s="65"/>
      <c r="J776" s="65"/>
      <c r="K776" s="65"/>
      <c r="L776" s="65"/>
      <c r="M776" s="65"/>
      <c r="N776" s="65"/>
      <c r="O776" s="65"/>
      <c r="P776" s="65"/>
      <c r="Q776" s="64"/>
      <c r="R776" s="64"/>
      <c r="S776" s="65" t="s">
        <v>1417</v>
      </c>
      <c r="T776" s="65" t="s">
        <v>762</v>
      </c>
    </row>
    <row r="777" spans="1:20" x14ac:dyDescent="0.35">
      <c r="A777" s="63" t="s">
        <v>1973</v>
      </c>
      <c r="B777" s="64">
        <v>490232</v>
      </c>
      <c r="C777" s="64">
        <v>6768970</v>
      </c>
      <c r="D777" s="64" t="s">
        <v>1974</v>
      </c>
      <c r="E777" s="64" t="s">
        <v>22</v>
      </c>
      <c r="F777" s="64" t="s">
        <v>160</v>
      </c>
      <c r="G777" s="64"/>
      <c r="H777" s="65"/>
      <c r="I777" s="65"/>
      <c r="J777" s="65"/>
      <c r="K777" s="65"/>
      <c r="L777" s="65"/>
      <c r="M777" s="65"/>
      <c r="N777" s="65"/>
      <c r="O777" s="65"/>
      <c r="P777" s="65"/>
      <c r="Q777" s="59" t="s">
        <v>1975</v>
      </c>
      <c r="R777" s="59" t="s">
        <v>1976</v>
      </c>
      <c r="S777" s="65" t="s">
        <v>1417</v>
      </c>
      <c r="T777" s="65" t="s">
        <v>762</v>
      </c>
    </row>
    <row r="778" spans="1:20" x14ac:dyDescent="0.35">
      <c r="A778" s="63" t="s">
        <v>1977</v>
      </c>
      <c r="B778" s="64">
        <v>490192</v>
      </c>
      <c r="C778" s="64">
        <v>6768983</v>
      </c>
      <c r="D778" s="64" t="s">
        <v>1978</v>
      </c>
      <c r="E778" s="64" t="s">
        <v>22</v>
      </c>
      <c r="F778" s="64" t="s">
        <v>160</v>
      </c>
      <c r="G778" s="64"/>
      <c r="H778" s="65"/>
      <c r="I778" s="65"/>
      <c r="J778" s="65"/>
      <c r="K778" s="65"/>
      <c r="L778" s="65"/>
      <c r="M778" s="65"/>
      <c r="N778" s="65"/>
      <c r="O778" s="65"/>
      <c r="P778" s="65"/>
      <c r="Q778" s="59"/>
      <c r="R778" s="64"/>
      <c r="S778" s="65" t="s">
        <v>1417</v>
      </c>
      <c r="T778" s="65" t="s">
        <v>762</v>
      </c>
    </row>
    <row r="779" spans="1:20" x14ac:dyDescent="0.35">
      <c r="A779" s="63">
        <v>10.047000000000001</v>
      </c>
      <c r="B779" s="64">
        <v>489788</v>
      </c>
      <c r="C779" s="64">
        <v>6769178</v>
      </c>
      <c r="D779" s="64" t="s">
        <v>1979</v>
      </c>
      <c r="E779" s="64" t="s">
        <v>91</v>
      </c>
      <c r="F779" s="64" t="s">
        <v>1166</v>
      </c>
      <c r="G779" s="64"/>
      <c r="H779" s="65"/>
      <c r="I779" s="65"/>
      <c r="J779" s="65"/>
      <c r="K779" s="65"/>
      <c r="L779" s="65"/>
      <c r="M779" s="65"/>
      <c r="N779" s="65"/>
      <c r="O779" s="65"/>
      <c r="P779" s="65"/>
      <c r="Q779" s="64"/>
      <c r="R779" s="64"/>
      <c r="S779" s="65" t="s">
        <v>1417</v>
      </c>
      <c r="T779" s="65" t="s">
        <v>762</v>
      </c>
    </row>
    <row r="780" spans="1:20" x14ac:dyDescent="0.35">
      <c r="A780" s="63">
        <v>10.048</v>
      </c>
      <c r="B780" s="64">
        <v>489706</v>
      </c>
      <c r="C780" s="64">
        <v>6769240</v>
      </c>
      <c r="D780" s="64" t="s">
        <v>1980</v>
      </c>
      <c r="E780" s="64" t="s">
        <v>22</v>
      </c>
      <c r="F780" s="64" t="s">
        <v>1166</v>
      </c>
      <c r="G780" s="64"/>
      <c r="H780" s="65"/>
      <c r="I780" s="65"/>
      <c r="J780" s="65"/>
      <c r="K780" s="65"/>
      <c r="L780" s="65"/>
      <c r="M780" s="65"/>
      <c r="N780" s="65"/>
      <c r="O780" s="65"/>
      <c r="P780" s="65"/>
      <c r="Q780" s="64"/>
      <c r="R780" s="64"/>
      <c r="S780" s="65" t="s">
        <v>1417</v>
      </c>
      <c r="T780" s="65" t="s">
        <v>762</v>
      </c>
    </row>
    <row r="781" spans="1:20" x14ac:dyDescent="0.35">
      <c r="A781" s="63">
        <v>10.048999999999999</v>
      </c>
      <c r="B781" s="64">
        <v>489236</v>
      </c>
      <c r="C781" s="64">
        <v>6769201</v>
      </c>
      <c r="D781" s="64" t="s">
        <v>1981</v>
      </c>
      <c r="E781" s="64" t="s">
        <v>22</v>
      </c>
      <c r="F781" s="64" t="s">
        <v>1166</v>
      </c>
      <c r="G781" s="64"/>
      <c r="H781" s="65"/>
      <c r="I781" s="65"/>
      <c r="J781" s="65"/>
      <c r="K781" s="65"/>
      <c r="L781" s="65"/>
      <c r="M781" s="65"/>
      <c r="N781" s="65"/>
      <c r="O781" s="65"/>
      <c r="P781" s="65"/>
      <c r="Q781" s="64"/>
      <c r="R781" s="64"/>
      <c r="S781" s="65" t="s">
        <v>1417</v>
      </c>
      <c r="T781" s="65" t="s">
        <v>762</v>
      </c>
    </row>
    <row r="782" spans="1:20" x14ac:dyDescent="0.35">
      <c r="A782" s="63" t="s">
        <v>1982</v>
      </c>
      <c r="B782" s="64">
        <v>489165</v>
      </c>
      <c r="C782" s="64">
        <v>6769186</v>
      </c>
      <c r="D782" s="64" t="s">
        <v>1983</v>
      </c>
      <c r="E782" s="64" t="s">
        <v>133</v>
      </c>
      <c r="F782" s="64" t="s">
        <v>105</v>
      </c>
      <c r="G782" s="64"/>
      <c r="H782" s="65"/>
      <c r="I782" s="65"/>
      <c r="J782" s="65"/>
      <c r="K782" s="65"/>
      <c r="L782" s="65"/>
      <c r="M782" s="65"/>
      <c r="N782" s="65"/>
      <c r="O782" s="65"/>
      <c r="P782" s="65"/>
      <c r="Q782" s="64"/>
      <c r="R782" s="64"/>
      <c r="S782" s="65" t="s">
        <v>1417</v>
      </c>
      <c r="T782" s="65" t="s">
        <v>762</v>
      </c>
    </row>
    <row r="783" spans="1:20" x14ac:dyDescent="0.35">
      <c r="A783" s="63" t="s">
        <v>1984</v>
      </c>
      <c r="B783" s="64">
        <v>489060</v>
      </c>
      <c r="C783" s="64">
        <v>6769142</v>
      </c>
      <c r="D783" s="64" t="s">
        <v>1985</v>
      </c>
      <c r="E783" s="64" t="s">
        <v>22</v>
      </c>
      <c r="F783" s="64" t="s">
        <v>160</v>
      </c>
      <c r="G783" s="64"/>
      <c r="H783" s="65"/>
      <c r="I783" s="65"/>
      <c r="J783" s="65"/>
      <c r="K783" s="65"/>
      <c r="L783" s="65"/>
      <c r="M783" s="65"/>
      <c r="N783" s="65"/>
      <c r="O783" s="65"/>
      <c r="P783" s="65"/>
      <c r="Q783" s="64"/>
      <c r="R783" s="64"/>
      <c r="S783" s="65" t="s">
        <v>1417</v>
      </c>
      <c r="T783" s="65" t="s">
        <v>762</v>
      </c>
    </row>
    <row r="784" spans="1:20" x14ac:dyDescent="0.35">
      <c r="A784" s="63">
        <v>10.051</v>
      </c>
      <c r="B784" s="64">
        <v>488841</v>
      </c>
      <c r="C784" s="64">
        <v>6769027</v>
      </c>
      <c r="D784" s="64" t="s">
        <v>1986</v>
      </c>
      <c r="E784" s="64" t="s">
        <v>91</v>
      </c>
      <c r="F784" s="64" t="s">
        <v>1166</v>
      </c>
      <c r="G784" s="64"/>
      <c r="H784" s="65"/>
      <c r="I784" s="65"/>
      <c r="J784" s="65"/>
      <c r="K784" s="65"/>
      <c r="L784" s="65"/>
      <c r="M784" s="65"/>
      <c r="N784" s="65"/>
      <c r="O784" s="65"/>
      <c r="P784" s="65"/>
      <c r="Q784" s="64"/>
      <c r="R784" s="64"/>
      <c r="S784" s="65" t="s">
        <v>1417</v>
      </c>
      <c r="T784" s="65" t="s">
        <v>762</v>
      </c>
    </row>
    <row r="785" spans="1:20" x14ac:dyDescent="0.35">
      <c r="A785" s="63">
        <v>10.052</v>
      </c>
      <c r="B785" s="64">
        <v>490021</v>
      </c>
      <c r="C785" s="64">
        <v>6769795</v>
      </c>
      <c r="D785" s="64" t="s">
        <v>1987</v>
      </c>
      <c r="E785" s="64"/>
      <c r="F785" s="64"/>
      <c r="G785" s="64"/>
      <c r="H785" s="65"/>
      <c r="I785" s="65"/>
      <c r="J785" s="65"/>
      <c r="K785" s="65"/>
      <c r="L785" s="65"/>
      <c r="M785" s="65"/>
      <c r="N785" s="65"/>
      <c r="O785" s="65"/>
      <c r="P785" s="65"/>
      <c r="Q785" s="64"/>
      <c r="R785" s="64"/>
      <c r="S785" s="65" t="s">
        <v>1417</v>
      </c>
      <c r="T785" s="65" t="s">
        <v>762</v>
      </c>
    </row>
    <row r="786" spans="1:20" x14ac:dyDescent="0.35">
      <c r="A786" s="63">
        <v>10.053000000000001</v>
      </c>
      <c r="B786" s="64">
        <v>490082</v>
      </c>
      <c r="C786" s="64">
        <v>6769709</v>
      </c>
      <c r="D786" s="64" t="s">
        <v>1988</v>
      </c>
      <c r="E786" s="64"/>
      <c r="F786" s="64"/>
      <c r="G786" s="64"/>
      <c r="H786" s="65"/>
      <c r="I786" s="65"/>
      <c r="J786" s="65"/>
      <c r="K786" s="65"/>
      <c r="L786" s="65"/>
      <c r="M786" s="65"/>
      <c r="N786" s="65"/>
      <c r="O786" s="65"/>
      <c r="P786" s="65"/>
      <c r="Q786" s="64"/>
      <c r="R786" s="64" t="s">
        <v>1989</v>
      </c>
      <c r="S786" s="65" t="s">
        <v>1417</v>
      </c>
      <c r="T786" s="65" t="s">
        <v>762</v>
      </c>
    </row>
    <row r="787" spans="1:20" x14ac:dyDescent="0.35">
      <c r="A787" s="63">
        <v>10.054</v>
      </c>
      <c r="B787" s="64">
        <v>490130</v>
      </c>
      <c r="C787" s="64">
        <v>6769638</v>
      </c>
      <c r="D787" s="64" t="s">
        <v>1990</v>
      </c>
      <c r="E787" s="64"/>
      <c r="F787" s="64" t="s">
        <v>144</v>
      </c>
      <c r="G787" s="64"/>
      <c r="H787" s="65"/>
      <c r="I787" s="65"/>
      <c r="J787" s="65"/>
      <c r="K787" s="65"/>
      <c r="L787" s="65"/>
      <c r="M787" s="65"/>
      <c r="N787" s="65"/>
      <c r="O787" s="65"/>
      <c r="P787" s="65"/>
      <c r="Q787" s="64"/>
      <c r="R787" s="64"/>
      <c r="S787" s="65" t="s">
        <v>1417</v>
      </c>
      <c r="T787" s="65" t="s">
        <v>762</v>
      </c>
    </row>
    <row r="788" spans="1:20" x14ac:dyDescent="0.35">
      <c r="A788" s="63">
        <v>10.055</v>
      </c>
      <c r="B788" s="64">
        <v>490219</v>
      </c>
      <c r="C788" s="64">
        <v>6769601</v>
      </c>
      <c r="D788" s="64" t="s">
        <v>1991</v>
      </c>
      <c r="E788" s="64"/>
      <c r="F788" s="64" t="s">
        <v>144</v>
      </c>
      <c r="G788" s="64"/>
      <c r="H788" s="65"/>
      <c r="I788" s="65"/>
      <c r="J788" s="65"/>
      <c r="K788" s="65"/>
      <c r="L788" s="65"/>
      <c r="M788" s="65"/>
      <c r="N788" s="65"/>
      <c r="O788" s="65"/>
      <c r="P788" s="65"/>
      <c r="Q788" s="64"/>
      <c r="R788" s="64" t="s">
        <v>1992</v>
      </c>
      <c r="S788" s="65" t="s">
        <v>1417</v>
      </c>
      <c r="T788" s="65" t="s">
        <v>762</v>
      </c>
    </row>
    <row r="789" spans="1:20" x14ac:dyDescent="0.35">
      <c r="A789" s="63">
        <v>10.055999999999999</v>
      </c>
      <c r="B789" s="64">
        <v>490227</v>
      </c>
      <c r="C789" s="64">
        <v>6769543</v>
      </c>
      <c r="D789" s="64" t="s">
        <v>1993</v>
      </c>
      <c r="E789" s="64" t="s">
        <v>91</v>
      </c>
      <c r="F789" s="64" t="s">
        <v>175</v>
      </c>
      <c r="G789" s="64" t="s">
        <v>31</v>
      </c>
      <c r="H789" s="65"/>
      <c r="I789" s="65"/>
      <c r="J789" s="65"/>
      <c r="K789" s="65"/>
      <c r="L789" s="65"/>
      <c r="M789" s="65"/>
      <c r="N789" s="65"/>
      <c r="O789" s="65"/>
      <c r="P789" s="65"/>
      <c r="Q789" s="64"/>
      <c r="R789" s="64"/>
      <c r="S789" s="65" t="s">
        <v>1417</v>
      </c>
      <c r="T789" s="65" t="s">
        <v>762</v>
      </c>
    </row>
    <row r="790" spans="1:20" x14ac:dyDescent="0.35">
      <c r="A790" s="63">
        <v>10.057</v>
      </c>
      <c r="B790" s="64">
        <v>490246</v>
      </c>
      <c r="C790" s="64">
        <v>6769495</v>
      </c>
      <c r="D790" s="64" t="s">
        <v>1994</v>
      </c>
      <c r="E790" s="64" t="s">
        <v>91</v>
      </c>
      <c r="F790" s="64" t="s">
        <v>179</v>
      </c>
      <c r="G790" s="64"/>
      <c r="H790" s="65"/>
      <c r="I790" s="65"/>
      <c r="J790" s="65"/>
      <c r="K790" s="65"/>
      <c r="L790" s="65"/>
      <c r="M790" s="65"/>
      <c r="N790" s="65"/>
      <c r="O790" s="65"/>
      <c r="P790" s="65"/>
      <c r="Q790" s="64"/>
      <c r="R790" s="64"/>
      <c r="S790" s="65" t="s">
        <v>1417</v>
      </c>
      <c r="T790" s="65" t="s">
        <v>762</v>
      </c>
    </row>
    <row r="791" spans="1:20" x14ac:dyDescent="0.35">
      <c r="A791" s="63" t="s">
        <v>1995</v>
      </c>
      <c r="B791" s="64">
        <v>490311</v>
      </c>
      <c r="C791" s="64">
        <v>6769495</v>
      </c>
      <c r="D791" s="64" t="s">
        <v>1996</v>
      </c>
      <c r="E791" s="64" t="s">
        <v>91</v>
      </c>
      <c r="F791" s="64" t="s">
        <v>175</v>
      </c>
      <c r="G791" s="64"/>
      <c r="H791" s="65"/>
      <c r="I791" s="65"/>
      <c r="J791" s="65"/>
      <c r="K791" s="65"/>
      <c r="L791" s="65"/>
      <c r="M791" s="65"/>
      <c r="N791" s="65"/>
      <c r="O791" s="65"/>
      <c r="P791" s="65"/>
      <c r="Q791" s="64"/>
      <c r="R791" s="64"/>
      <c r="S791" s="65" t="s">
        <v>1417</v>
      </c>
      <c r="T791" s="65" t="s">
        <v>762</v>
      </c>
    </row>
    <row r="792" spans="1:20" x14ac:dyDescent="0.35">
      <c r="A792" s="63">
        <v>10.058</v>
      </c>
      <c r="B792" s="64">
        <v>490478</v>
      </c>
      <c r="C792" s="64">
        <v>6769470</v>
      </c>
      <c r="D792" s="64" t="s">
        <v>1997</v>
      </c>
      <c r="E792" s="64"/>
      <c r="F792" s="64" t="s">
        <v>144</v>
      </c>
      <c r="G792" s="64"/>
      <c r="H792" s="65"/>
      <c r="I792" s="65"/>
      <c r="J792" s="65"/>
      <c r="K792" s="65"/>
      <c r="L792" s="65"/>
      <c r="M792" s="65"/>
      <c r="N792" s="65"/>
      <c r="O792" s="65"/>
      <c r="P792" s="65"/>
      <c r="Q792" s="64"/>
      <c r="R792" s="64"/>
      <c r="S792" s="65" t="s">
        <v>1417</v>
      </c>
      <c r="T792" s="65" t="s">
        <v>762</v>
      </c>
    </row>
    <row r="793" spans="1:20" x14ac:dyDescent="0.35">
      <c r="A793" s="63">
        <v>10.058999999999999</v>
      </c>
      <c r="B793" s="64">
        <v>490545</v>
      </c>
      <c r="C793" s="64">
        <v>6769432</v>
      </c>
      <c r="D793" s="64" t="s">
        <v>1998</v>
      </c>
      <c r="E793" s="64" t="s">
        <v>22</v>
      </c>
      <c r="F793" s="64" t="s">
        <v>31</v>
      </c>
      <c r="G793" s="64"/>
      <c r="H793" s="65" t="s">
        <v>46</v>
      </c>
      <c r="I793" s="65">
        <v>315</v>
      </c>
      <c r="J793" s="65">
        <v>75</v>
      </c>
      <c r="K793" s="65" t="s">
        <v>46</v>
      </c>
      <c r="L793" s="65">
        <v>15</v>
      </c>
      <c r="M793" s="65">
        <v>90</v>
      </c>
      <c r="N793" s="65"/>
      <c r="O793" s="65"/>
      <c r="P793" s="65"/>
      <c r="Q793" s="64"/>
      <c r="R793" s="64" t="s">
        <v>1999</v>
      </c>
      <c r="S793" s="65" t="s">
        <v>1417</v>
      </c>
      <c r="T793" s="65" t="s">
        <v>762</v>
      </c>
    </row>
    <row r="794" spans="1:20" x14ac:dyDescent="0.35">
      <c r="A794" s="63" t="s">
        <v>2000</v>
      </c>
      <c r="B794" s="64">
        <v>490494</v>
      </c>
      <c r="C794" s="64">
        <v>6769408</v>
      </c>
      <c r="D794" s="64" t="s">
        <v>2001</v>
      </c>
      <c r="E794" s="64" t="s">
        <v>91</v>
      </c>
      <c r="F794" s="64" t="s">
        <v>100</v>
      </c>
      <c r="G794" s="64"/>
      <c r="H794" s="65"/>
      <c r="I794" s="65"/>
      <c r="J794" s="65"/>
      <c r="K794" s="65"/>
      <c r="L794" s="65"/>
      <c r="M794" s="65"/>
      <c r="N794" s="65"/>
      <c r="O794" s="65"/>
      <c r="P794" s="65"/>
      <c r="Q794" s="64"/>
      <c r="R794" s="64"/>
      <c r="S794" s="65" t="s">
        <v>1417</v>
      </c>
      <c r="T794" s="65" t="s">
        <v>762</v>
      </c>
    </row>
    <row r="795" spans="1:20" x14ac:dyDescent="0.35">
      <c r="A795" s="63">
        <v>10.061</v>
      </c>
      <c r="B795" s="64">
        <v>490222</v>
      </c>
      <c r="C795" s="64">
        <v>6769244</v>
      </c>
      <c r="D795" s="64" t="s">
        <v>2002</v>
      </c>
      <c r="E795" s="64" t="s">
        <v>91</v>
      </c>
      <c r="F795" s="64" t="s">
        <v>179</v>
      </c>
      <c r="G795" s="64"/>
      <c r="H795" s="65"/>
      <c r="I795" s="65"/>
      <c r="J795" s="65"/>
      <c r="K795" s="65"/>
      <c r="L795" s="65"/>
      <c r="M795" s="65"/>
      <c r="N795" s="65"/>
      <c r="O795" s="65"/>
      <c r="P795" s="65"/>
      <c r="Q795" s="64"/>
      <c r="R795" s="64"/>
      <c r="S795" s="65" t="s">
        <v>1417</v>
      </c>
      <c r="T795" s="65" t="s">
        <v>762</v>
      </c>
    </row>
    <row r="796" spans="1:20" x14ac:dyDescent="0.35">
      <c r="A796" s="63" t="s">
        <v>2003</v>
      </c>
      <c r="B796" s="64">
        <v>490146</v>
      </c>
      <c r="C796" s="64">
        <v>6769244</v>
      </c>
      <c r="D796" s="64" t="s">
        <v>2004</v>
      </c>
      <c r="E796" s="64" t="s">
        <v>133</v>
      </c>
      <c r="F796" s="64" t="s">
        <v>179</v>
      </c>
      <c r="G796" s="64" t="s">
        <v>100</v>
      </c>
      <c r="H796" s="65"/>
      <c r="I796" s="65"/>
      <c r="J796" s="65"/>
      <c r="K796" s="65"/>
      <c r="L796" s="65"/>
      <c r="M796" s="65"/>
      <c r="N796" s="65"/>
      <c r="O796" s="65"/>
      <c r="P796" s="65"/>
      <c r="Q796" s="64"/>
      <c r="R796" s="64"/>
      <c r="S796" s="65" t="s">
        <v>1417</v>
      </c>
      <c r="T796" s="65" t="s">
        <v>762</v>
      </c>
    </row>
    <row r="797" spans="1:20" x14ac:dyDescent="0.35">
      <c r="A797" s="63" t="s">
        <v>2005</v>
      </c>
      <c r="B797" s="64">
        <v>490076</v>
      </c>
      <c r="C797" s="64">
        <v>6769251</v>
      </c>
      <c r="D797" s="64" t="s">
        <v>2006</v>
      </c>
      <c r="E797" s="64" t="s">
        <v>133</v>
      </c>
      <c r="F797" s="64" t="s">
        <v>31</v>
      </c>
      <c r="G797" s="64" t="s">
        <v>179</v>
      </c>
      <c r="H797" s="65"/>
      <c r="I797" s="65"/>
      <c r="J797" s="65"/>
      <c r="K797" s="65"/>
      <c r="L797" s="65"/>
      <c r="M797" s="65"/>
      <c r="N797" s="65"/>
      <c r="O797" s="65"/>
      <c r="P797" s="65"/>
      <c r="Q797" s="64"/>
      <c r="R797" s="64"/>
      <c r="S797" s="65" t="s">
        <v>1417</v>
      </c>
      <c r="T797" s="65" t="s">
        <v>762</v>
      </c>
    </row>
    <row r="798" spans="1:20" x14ac:dyDescent="0.35">
      <c r="A798" s="63">
        <v>10.061999999999999</v>
      </c>
      <c r="B798" s="64">
        <v>490044</v>
      </c>
      <c r="C798" s="64">
        <v>6769203</v>
      </c>
      <c r="D798" s="64" t="s">
        <v>2007</v>
      </c>
      <c r="E798" s="64" t="s">
        <v>133</v>
      </c>
      <c r="F798" s="64" t="s">
        <v>100</v>
      </c>
      <c r="G798" s="64"/>
      <c r="H798" s="65"/>
      <c r="I798" s="65"/>
      <c r="J798" s="65"/>
      <c r="K798" s="65"/>
      <c r="L798" s="65"/>
      <c r="M798" s="65"/>
      <c r="N798" s="65"/>
      <c r="O798" s="65"/>
      <c r="P798" s="65"/>
      <c r="Q798" s="64"/>
      <c r="R798" s="64"/>
      <c r="S798" s="65" t="s">
        <v>1417</v>
      </c>
      <c r="T798" s="65" t="s">
        <v>762</v>
      </c>
    </row>
    <row r="799" spans="1:20" x14ac:dyDescent="0.35">
      <c r="A799" s="63" t="s">
        <v>2008</v>
      </c>
      <c r="B799" s="64">
        <v>489974</v>
      </c>
      <c r="C799" s="64">
        <v>6769245</v>
      </c>
      <c r="D799" s="64" t="s">
        <v>2009</v>
      </c>
      <c r="E799" s="64" t="s">
        <v>133</v>
      </c>
      <c r="F799" s="64" t="s">
        <v>31</v>
      </c>
      <c r="G799" s="64"/>
      <c r="H799" s="65"/>
      <c r="I799" s="65"/>
      <c r="J799" s="65"/>
      <c r="K799" s="65"/>
      <c r="L799" s="65"/>
      <c r="M799" s="65"/>
      <c r="N799" s="65"/>
      <c r="O799" s="65"/>
      <c r="P799" s="65"/>
      <c r="Q799" s="64"/>
      <c r="R799" s="64"/>
      <c r="S799" s="65" t="s">
        <v>1417</v>
      </c>
      <c r="T799" s="65" t="s">
        <v>762</v>
      </c>
    </row>
    <row r="800" spans="1:20" x14ac:dyDescent="0.35">
      <c r="A800" s="63">
        <v>10.063000000000001</v>
      </c>
      <c r="B800" s="64">
        <v>489906</v>
      </c>
      <c r="C800" s="64">
        <v>6769299</v>
      </c>
      <c r="D800" s="64" t="s">
        <v>2010</v>
      </c>
      <c r="E800" s="64" t="s">
        <v>91</v>
      </c>
      <c r="F800" s="64" t="s">
        <v>242</v>
      </c>
      <c r="G800" s="64" t="s">
        <v>236</v>
      </c>
      <c r="H800" s="65"/>
      <c r="I800" s="65"/>
      <c r="J800" s="65"/>
      <c r="K800" s="65"/>
      <c r="L800" s="65"/>
      <c r="M800" s="65"/>
      <c r="N800" s="65"/>
      <c r="O800" s="65"/>
      <c r="P800" s="65"/>
      <c r="Q800" s="64"/>
      <c r="R800" s="64"/>
      <c r="S800" s="65" t="s">
        <v>1417</v>
      </c>
      <c r="T800" s="65" t="s">
        <v>762</v>
      </c>
    </row>
    <row r="801" spans="1:20" x14ac:dyDescent="0.35">
      <c r="A801" s="63">
        <v>10.064</v>
      </c>
      <c r="B801" s="64">
        <v>489802</v>
      </c>
      <c r="C801" s="64">
        <v>6769364</v>
      </c>
      <c r="D801" s="64" t="s">
        <v>2011</v>
      </c>
      <c r="E801" s="64" t="s">
        <v>22</v>
      </c>
      <c r="F801" s="59" t="s">
        <v>1396</v>
      </c>
      <c r="G801" s="64"/>
      <c r="H801" s="65" t="s">
        <v>34</v>
      </c>
      <c r="I801" s="65">
        <v>296</v>
      </c>
      <c r="J801" s="65">
        <v>40</v>
      </c>
      <c r="K801" s="65"/>
      <c r="L801" s="65"/>
      <c r="M801" s="65"/>
      <c r="N801" s="65"/>
      <c r="O801" s="65"/>
      <c r="P801" s="65"/>
      <c r="Q801" s="64"/>
      <c r="R801" s="64"/>
      <c r="S801" s="65" t="s">
        <v>1417</v>
      </c>
      <c r="T801" s="65" t="s">
        <v>762</v>
      </c>
    </row>
    <row r="802" spans="1:20" x14ac:dyDescent="0.35">
      <c r="A802" s="63">
        <v>10.065</v>
      </c>
      <c r="B802" s="64">
        <v>489720</v>
      </c>
      <c r="C802" s="64">
        <v>6769382</v>
      </c>
      <c r="D802" s="64" t="s">
        <v>2012</v>
      </c>
      <c r="E802" s="64" t="s">
        <v>91</v>
      </c>
      <c r="F802" s="64" t="s">
        <v>242</v>
      </c>
      <c r="G802" s="64" t="s">
        <v>1166</v>
      </c>
      <c r="H802" s="65"/>
      <c r="I802" s="65"/>
      <c r="J802" s="65"/>
      <c r="K802" s="65"/>
      <c r="L802" s="65"/>
      <c r="M802" s="65"/>
      <c r="N802" s="65"/>
      <c r="O802" s="65"/>
      <c r="P802" s="65"/>
      <c r="Q802" s="64"/>
      <c r="R802" s="64"/>
      <c r="S802" s="65" t="s">
        <v>1417</v>
      </c>
      <c r="T802" s="65" t="s">
        <v>762</v>
      </c>
    </row>
    <row r="803" spans="1:20" x14ac:dyDescent="0.35">
      <c r="A803" s="63" t="s">
        <v>2013</v>
      </c>
      <c r="B803" s="64">
        <v>489701</v>
      </c>
      <c r="C803" s="64">
        <v>6769398</v>
      </c>
      <c r="D803" s="64" t="s">
        <v>2014</v>
      </c>
      <c r="E803" s="64" t="s">
        <v>91</v>
      </c>
      <c r="F803" s="64" t="s">
        <v>236</v>
      </c>
      <c r="G803" s="64"/>
      <c r="H803" s="65"/>
      <c r="I803" s="65"/>
      <c r="J803" s="65"/>
      <c r="K803" s="65"/>
      <c r="L803" s="65"/>
      <c r="M803" s="65"/>
      <c r="N803" s="65"/>
      <c r="O803" s="65"/>
      <c r="P803" s="65"/>
      <c r="Q803" s="64"/>
      <c r="R803" s="64"/>
      <c r="S803" s="65" t="s">
        <v>1417</v>
      </c>
      <c r="T803" s="65" t="s">
        <v>762</v>
      </c>
    </row>
    <row r="804" spans="1:20" x14ac:dyDescent="0.35">
      <c r="A804" s="63">
        <v>10.066000000000001</v>
      </c>
      <c r="B804" s="64">
        <v>489594</v>
      </c>
      <c r="C804" s="64">
        <v>6769650</v>
      </c>
      <c r="D804" s="64" t="s">
        <v>2015</v>
      </c>
      <c r="E804" s="64" t="s">
        <v>91</v>
      </c>
      <c r="F804" s="64" t="s">
        <v>31</v>
      </c>
      <c r="G804" s="64"/>
      <c r="H804" s="65"/>
      <c r="I804" s="65"/>
      <c r="J804" s="65"/>
      <c r="K804" s="65"/>
      <c r="L804" s="65"/>
      <c r="M804" s="65"/>
      <c r="N804" s="65"/>
      <c r="O804" s="65"/>
      <c r="P804" s="65"/>
      <c r="Q804" s="64"/>
      <c r="R804" s="64"/>
      <c r="S804" s="65" t="s">
        <v>1417</v>
      </c>
      <c r="T804" s="65" t="s">
        <v>762</v>
      </c>
    </row>
    <row r="805" spans="1:20" x14ac:dyDescent="0.35">
      <c r="A805" s="63" t="s">
        <v>2016</v>
      </c>
      <c r="B805" s="64">
        <v>489623</v>
      </c>
      <c r="C805" s="64">
        <v>6769678</v>
      </c>
      <c r="D805" s="64" t="s">
        <v>2017</v>
      </c>
      <c r="E805" s="64" t="s">
        <v>22</v>
      </c>
      <c r="F805" s="64" t="s">
        <v>31</v>
      </c>
      <c r="G805" s="64"/>
      <c r="H805" s="65" t="s">
        <v>34</v>
      </c>
      <c r="I805" s="65">
        <v>152</v>
      </c>
      <c r="J805" s="65">
        <v>70</v>
      </c>
      <c r="K805" s="65" t="s">
        <v>34</v>
      </c>
      <c r="L805" s="65">
        <v>12</v>
      </c>
      <c r="M805" s="65">
        <v>65</v>
      </c>
      <c r="N805" s="65"/>
      <c r="O805" s="65"/>
      <c r="P805" s="65"/>
      <c r="Q805" s="64"/>
      <c r="R805" s="64" t="s">
        <v>2018</v>
      </c>
      <c r="S805" s="65" t="s">
        <v>1417</v>
      </c>
      <c r="T805" s="65" t="s">
        <v>762</v>
      </c>
    </row>
    <row r="806" spans="1:20" x14ac:dyDescent="0.35">
      <c r="A806" s="63">
        <v>10.067</v>
      </c>
      <c r="B806" s="64">
        <v>489717</v>
      </c>
      <c r="C806" s="64">
        <v>6769742</v>
      </c>
      <c r="D806" s="64" t="s">
        <v>2019</v>
      </c>
      <c r="E806" s="64" t="s">
        <v>91</v>
      </c>
      <c r="F806" s="64" t="s">
        <v>179</v>
      </c>
      <c r="G806" s="64"/>
      <c r="H806" s="65"/>
      <c r="I806" s="65"/>
      <c r="J806" s="65"/>
      <c r="K806" s="65"/>
      <c r="L806" s="65"/>
      <c r="M806" s="65"/>
      <c r="N806" s="65"/>
      <c r="O806" s="65"/>
      <c r="P806" s="65"/>
      <c r="Q806" s="64"/>
      <c r="R806" s="64"/>
      <c r="S806" s="65" t="s">
        <v>1417</v>
      </c>
      <c r="T806" s="65" t="s">
        <v>762</v>
      </c>
    </row>
    <row r="807" spans="1:20" x14ac:dyDescent="0.35">
      <c r="A807" s="63">
        <v>10.068</v>
      </c>
      <c r="B807" s="64">
        <v>489462</v>
      </c>
      <c r="C807" s="64">
        <v>6769660</v>
      </c>
      <c r="D807" s="64" t="s">
        <v>2020</v>
      </c>
      <c r="E807" s="64" t="s">
        <v>22</v>
      </c>
      <c r="F807" s="64" t="s">
        <v>31</v>
      </c>
      <c r="G807" s="64"/>
      <c r="H807" s="65"/>
      <c r="I807" s="65"/>
      <c r="J807" s="65"/>
      <c r="K807" s="65"/>
      <c r="L807" s="65"/>
      <c r="M807" s="65"/>
      <c r="N807" s="65"/>
      <c r="O807" s="65"/>
      <c r="P807" s="65"/>
      <c r="Q807" s="64"/>
      <c r="R807" s="64"/>
      <c r="S807" s="65" t="s">
        <v>1417</v>
      </c>
      <c r="T807" s="65" t="s">
        <v>762</v>
      </c>
    </row>
    <row r="808" spans="1:20" x14ac:dyDescent="0.35">
      <c r="A808" s="63">
        <v>10.069000000000001</v>
      </c>
      <c r="B808" s="64">
        <v>489319</v>
      </c>
      <c r="C808" s="64">
        <v>6769655</v>
      </c>
      <c r="D808" s="64" t="s">
        <v>2021</v>
      </c>
      <c r="E808" s="64" t="s">
        <v>22</v>
      </c>
      <c r="F808" s="64" t="s">
        <v>31</v>
      </c>
      <c r="G808" s="64"/>
      <c r="H808" s="65"/>
      <c r="I808" s="65"/>
      <c r="J808" s="65"/>
      <c r="K808" s="65"/>
      <c r="L808" s="65"/>
      <c r="M808" s="65"/>
      <c r="N808" s="65"/>
      <c r="O808" s="65"/>
      <c r="P808" s="65"/>
      <c r="Q808" s="59" t="s">
        <v>2022</v>
      </c>
      <c r="R808" s="64"/>
      <c r="S808" s="65" t="s">
        <v>1417</v>
      </c>
      <c r="T808" s="65" t="s">
        <v>762</v>
      </c>
    </row>
    <row r="809" spans="1:20" x14ac:dyDescent="0.35">
      <c r="A809" s="63" t="s">
        <v>2023</v>
      </c>
      <c r="B809" s="64">
        <v>489093</v>
      </c>
      <c r="C809" s="64">
        <v>6769674</v>
      </c>
      <c r="D809" s="64" t="s">
        <v>2024</v>
      </c>
      <c r="E809" s="64" t="s">
        <v>91</v>
      </c>
      <c r="F809" s="64" t="s">
        <v>31</v>
      </c>
      <c r="G809" s="64"/>
      <c r="H809" s="65"/>
      <c r="I809" s="65"/>
      <c r="J809" s="65"/>
      <c r="K809" s="65"/>
      <c r="L809" s="65"/>
      <c r="M809" s="65"/>
      <c r="N809" s="65"/>
      <c r="O809" s="65"/>
      <c r="P809" s="65"/>
      <c r="Q809" s="59"/>
      <c r="R809" s="64"/>
      <c r="S809" s="65" t="s">
        <v>1417</v>
      </c>
      <c r="T809" s="65" t="s">
        <v>762</v>
      </c>
    </row>
    <row r="810" spans="1:20" x14ac:dyDescent="0.35">
      <c r="A810" s="63" t="s">
        <v>2025</v>
      </c>
      <c r="B810" s="64">
        <v>489031</v>
      </c>
      <c r="C810" s="64">
        <v>6769579</v>
      </c>
      <c r="D810" s="64" t="s">
        <v>2026</v>
      </c>
      <c r="E810" s="64" t="s">
        <v>91</v>
      </c>
      <c r="F810" s="64" t="s">
        <v>236</v>
      </c>
      <c r="G810" s="64"/>
      <c r="H810" s="65"/>
      <c r="I810" s="65"/>
      <c r="J810" s="65"/>
      <c r="K810" s="65"/>
      <c r="L810" s="65"/>
      <c r="M810" s="65"/>
      <c r="N810" s="65"/>
      <c r="O810" s="65"/>
      <c r="P810" s="65"/>
      <c r="Q810" s="64"/>
      <c r="R810" s="64"/>
      <c r="S810" s="65" t="s">
        <v>1417</v>
      </c>
      <c r="T810" s="65" t="s">
        <v>762</v>
      </c>
    </row>
    <row r="811" spans="1:20" x14ac:dyDescent="0.35">
      <c r="A811" s="63">
        <v>10.071</v>
      </c>
      <c r="B811" s="64">
        <v>488902</v>
      </c>
      <c r="C811" s="64">
        <v>6769455</v>
      </c>
      <c r="D811" s="64" t="s">
        <v>2027</v>
      </c>
      <c r="E811" s="64" t="s">
        <v>133</v>
      </c>
      <c r="F811" s="64" t="s">
        <v>23</v>
      </c>
      <c r="G811" s="64" t="s">
        <v>144</v>
      </c>
      <c r="H811" s="65"/>
      <c r="I811" s="65"/>
      <c r="J811" s="65"/>
      <c r="K811" s="65"/>
      <c r="L811" s="65"/>
      <c r="M811" s="65"/>
      <c r="N811" s="65"/>
      <c r="O811" s="65"/>
      <c r="P811" s="65"/>
      <c r="Q811" s="64"/>
      <c r="R811" s="64"/>
      <c r="S811" s="65" t="s">
        <v>1417</v>
      </c>
      <c r="T811" s="65" t="s">
        <v>762</v>
      </c>
    </row>
    <row r="812" spans="1:20" x14ac:dyDescent="0.35">
      <c r="A812" s="63">
        <v>10.071999999999999</v>
      </c>
      <c r="B812" s="64">
        <v>488862</v>
      </c>
      <c r="C812" s="64">
        <v>6769845</v>
      </c>
      <c r="D812" s="64" t="s">
        <v>2028</v>
      </c>
      <c r="E812" s="64" t="s">
        <v>91</v>
      </c>
      <c r="F812" s="64" t="s">
        <v>31</v>
      </c>
      <c r="G812" s="64"/>
      <c r="H812" s="65"/>
      <c r="I812" s="65"/>
      <c r="J812" s="65"/>
      <c r="K812" s="65"/>
      <c r="L812" s="65"/>
      <c r="M812" s="65"/>
      <c r="N812" s="65"/>
      <c r="O812" s="65"/>
      <c r="P812" s="65"/>
      <c r="Q812" s="64"/>
      <c r="R812" s="64"/>
      <c r="S812" s="65" t="s">
        <v>1417</v>
      </c>
      <c r="T812" s="65" t="s">
        <v>762</v>
      </c>
    </row>
    <row r="813" spans="1:20" x14ac:dyDescent="0.35">
      <c r="A813" s="63">
        <v>10.074</v>
      </c>
      <c r="B813" s="64">
        <v>488534</v>
      </c>
      <c r="C813" s="64">
        <v>6769666</v>
      </c>
      <c r="D813" s="64" t="s">
        <v>2029</v>
      </c>
      <c r="E813" s="64" t="s">
        <v>91</v>
      </c>
      <c r="F813" s="64" t="s">
        <v>31</v>
      </c>
      <c r="G813" s="64"/>
      <c r="H813" s="65"/>
      <c r="I813" s="65"/>
      <c r="J813" s="65"/>
      <c r="K813" s="65"/>
      <c r="L813" s="65"/>
      <c r="M813" s="65"/>
      <c r="N813" s="65"/>
      <c r="O813" s="65"/>
      <c r="P813" s="65"/>
      <c r="Q813" s="64"/>
      <c r="R813" s="64"/>
      <c r="S813" s="65" t="s">
        <v>1417</v>
      </c>
      <c r="T813" s="65" t="s">
        <v>762</v>
      </c>
    </row>
    <row r="814" spans="1:20" x14ac:dyDescent="0.35">
      <c r="A814" s="63">
        <v>10.074999999999999</v>
      </c>
      <c r="B814" s="64">
        <v>488673</v>
      </c>
      <c r="C814" s="64">
        <v>6769592</v>
      </c>
      <c r="D814" s="64" t="s">
        <v>2030</v>
      </c>
      <c r="E814" s="64" t="s">
        <v>91</v>
      </c>
      <c r="F814" s="59" t="s">
        <v>108</v>
      </c>
      <c r="G814" s="64"/>
      <c r="H814" s="65"/>
      <c r="I814" s="65"/>
      <c r="J814" s="65"/>
      <c r="K814" s="65"/>
      <c r="L814" s="65"/>
      <c r="M814" s="65"/>
      <c r="N814" s="65"/>
      <c r="O814" s="65"/>
      <c r="P814" s="65"/>
      <c r="Q814" s="64"/>
      <c r="R814" s="64"/>
      <c r="S814" s="65" t="s">
        <v>1417</v>
      </c>
      <c r="T814" s="65" t="s">
        <v>762</v>
      </c>
    </row>
    <row r="815" spans="1:20" x14ac:dyDescent="0.35">
      <c r="A815" s="63">
        <v>10.076000000000001</v>
      </c>
      <c r="B815" s="64">
        <v>489189</v>
      </c>
      <c r="C815" s="64">
        <v>6769682</v>
      </c>
      <c r="D815" s="64" t="s">
        <v>2031</v>
      </c>
      <c r="E815" s="64" t="s">
        <v>91</v>
      </c>
      <c r="F815" s="64" t="s">
        <v>43</v>
      </c>
      <c r="G815" s="64"/>
      <c r="H815" s="65"/>
      <c r="I815" s="65"/>
      <c r="J815" s="65"/>
      <c r="K815" s="65"/>
      <c r="L815" s="65"/>
      <c r="M815" s="65"/>
      <c r="N815" s="65"/>
      <c r="O815" s="65"/>
      <c r="P815" s="65"/>
      <c r="Q815" s="64"/>
      <c r="R815" s="64"/>
      <c r="S815" s="65" t="s">
        <v>1417</v>
      </c>
      <c r="T815" s="65" t="s">
        <v>762</v>
      </c>
    </row>
    <row r="816" spans="1:20" x14ac:dyDescent="0.35">
      <c r="A816" s="63" t="s">
        <v>2032</v>
      </c>
      <c r="B816" s="64">
        <v>489203</v>
      </c>
      <c r="C816" s="64">
        <v>6769693</v>
      </c>
      <c r="D816" s="64" t="s">
        <v>2033</v>
      </c>
      <c r="E816" s="64" t="s">
        <v>22</v>
      </c>
      <c r="F816" s="64" t="s">
        <v>31</v>
      </c>
      <c r="G816" s="64"/>
      <c r="H816" s="65"/>
      <c r="I816" s="65"/>
      <c r="J816" s="65"/>
      <c r="K816" s="65"/>
      <c r="L816" s="65"/>
      <c r="M816" s="65"/>
      <c r="N816" s="65"/>
      <c r="O816" s="65"/>
      <c r="P816" s="65"/>
      <c r="Q816" s="64"/>
      <c r="R816" s="64"/>
      <c r="S816" s="65" t="s">
        <v>1417</v>
      </c>
      <c r="T816" s="65" t="s">
        <v>762</v>
      </c>
    </row>
    <row r="817" spans="1:20" x14ac:dyDescent="0.35">
      <c r="A817" s="63">
        <v>10.077</v>
      </c>
      <c r="B817" s="64">
        <v>489369</v>
      </c>
      <c r="C817" s="64">
        <v>6769475</v>
      </c>
      <c r="D817" s="64" t="s">
        <v>2034</v>
      </c>
      <c r="E817" s="64"/>
      <c r="F817" s="64"/>
      <c r="G817" s="64"/>
      <c r="H817" s="65"/>
      <c r="I817" s="65"/>
      <c r="J817" s="65"/>
      <c r="K817" s="65"/>
      <c r="L817" s="65"/>
      <c r="M817" s="65"/>
      <c r="N817" s="65"/>
      <c r="O817" s="65"/>
      <c r="P817" s="65"/>
      <c r="Q817" s="64"/>
      <c r="R817" s="64"/>
      <c r="S817" s="65" t="s">
        <v>1417</v>
      </c>
      <c r="T817" s="65" t="s">
        <v>762</v>
      </c>
    </row>
    <row r="818" spans="1:20" x14ac:dyDescent="0.35">
      <c r="A818" s="63">
        <v>10.077999999999999</v>
      </c>
      <c r="B818" s="64">
        <v>489538</v>
      </c>
      <c r="C818" s="64">
        <v>6769290</v>
      </c>
      <c r="D818" s="64" t="s">
        <v>2035</v>
      </c>
      <c r="E818" s="64" t="s">
        <v>22</v>
      </c>
      <c r="F818" s="64" t="s">
        <v>31</v>
      </c>
      <c r="G818" s="64"/>
      <c r="H818" s="65"/>
      <c r="I818" s="65"/>
      <c r="J818" s="65"/>
      <c r="K818" s="65"/>
      <c r="L818" s="65"/>
      <c r="M818" s="65"/>
      <c r="N818" s="65"/>
      <c r="O818" s="65"/>
      <c r="P818" s="65"/>
      <c r="Q818" s="64"/>
      <c r="R818" s="64"/>
      <c r="S818" s="65" t="s">
        <v>1417</v>
      </c>
      <c r="T818" s="65" t="s">
        <v>762</v>
      </c>
    </row>
    <row r="819" spans="1:20" x14ac:dyDescent="0.35">
      <c r="A819" s="63">
        <v>10.079000000000001</v>
      </c>
      <c r="B819" s="64">
        <v>488925</v>
      </c>
      <c r="C819" s="64">
        <v>6768827</v>
      </c>
      <c r="D819" s="64" t="s">
        <v>2036</v>
      </c>
      <c r="E819" s="64" t="s">
        <v>22</v>
      </c>
      <c r="F819" s="64" t="s">
        <v>242</v>
      </c>
      <c r="G819" s="64"/>
      <c r="H819" s="65"/>
      <c r="I819" s="65"/>
      <c r="J819" s="65"/>
      <c r="K819" s="65"/>
      <c r="L819" s="65"/>
      <c r="M819" s="65"/>
      <c r="N819" s="65"/>
      <c r="O819" s="65"/>
      <c r="P819" s="65"/>
      <c r="Q819" s="64"/>
      <c r="R819" s="64"/>
      <c r="S819" s="65" t="s">
        <v>1417</v>
      </c>
      <c r="T819" s="65" t="s">
        <v>762</v>
      </c>
    </row>
    <row r="820" spans="1:20" x14ac:dyDescent="0.35">
      <c r="A820" s="63" t="s">
        <v>2037</v>
      </c>
      <c r="B820" s="64">
        <v>488415</v>
      </c>
      <c r="C820" s="64">
        <v>6769270</v>
      </c>
      <c r="D820" s="64" t="s">
        <v>2038</v>
      </c>
      <c r="E820" s="64" t="s">
        <v>91</v>
      </c>
      <c r="F820" s="64" t="s">
        <v>242</v>
      </c>
      <c r="G820" s="64" t="s">
        <v>1166</v>
      </c>
      <c r="H820" s="65"/>
      <c r="I820" s="65"/>
      <c r="J820" s="65"/>
      <c r="K820" s="65"/>
      <c r="L820" s="65"/>
      <c r="M820" s="65"/>
      <c r="N820" s="65"/>
      <c r="O820" s="65"/>
      <c r="P820" s="65"/>
      <c r="Q820" s="64"/>
      <c r="R820" s="64"/>
      <c r="S820" s="65" t="s">
        <v>1417</v>
      </c>
      <c r="T820" s="65" t="s">
        <v>762</v>
      </c>
    </row>
    <row r="821" spans="1:20" x14ac:dyDescent="0.35">
      <c r="A821" s="63">
        <v>10.081</v>
      </c>
      <c r="B821" s="64">
        <v>492347</v>
      </c>
      <c r="C821" s="64">
        <v>6771175</v>
      </c>
      <c r="D821" s="64" t="s">
        <v>2039</v>
      </c>
      <c r="E821" s="64" t="s">
        <v>91</v>
      </c>
      <c r="F821" s="64" t="s">
        <v>23</v>
      </c>
      <c r="G821" s="64" t="s">
        <v>100</v>
      </c>
      <c r="H821" s="65"/>
      <c r="I821" s="65"/>
      <c r="J821" s="65"/>
      <c r="K821" s="65"/>
      <c r="L821" s="65"/>
      <c r="M821" s="65"/>
      <c r="N821" s="65"/>
      <c r="O821" s="65"/>
      <c r="P821" s="65"/>
      <c r="Q821" s="64"/>
      <c r="R821" s="64"/>
      <c r="S821" s="65" t="s">
        <v>1417</v>
      </c>
      <c r="T821" s="65" t="s">
        <v>762</v>
      </c>
    </row>
    <row r="822" spans="1:20" x14ac:dyDescent="0.35">
      <c r="A822" s="63">
        <v>10.082000000000001</v>
      </c>
      <c r="B822" s="64">
        <v>491112</v>
      </c>
      <c r="C822" s="64">
        <v>6771197</v>
      </c>
      <c r="D822" s="64" t="s">
        <v>2040</v>
      </c>
      <c r="E822" s="64" t="s">
        <v>133</v>
      </c>
      <c r="F822" s="64" t="s">
        <v>148</v>
      </c>
      <c r="G822" s="64"/>
      <c r="H822" s="65"/>
      <c r="I822" s="65"/>
      <c r="J822" s="65"/>
      <c r="K822" s="65"/>
      <c r="L822" s="65"/>
      <c r="M822" s="65"/>
      <c r="N822" s="65"/>
      <c r="O822" s="65"/>
      <c r="P822" s="65"/>
      <c r="Q822" s="64"/>
      <c r="R822" s="64"/>
      <c r="S822" s="65" t="s">
        <v>1417</v>
      </c>
      <c r="T822" s="65" t="s">
        <v>762</v>
      </c>
    </row>
    <row r="823" spans="1:20" x14ac:dyDescent="0.35">
      <c r="A823" s="63">
        <v>10.083</v>
      </c>
      <c r="B823" s="64">
        <v>491078</v>
      </c>
      <c r="C823" s="64">
        <v>6771197</v>
      </c>
      <c r="D823" s="64" t="s">
        <v>2041</v>
      </c>
      <c r="E823" s="64" t="s">
        <v>22</v>
      </c>
      <c r="F823" s="64" t="s">
        <v>148</v>
      </c>
      <c r="G823" s="64" t="s">
        <v>2042</v>
      </c>
      <c r="H823" s="65"/>
      <c r="I823" s="65"/>
      <c r="J823" s="65"/>
      <c r="K823" s="65"/>
      <c r="L823" s="65"/>
      <c r="M823" s="65"/>
      <c r="N823" s="65"/>
      <c r="O823" s="65"/>
      <c r="P823" s="65"/>
      <c r="Q823" s="64"/>
      <c r="R823" s="64"/>
      <c r="S823" s="65" t="s">
        <v>1417</v>
      </c>
      <c r="T823" s="65" t="s">
        <v>762</v>
      </c>
    </row>
    <row r="824" spans="1:20" x14ac:dyDescent="0.35">
      <c r="A824" s="63">
        <v>10.084</v>
      </c>
      <c r="B824" s="64">
        <v>490680</v>
      </c>
      <c r="C824" s="64">
        <v>6771205</v>
      </c>
      <c r="D824" s="64" t="s">
        <v>2043</v>
      </c>
      <c r="E824" s="64" t="s">
        <v>22</v>
      </c>
      <c r="F824" s="64" t="s">
        <v>148</v>
      </c>
      <c r="G824" s="64"/>
      <c r="H824" s="65"/>
      <c r="I824" s="65"/>
      <c r="J824" s="65"/>
      <c r="K824" s="65"/>
      <c r="L824" s="65"/>
      <c r="M824" s="65"/>
      <c r="N824" s="65"/>
      <c r="O824" s="65"/>
      <c r="P824" s="65"/>
      <c r="Q824" s="64"/>
      <c r="R824" s="64"/>
      <c r="S824" s="65" t="s">
        <v>1417</v>
      </c>
      <c r="T824" s="65" t="s">
        <v>762</v>
      </c>
    </row>
    <row r="825" spans="1:20" x14ac:dyDescent="0.35">
      <c r="A825" s="63">
        <v>10.085000000000001</v>
      </c>
      <c r="B825" s="64">
        <v>490316</v>
      </c>
      <c r="C825" s="64">
        <v>6771472</v>
      </c>
      <c r="D825" s="64" t="s">
        <v>2044</v>
      </c>
      <c r="E825" s="64" t="s">
        <v>91</v>
      </c>
      <c r="F825" s="64" t="s">
        <v>148</v>
      </c>
      <c r="G825" s="64"/>
      <c r="H825" s="65"/>
      <c r="I825" s="65"/>
      <c r="J825" s="65"/>
      <c r="K825" s="65"/>
      <c r="L825" s="65"/>
      <c r="M825" s="65"/>
      <c r="N825" s="65"/>
      <c r="O825" s="65"/>
      <c r="P825" s="65"/>
      <c r="Q825" s="64"/>
      <c r="R825" s="64"/>
      <c r="S825" s="65" t="s">
        <v>1417</v>
      </c>
      <c r="T825" s="65" t="s">
        <v>762</v>
      </c>
    </row>
    <row r="826" spans="1:20" x14ac:dyDescent="0.35">
      <c r="A826" s="63" t="s">
        <v>2045</v>
      </c>
      <c r="B826" s="64">
        <v>490385</v>
      </c>
      <c r="C826" s="64">
        <v>6771580</v>
      </c>
      <c r="D826" s="64" t="s">
        <v>2046</v>
      </c>
      <c r="E826" s="64" t="s">
        <v>91</v>
      </c>
      <c r="F826" s="64" t="s">
        <v>148</v>
      </c>
      <c r="G826" s="64"/>
      <c r="H826" s="65"/>
      <c r="I826" s="65"/>
      <c r="J826" s="65"/>
      <c r="K826" s="65"/>
      <c r="L826" s="65"/>
      <c r="M826" s="65"/>
      <c r="N826" s="65"/>
      <c r="O826" s="65"/>
      <c r="P826" s="65"/>
      <c r="Q826" s="64"/>
      <c r="R826" s="64"/>
      <c r="S826" s="65" t="s">
        <v>1417</v>
      </c>
      <c r="T826" s="65" t="s">
        <v>762</v>
      </c>
    </row>
    <row r="827" spans="1:20" x14ac:dyDescent="0.35">
      <c r="A827" s="63">
        <v>10.086</v>
      </c>
      <c r="B827" s="64">
        <v>490407</v>
      </c>
      <c r="C827" s="64">
        <v>6771694</v>
      </c>
      <c r="D827" s="64" t="s">
        <v>2047</v>
      </c>
      <c r="E827" s="64" t="s">
        <v>22</v>
      </c>
      <c r="F827" s="64" t="s">
        <v>148</v>
      </c>
      <c r="G827" s="64"/>
      <c r="H827" s="65" t="s">
        <v>34</v>
      </c>
      <c r="I827" s="65">
        <v>7</v>
      </c>
      <c r="J827" s="65">
        <v>90</v>
      </c>
      <c r="K827" s="65"/>
      <c r="L827" s="65"/>
      <c r="M827" s="65"/>
      <c r="N827" s="65"/>
      <c r="O827" s="65"/>
      <c r="P827" s="65"/>
      <c r="Q827" s="64"/>
      <c r="R827" s="64"/>
      <c r="S827" s="65" t="s">
        <v>1417</v>
      </c>
      <c r="T827" s="65" t="s">
        <v>762</v>
      </c>
    </row>
    <row r="828" spans="1:20" x14ac:dyDescent="0.35">
      <c r="A828" s="63">
        <v>10.087</v>
      </c>
      <c r="B828" s="64">
        <v>490374</v>
      </c>
      <c r="C828" s="64">
        <v>6771810</v>
      </c>
      <c r="D828" s="64" t="s">
        <v>2048</v>
      </c>
      <c r="E828" s="64" t="s">
        <v>22</v>
      </c>
      <c r="F828" s="64" t="s">
        <v>148</v>
      </c>
      <c r="G828" s="64"/>
      <c r="H828" s="65"/>
      <c r="I828" s="65"/>
      <c r="J828" s="65"/>
      <c r="K828" s="65"/>
      <c r="L828" s="65"/>
      <c r="M828" s="65"/>
      <c r="N828" s="65"/>
      <c r="O828" s="65"/>
      <c r="P828" s="65"/>
      <c r="Q828" s="64"/>
      <c r="R828" s="64"/>
      <c r="S828" s="65" t="s">
        <v>1417</v>
      </c>
      <c r="T828" s="65" t="s">
        <v>762</v>
      </c>
    </row>
    <row r="829" spans="1:20" x14ac:dyDescent="0.35">
      <c r="A829" s="63">
        <v>10.087999999999999</v>
      </c>
      <c r="B829" s="64">
        <v>490297</v>
      </c>
      <c r="C829" s="64">
        <v>6771904</v>
      </c>
      <c r="D829" s="64" t="s">
        <v>2049</v>
      </c>
      <c r="E829" s="64" t="s">
        <v>22</v>
      </c>
      <c r="F829" s="64" t="s">
        <v>148</v>
      </c>
      <c r="G829" s="64"/>
      <c r="H829" s="65"/>
      <c r="I829" s="65"/>
      <c r="J829" s="65"/>
      <c r="K829" s="65"/>
      <c r="L829" s="65"/>
      <c r="M829" s="65"/>
      <c r="N829" s="65"/>
      <c r="O829" s="65"/>
      <c r="P829" s="65"/>
      <c r="Q829" s="59" t="s">
        <v>2050</v>
      </c>
      <c r="R829" s="64" t="s">
        <v>2051</v>
      </c>
      <c r="S829" s="65" t="s">
        <v>1417</v>
      </c>
      <c r="T829" s="65" t="s">
        <v>762</v>
      </c>
    </row>
    <row r="830" spans="1:20" x14ac:dyDescent="0.35">
      <c r="A830" s="63">
        <v>10.089</v>
      </c>
      <c r="B830" s="64">
        <v>490313</v>
      </c>
      <c r="C830" s="64">
        <v>6771985</v>
      </c>
      <c r="D830" s="64" t="s">
        <v>2052</v>
      </c>
      <c r="E830" s="64" t="s">
        <v>22</v>
      </c>
      <c r="F830" s="64" t="s">
        <v>2053</v>
      </c>
      <c r="G830" s="64"/>
      <c r="H830" s="65"/>
      <c r="I830" s="65"/>
      <c r="J830" s="65"/>
      <c r="K830" s="65"/>
      <c r="L830" s="65"/>
      <c r="M830" s="65"/>
      <c r="N830" s="65"/>
      <c r="O830" s="65"/>
      <c r="P830" s="65"/>
      <c r="Q830" s="64"/>
      <c r="R830" s="64" t="s">
        <v>2054</v>
      </c>
      <c r="S830" s="65" t="s">
        <v>1417</v>
      </c>
      <c r="T830" s="65" t="s">
        <v>762</v>
      </c>
    </row>
    <row r="831" spans="1:20" x14ac:dyDescent="0.35">
      <c r="A831" s="63" t="s">
        <v>2055</v>
      </c>
      <c r="B831" s="64">
        <v>490410</v>
      </c>
      <c r="C831" s="64">
        <v>6772029</v>
      </c>
      <c r="D831" s="64" t="s">
        <v>2056</v>
      </c>
      <c r="E831" s="64" t="s">
        <v>22</v>
      </c>
      <c r="F831" s="64" t="s">
        <v>2053</v>
      </c>
      <c r="G831" s="64"/>
      <c r="H831" s="65"/>
      <c r="I831" s="65"/>
      <c r="J831" s="65"/>
      <c r="K831" s="65"/>
      <c r="L831" s="65"/>
      <c r="M831" s="65"/>
      <c r="N831" s="65"/>
      <c r="O831" s="65"/>
      <c r="P831" s="65"/>
      <c r="Q831" s="64"/>
      <c r="R831" s="64"/>
      <c r="S831" s="65" t="s">
        <v>1417</v>
      </c>
      <c r="T831" s="65" t="s">
        <v>762</v>
      </c>
    </row>
    <row r="832" spans="1:20" x14ac:dyDescent="0.35">
      <c r="A832" s="63">
        <v>10.090999999999999</v>
      </c>
      <c r="B832" s="64">
        <v>490368</v>
      </c>
      <c r="C832" s="64">
        <v>6772089</v>
      </c>
      <c r="D832" s="64" t="s">
        <v>2057</v>
      </c>
      <c r="E832" s="64" t="s">
        <v>22</v>
      </c>
      <c r="F832" s="64" t="s">
        <v>148</v>
      </c>
      <c r="G832" s="64"/>
      <c r="H832" s="65" t="s">
        <v>27</v>
      </c>
      <c r="I832" s="65">
        <v>171</v>
      </c>
      <c r="J832" s="65">
        <v>58</v>
      </c>
      <c r="K832" s="65"/>
      <c r="L832" s="65"/>
      <c r="M832" s="65"/>
      <c r="N832" s="65"/>
      <c r="O832" s="65"/>
      <c r="P832" s="65"/>
      <c r="Q832" s="64"/>
      <c r="R832" s="64" t="s">
        <v>2058</v>
      </c>
      <c r="S832" s="65" t="s">
        <v>1417</v>
      </c>
      <c r="T832" s="65" t="s">
        <v>762</v>
      </c>
    </row>
    <row r="833" spans="1:20" x14ac:dyDescent="0.35">
      <c r="A833" s="63">
        <v>10.092000000000001</v>
      </c>
      <c r="B833" s="64">
        <v>490319</v>
      </c>
      <c r="C833" s="64">
        <v>6772061</v>
      </c>
      <c r="D833" s="64" t="s">
        <v>2059</v>
      </c>
      <c r="E833" s="64" t="s">
        <v>22</v>
      </c>
      <c r="F833" s="64" t="s">
        <v>2053</v>
      </c>
      <c r="G833" s="64"/>
      <c r="H833" s="65"/>
      <c r="I833" s="65"/>
      <c r="J833" s="65"/>
      <c r="K833" s="65"/>
      <c r="L833" s="65"/>
      <c r="M833" s="65"/>
      <c r="N833" s="65"/>
      <c r="O833" s="65"/>
      <c r="P833" s="65"/>
      <c r="Q833" s="59" t="s">
        <v>2060</v>
      </c>
      <c r="R833" s="64" t="s">
        <v>2061</v>
      </c>
      <c r="S833" s="65" t="s">
        <v>1417</v>
      </c>
      <c r="T833" s="65" t="s">
        <v>762</v>
      </c>
    </row>
    <row r="834" spans="1:20" x14ac:dyDescent="0.35">
      <c r="A834" s="63">
        <v>10.093</v>
      </c>
      <c r="B834" s="64">
        <v>490297</v>
      </c>
      <c r="C834" s="64">
        <v>6771622</v>
      </c>
      <c r="D834" s="64" t="s">
        <v>2062</v>
      </c>
      <c r="E834" s="64" t="s">
        <v>22</v>
      </c>
      <c r="F834" s="64" t="s">
        <v>148</v>
      </c>
      <c r="G834" s="64"/>
      <c r="H834" s="65"/>
      <c r="I834" s="65"/>
      <c r="J834" s="65"/>
      <c r="K834" s="65"/>
      <c r="L834" s="65"/>
      <c r="M834" s="65"/>
      <c r="N834" s="65"/>
      <c r="O834" s="65"/>
      <c r="P834" s="65"/>
      <c r="Q834" s="59" t="s">
        <v>2063</v>
      </c>
      <c r="R834" s="64" t="s">
        <v>2064</v>
      </c>
      <c r="S834" s="65" t="s">
        <v>1417</v>
      </c>
      <c r="T834" s="65" t="s">
        <v>762</v>
      </c>
    </row>
    <row r="835" spans="1:20" x14ac:dyDescent="0.35">
      <c r="A835" s="63">
        <v>10.093999999999999</v>
      </c>
      <c r="B835" s="64">
        <v>490175</v>
      </c>
      <c r="C835" s="64">
        <v>6771483</v>
      </c>
      <c r="D835" s="64" t="s">
        <v>2065</v>
      </c>
      <c r="E835" s="64" t="s">
        <v>22</v>
      </c>
      <c r="F835" s="64" t="s">
        <v>148</v>
      </c>
      <c r="G835" s="64"/>
      <c r="H835" s="65" t="s">
        <v>27</v>
      </c>
      <c r="I835" s="65">
        <v>344</v>
      </c>
      <c r="J835" s="65">
        <v>56</v>
      </c>
      <c r="K835" s="65"/>
      <c r="L835" s="65"/>
      <c r="M835" s="65"/>
      <c r="N835" s="65"/>
      <c r="O835" s="65"/>
      <c r="P835" s="65"/>
      <c r="Q835" s="64"/>
      <c r="R835" s="64"/>
      <c r="S835" s="65" t="s">
        <v>1417</v>
      </c>
      <c r="T835" s="65" t="s">
        <v>762</v>
      </c>
    </row>
    <row r="836" spans="1:20" x14ac:dyDescent="0.35">
      <c r="A836" s="63">
        <v>10.095000000000001</v>
      </c>
      <c r="B836" s="64">
        <v>490267</v>
      </c>
      <c r="C836" s="64">
        <v>6771453</v>
      </c>
      <c r="D836" s="64" t="s">
        <v>2066</v>
      </c>
      <c r="E836" s="64" t="s">
        <v>91</v>
      </c>
      <c r="F836" s="64" t="s">
        <v>148</v>
      </c>
      <c r="G836" s="64"/>
      <c r="H836" s="65"/>
      <c r="I836" s="65"/>
      <c r="J836" s="65"/>
      <c r="K836" s="65"/>
      <c r="L836" s="65"/>
      <c r="M836" s="65"/>
      <c r="N836" s="65"/>
      <c r="O836" s="65"/>
      <c r="P836" s="65"/>
      <c r="Q836" s="59" t="s">
        <v>2067</v>
      </c>
      <c r="R836" s="64"/>
      <c r="S836" s="65" t="s">
        <v>1417</v>
      </c>
      <c r="T836" s="65" t="s">
        <v>762</v>
      </c>
    </row>
    <row r="837" spans="1:20" x14ac:dyDescent="0.35">
      <c r="A837" s="63">
        <v>10.096</v>
      </c>
      <c r="B837" s="64">
        <v>490236</v>
      </c>
      <c r="C837" s="64">
        <v>6771393</v>
      </c>
      <c r="D837" s="64" t="s">
        <v>2068</v>
      </c>
      <c r="E837" s="64" t="s">
        <v>91</v>
      </c>
      <c r="F837" s="64" t="s">
        <v>148</v>
      </c>
      <c r="G837" s="64"/>
      <c r="H837" s="65"/>
      <c r="I837" s="65"/>
      <c r="J837" s="65"/>
      <c r="K837" s="65"/>
      <c r="L837" s="65"/>
      <c r="M837" s="65"/>
      <c r="N837" s="65"/>
      <c r="O837" s="65"/>
      <c r="P837" s="65"/>
      <c r="Q837" s="59" t="s">
        <v>2069</v>
      </c>
      <c r="R837" s="64"/>
      <c r="S837" s="65" t="s">
        <v>1417</v>
      </c>
      <c r="T837" s="65" t="s">
        <v>762</v>
      </c>
    </row>
    <row r="838" spans="1:20" x14ac:dyDescent="0.35">
      <c r="A838" s="63">
        <v>11.000999999999999</v>
      </c>
      <c r="B838" s="71">
        <v>488769</v>
      </c>
      <c r="C838" s="71">
        <v>6766677</v>
      </c>
      <c r="D838" s="64" t="s">
        <v>2070</v>
      </c>
      <c r="E838" s="64"/>
      <c r="F838" s="64" t="s">
        <v>144</v>
      </c>
      <c r="G838" s="64"/>
      <c r="H838" s="65"/>
      <c r="I838" s="65"/>
      <c r="J838" s="65"/>
      <c r="K838" s="65"/>
      <c r="L838" s="65"/>
      <c r="M838" s="65"/>
      <c r="N838" s="65"/>
      <c r="O838" s="65"/>
      <c r="P838" s="65"/>
      <c r="Q838" s="64"/>
      <c r="R838" s="64"/>
      <c r="S838" s="65" t="s">
        <v>1417</v>
      </c>
      <c r="T838" s="65" t="s">
        <v>762</v>
      </c>
    </row>
    <row r="839" spans="1:20" x14ac:dyDescent="0.35">
      <c r="A839" s="63" t="s">
        <v>2071</v>
      </c>
      <c r="B839" s="71">
        <v>488876</v>
      </c>
      <c r="C839" s="71">
        <v>6766638</v>
      </c>
      <c r="D839" s="64" t="s">
        <v>2072</v>
      </c>
      <c r="E839" s="64" t="s">
        <v>133</v>
      </c>
      <c r="F839" s="64" t="s">
        <v>105</v>
      </c>
      <c r="G839" s="64" t="s">
        <v>144</v>
      </c>
      <c r="H839" s="65"/>
      <c r="I839" s="65"/>
      <c r="J839" s="65"/>
      <c r="K839" s="65"/>
      <c r="L839" s="65"/>
      <c r="M839" s="65"/>
      <c r="N839" s="65"/>
      <c r="O839" s="65"/>
      <c r="P839" s="65"/>
      <c r="Q839" s="64"/>
      <c r="R839" s="64"/>
      <c r="S839" s="65" t="s">
        <v>1417</v>
      </c>
      <c r="T839" s="65" t="s">
        <v>762</v>
      </c>
    </row>
    <row r="840" spans="1:20" x14ac:dyDescent="0.35">
      <c r="A840" s="63">
        <v>11.002000000000001</v>
      </c>
      <c r="B840" s="71">
        <v>488911</v>
      </c>
      <c r="C840" s="71">
        <v>6766728</v>
      </c>
      <c r="D840" s="64" t="s">
        <v>2073</v>
      </c>
      <c r="E840" s="64"/>
      <c r="F840" s="64" t="s">
        <v>144</v>
      </c>
      <c r="G840" s="64"/>
      <c r="H840" s="65"/>
      <c r="I840" s="65"/>
      <c r="J840" s="65"/>
      <c r="K840" s="65"/>
      <c r="L840" s="65"/>
      <c r="M840" s="65"/>
      <c r="N840" s="65"/>
      <c r="O840" s="65"/>
      <c r="P840" s="65"/>
      <c r="Q840" s="64"/>
      <c r="R840" s="64" t="s">
        <v>2074</v>
      </c>
      <c r="S840" s="65" t="s">
        <v>1417</v>
      </c>
      <c r="T840" s="65" t="s">
        <v>762</v>
      </c>
    </row>
    <row r="841" spans="1:20" x14ac:dyDescent="0.35">
      <c r="A841" s="63">
        <v>11.003</v>
      </c>
      <c r="B841" s="71">
        <v>489037</v>
      </c>
      <c r="C841" s="71">
        <v>6766712</v>
      </c>
      <c r="D841" s="64" t="s">
        <v>2075</v>
      </c>
      <c r="E841" s="64" t="s">
        <v>91</v>
      </c>
      <c r="F841" s="64" t="s">
        <v>2076</v>
      </c>
      <c r="G841" s="64"/>
      <c r="H841" s="65"/>
      <c r="I841" s="65"/>
      <c r="J841" s="65"/>
      <c r="K841" s="65"/>
      <c r="L841" s="65"/>
      <c r="M841" s="65"/>
      <c r="N841" s="65"/>
      <c r="O841" s="65"/>
      <c r="P841" s="65"/>
      <c r="Q841" s="64"/>
      <c r="R841" s="64"/>
      <c r="S841" s="65" t="s">
        <v>1417</v>
      </c>
      <c r="T841" s="65" t="s">
        <v>762</v>
      </c>
    </row>
    <row r="842" spans="1:20" x14ac:dyDescent="0.35">
      <c r="A842" s="63">
        <v>11.004</v>
      </c>
      <c r="B842" s="71">
        <v>489061</v>
      </c>
      <c r="C842" s="71">
        <v>6766910</v>
      </c>
      <c r="D842" s="64" t="s">
        <v>2077</v>
      </c>
      <c r="E842" s="64"/>
      <c r="F842" s="64" t="s">
        <v>144</v>
      </c>
      <c r="G842" s="64"/>
      <c r="H842" s="65"/>
      <c r="I842" s="65"/>
      <c r="J842" s="65"/>
      <c r="K842" s="65"/>
      <c r="L842" s="65"/>
      <c r="M842" s="65"/>
      <c r="N842" s="65"/>
      <c r="O842" s="65"/>
      <c r="P842" s="65"/>
      <c r="Q842" s="64"/>
      <c r="R842" s="64"/>
      <c r="S842" s="65" t="s">
        <v>1417</v>
      </c>
      <c r="T842" s="65" t="s">
        <v>762</v>
      </c>
    </row>
    <row r="843" spans="1:20" x14ac:dyDescent="0.35">
      <c r="A843" s="63">
        <v>11.005000000000001</v>
      </c>
      <c r="B843" s="71">
        <v>489147</v>
      </c>
      <c r="C843" s="71">
        <v>6766974</v>
      </c>
      <c r="D843" s="64" t="s">
        <v>2078</v>
      </c>
      <c r="E843" s="64"/>
      <c r="F843" s="64" t="s">
        <v>144</v>
      </c>
      <c r="G843" s="64"/>
      <c r="H843" s="65"/>
      <c r="I843" s="65"/>
      <c r="J843" s="65"/>
      <c r="K843" s="65"/>
      <c r="L843" s="65"/>
      <c r="M843" s="65"/>
      <c r="N843" s="65"/>
      <c r="O843" s="65"/>
      <c r="P843" s="65"/>
      <c r="Q843" s="64"/>
      <c r="R843" s="71" t="s">
        <v>2079</v>
      </c>
      <c r="S843" s="65" t="s">
        <v>1417</v>
      </c>
      <c r="T843" s="65" t="s">
        <v>762</v>
      </c>
    </row>
    <row r="844" spans="1:20" x14ac:dyDescent="0.35">
      <c r="A844" s="63">
        <v>11.006</v>
      </c>
      <c r="B844" s="71">
        <v>489190</v>
      </c>
      <c r="C844" s="71">
        <v>6767069</v>
      </c>
      <c r="D844" s="64" t="s">
        <v>2080</v>
      </c>
      <c r="E844" s="64" t="s">
        <v>91</v>
      </c>
      <c r="F844" s="64" t="s">
        <v>23</v>
      </c>
      <c r="G844" s="64"/>
      <c r="H844" s="65"/>
      <c r="I844" s="65"/>
      <c r="J844" s="65"/>
      <c r="K844" s="65"/>
      <c r="L844" s="65"/>
      <c r="M844" s="65"/>
      <c r="N844" s="65"/>
      <c r="O844" s="65"/>
      <c r="P844" s="65"/>
      <c r="Q844" s="64"/>
      <c r="R844" s="64"/>
      <c r="S844" s="65" t="s">
        <v>1417</v>
      </c>
      <c r="T844" s="65" t="s">
        <v>762</v>
      </c>
    </row>
    <row r="845" spans="1:20" x14ac:dyDescent="0.35">
      <c r="A845" s="63">
        <v>11.007</v>
      </c>
      <c r="B845" s="71">
        <v>489196</v>
      </c>
      <c r="C845" s="71">
        <v>6767129</v>
      </c>
      <c r="D845" s="64" t="s">
        <v>2081</v>
      </c>
      <c r="E845" s="64" t="s">
        <v>91</v>
      </c>
      <c r="F845" s="64" t="s">
        <v>100</v>
      </c>
      <c r="G845" s="64"/>
      <c r="H845" s="65"/>
      <c r="I845" s="65"/>
      <c r="J845" s="65"/>
      <c r="K845" s="65"/>
      <c r="L845" s="65"/>
      <c r="M845" s="65"/>
      <c r="N845" s="65"/>
      <c r="O845" s="65"/>
      <c r="P845" s="65"/>
      <c r="Q845" s="64"/>
      <c r="R845" s="64" t="s">
        <v>2082</v>
      </c>
      <c r="S845" s="65" t="s">
        <v>1417</v>
      </c>
      <c r="T845" s="65" t="s">
        <v>762</v>
      </c>
    </row>
    <row r="846" spans="1:20" x14ac:dyDescent="0.35">
      <c r="A846" s="63">
        <v>11.007999999999999</v>
      </c>
      <c r="B846" s="71">
        <v>489158</v>
      </c>
      <c r="C846" s="71">
        <v>6767174</v>
      </c>
      <c r="D846" s="64" t="s">
        <v>2083</v>
      </c>
      <c r="E846" s="64" t="s">
        <v>22</v>
      </c>
      <c r="F846" s="64" t="s">
        <v>31</v>
      </c>
      <c r="G846" s="64"/>
      <c r="H846" s="65"/>
      <c r="I846" s="65"/>
      <c r="J846" s="65"/>
      <c r="K846" s="65"/>
      <c r="L846" s="65"/>
      <c r="M846" s="65"/>
      <c r="N846" s="65"/>
      <c r="O846" s="65"/>
      <c r="P846" s="65"/>
      <c r="Q846" s="64"/>
      <c r="R846" s="64"/>
      <c r="S846" s="65" t="s">
        <v>1417</v>
      </c>
      <c r="T846" s="65" t="s">
        <v>762</v>
      </c>
    </row>
    <row r="847" spans="1:20" x14ac:dyDescent="0.35">
      <c r="A847" s="63" t="s">
        <v>2084</v>
      </c>
      <c r="B847" s="71">
        <v>489143</v>
      </c>
      <c r="C847" s="71">
        <v>6767204</v>
      </c>
      <c r="D847" s="64" t="s">
        <v>2085</v>
      </c>
      <c r="E847" s="64" t="s">
        <v>91</v>
      </c>
      <c r="F847" s="64" t="s">
        <v>100</v>
      </c>
      <c r="G847" s="64"/>
      <c r="H847" s="65"/>
      <c r="I847" s="65"/>
      <c r="J847" s="65"/>
      <c r="K847" s="65"/>
      <c r="L847" s="65"/>
      <c r="M847" s="65"/>
      <c r="N847" s="65"/>
      <c r="O847" s="65"/>
      <c r="P847" s="65"/>
      <c r="Q847" s="64"/>
      <c r="R847" s="64"/>
      <c r="S847" s="65" t="s">
        <v>1417</v>
      </c>
      <c r="T847" s="65" t="s">
        <v>762</v>
      </c>
    </row>
    <row r="848" spans="1:20" x14ac:dyDescent="0.35">
      <c r="A848" s="63">
        <v>11.009</v>
      </c>
      <c r="B848" s="71">
        <v>489125</v>
      </c>
      <c r="C848" s="71">
        <v>6767228</v>
      </c>
      <c r="D848" s="64" t="s">
        <v>2086</v>
      </c>
      <c r="E848" s="64" t="s">
        <v>91</v>
      </c>
      <c r="F848" s="64" t="s">
        <v>23</v>
      </c>
      <c r="G848" s="64"/>
      <c r="H848" s="65"/>
      <c r="I848" s="65"/>
      <c r="J848" s="65"/>
      <c r="K848" s="65"/>
      <c r="L848" s="65"/>
      <c r="M848" s="65"/>
      <c r="N848" s="65"/>
      <c r="O848" s="65"/>
      <c r="P848" s="65"/>
      <c r="Q848" s="64"/>
      <c r="R848" s="64"/>
      <c r="S848" s="65" t="s">
        <v>1417</v>
      </c>
      <c r="T848" s="65" t="s">
        <v>762</v>
      </c>
    </row>
    <row r="849" spans="1:20" x14ac:dyDescent="0.35">
      <c r="A849" s="63" t="s">
        <v>2087</v>
      </c>
      <c r="B849" s="71">
        <v>489100</v>
      </c>
      <c r="C849" s="71">
        <v>6767306</v>
      </c>
      <c r="D849" s="64" t="s">
        <v>2088</v>
      </c>
      <c r="E849" s="64" t="s">
        <v>22</v>
      </c>
      <c r="F849" s="64" t="s">
        <v>31</v>
      </c>
      <c r="G849" s="64" t="s">
        <v>82</v>
      </c>
      <c r="H849" s="65"/>
      <c r="I849" s="65"/>
      <c r="J849" s="65"/>
      <c r="K849" s="65"/>
      <c r="L849" s="65"/>
      <c r="M849" s="65"/>
      <c r="N849" s="65"/>
      <c r="O849" s="65"/>
      <c r="P849" s="65"/>
      <c r="Q849" s="64"/>
      <c r="R849" s="64"/>
      <c r="S849" s="65" t="s">
        <v>1417</v>
      </c>
      <c r="T849" s="65" t="s">
        <v>762</v>
      </c>
    </row>
    <row r="850" spans="1:20" x14ac:dyDescent="0.35">
      <c r="A850" s="63">
        <v>11.010999999999999</v>
      </c>
      <c r="B850" s="71">
        <v>489075</v>
      </c>
      <c r="C850" s="71">
        <v>6767341</v>
      </c>
      <c r="D850" s="64" t="s">
        <v>2089</v>
      </c>
      <c r="E850" s="64" t="s">
        <v>91</v>
      </c>
      <c r="F850" s="64" t="s">
        <v>23</v>
      </c>
      <c r="G850" s="64" t="s">
        <v>168</v>
      </c>
      <c r="H850" s="65"/>
      <c r="I850" s="65"/>
      <c r="J850" s="65"/>
      <c r="K850" s="65"/>
      <c r="L850" s="65"/>
      <c r="M850" s="65"/>
      <c r="N850" s="65"/>
      <c r="O850" s="65"/>
      <c r="P850" s="65"/>
      <c r="Q850" s="64"/>
      <c r="R850" s="64" t="s">
        <v>2090</v>
      </c>
      <c r="S850" s="65" t="s">
        <v>1417</v>
      </c>
      <c r="T850" s="65" t="s">
        <v>762</v>
      </c>
    </row>
    <row r="851" spans="1:20" x14ac:dyDescent="0.35">
      <c r="A851" s="63" t="s">
        <v>2091</v>
      </c>
      <c r="B851" s="71">
        <v>489066</v>
      </c>
      <c r="C851" s="71">
        <v>6767351</v>
      </c>
      <c r="D851" s="64" t="s">
        <v>2092</v>
      </c>
      <c r="E851" s="64" t="s">
        <v>22</v>
      </c>
      <c r="F851" s="64" t="s">
        <v>168</v>
      </c>
      <c r="G851" s="64" t="s">
        <v>164</v>
      </c>
      <c r="H851" s="65" t="s">
        <v>34</v>
      </c>
      <c r="I851" s="65">
        <v>267</v>
      </c>
      <c r="J851" s="65">
        <v>75</v>
      </c>
      <c r="K851" s="65"/>
      <c r="L851" s="65"/>
      <c r="M851" s="65"/>
      <c r="N851" s="65"/>
      <c r="O851" s="65"/>
      <c r="P851" s="65"/>
      <c r="Q851" s="64"/>
      <c r="R851" s="64" t="s">
        <v>2093</v>
      </c>
      <c r="S851" s="65" t="s">
        <v>1417</v>
      </c>
      <c r="T851" s="65" t="s">
        <v>762</v>
      </c>
    </row>
    <row r="852" spans="1:20" x14ac:dyDescent="0.35">
      <c r="A852" s="63">
        <v>11.012</v>
      </c>
      <c r="B852" s="71">
        <v>489039</v>
      </c>
      <c r="C852" s="71">
        <v>6767378</v>
      </c>
      <c r="D852" s="64" t="s">
        <v>2094</v>
      </c>
      <c r="E852" s="64" t="s">
        <v>22</v>
      </c>
      <c r="F852" s="64" t="s">
        <v>168</v>
      </c>
      <c r="G852" s="64"/>
      <c r="H852" s="65"/>
      <c r="I852" s="65"/>
      <c r="J852" s="65"/>
      <c r="K852" s="65"/>
      <c r="L852" s="65"/>
      <c r="M852" s="65"/>
      <c r="N852" s="65"/>
      <c r="O852" s="65"/>
      <c r="P852" s="65"/>
      <c r="Q852" s="64"/>
      <c r="R852" s="64"/>
      <c r="S852" s="65" t="s">
        <v>1417</v>
      </c>
      <c r="T852" s="65" t="s">
        <v>762</v>
      </c>
    </row>
    <row r="853" spans="1:20" x14ac:dyDescent="0.35">
      <c r="A853" s="63">
        <v>11.013</v>
      </c>
      <c r="B853" s="71">
        <v>489025</v>
      </c>
      <c r="C853" s="71">
        <v>6767396</v>
      </c>
      <c r="D853" s="64" t="s">
        <v>2095</v>
      </c>
      <c r="E853" s="64" t="s">
        <v>91</v>
      </c>
      <c r="F853" s="64" t="s">
        <v>23</v>
      </c>
      <c r="G853" s="64"/>
      <c r="H853" s="65"/>
      <c r="I853" s="65"/>
      <c r="J853" s="65"/>
      <c r="K853" s="65"/>
      <c r="L853" s="65"/>
      <c r="M853" s="65"/>
      <c r="N853" s="65"/>
      <c r="O853" s="65"/>
      <c r="P853" s="65"/>
      <c r="Q853" s="64"/>
      <c r="R853" s="64"/>
      <c r="S853" s="65" t="s">
        <v>1417</v>
      </c>
      <c r="T853" s="65" t="s">
        <v>762</v>
      </c>
    </row>
    <row r="854" spans="1:20" x14ac:dyDescent="0.35">
      <c r="A854" s="63">
        <v>11.013999999999999</v>
      </c>
      <c r="B854" s="71">
        <v>489013</v>
      </c>
      <c r="C854" s="71">
        <v>6767473</v>
      </c>
      <c r="D854" s="64" t="s">
        <v>2096</v>
      </c>
      <c r="E854" s="64" t="s">
        <v>22</v>
      </c>
      <c r="F854" s="64" t="s">
        <v>23</v>
      </c>
      <c r="G854" s="64"/>
      <c r="H854" s="65"/>
      <c r="I854" s="65"/>
      <c r="J854" s="65"/>
      <c r="K854" s="65"/>
      <c r="L854" s="65"/>
      <c r="M854" s="65"/>
      <c r="N854" s="65"/>
      <c r="O854" s="65"/>
      <c r="P854" s="65"/>
      <c r="Q854" s="64"/>
      <c r="R854" s="64"/>
      <c r="S854" s="65" t="s">
        <v>1417</v>
      </c>
      <c r="T854" s="65" t="s">
        <v>762</v>
      </c>
    </row>
    <row r="855" spans="1:20" x14ac:dyDescent="0.35">
      <c r="A855" s="63" t="s">
        <v>2097</v>
      </c>
      <c r="B855" s="71">
        <v>488994</v>
      </c>
      <c r="C855" s="71">
        <v>6767543</v>
      </c>
      <c r="D855" s="64" t="s">
        <v>2098</v>
      </c>
      <c r="E855" s="64" t="s">
        <v>22</v>
      </c>
      <c r="F855" s="64" t="s">
        <v>23</v>
      </c>
      <c r="G855" s="64"/>
      <c r="H855" s="65"/>
      <c r="I855" s="65"/>
      <c r="J855" s="65"/>
      <c r="K855" s="65"/>
      <c r="L855" s="65"/>
      <c r="M855" s="65"/>
      <c r="N855" s="65"/>
      <c r="O855" s="65"/>
      <c r="P855" s="65"/>
      <c r="Q855" s="64"/>
      <c r="R855" s="64"/>
      <c r="S855" s="65" t="s">
        <v>1417</v>
      </c>
      <c r="T855" s="65" t="s">
        <v>762</v>
      </c>
    </row>
    <row r="856" spans="1:20" x14ac:dyDescent="0.35">
      <c r="A856" s="63">
        <v>11.015000000000001</v>
      </c>
      <c r="B856" s="71">
        <v>489001</v>
      </c>
      <c r="C856" s="71">
        <v>6767576</v>
      </c>
      <c r="D856" s="64" t="s">
        <v>2099</v>
      </c>
      <c r="E856" s="64" t="s">
        <v>22</v>
      </c>
      <c r="F856" s="64" t="s">
        <v>105</v>
      </c>
      <c r="G856" s="64"/>
      <c r="H856" s="65"/>
      <c r="I856" s="65"/>
      <c r="J856" s="65"/>
      <c r="K856" s="65"/>
      <c r="L856" s="65"/>
      <c r="M856" s="65"/>
      <c r="N856" s="65"/>
      <c r="O856" s="65"/>
      <c r="P856" s="65"/>
      <c r="Q856" s="59" t="s">
        <v>2100</v>
      </c>
      <c r="R856" s="64" t="s">
        <v>2101</v>
      </c>
      <c r="S856" s="65" t="s">
        <v>1417</v>
      </c>
      <c r="T856" s="65" t="s">
        <v>762</v>
      </c>
    </row>
    <row r="857" spans="1:20" x14ac:dyDescent="0.35">
      <c r="A857" s="63">
        <v>11.016</v>
      </c>
      <c r="B857" s="71">
        <v>489118</v>
      </c>
      <c r="C857" s="71">
        <v>6767631</v>
      </c>
      <c r="D857" s="64" t="s">
        <v>2102</v>
      </c>
      <c r="E857" s="64" t="s">
        <v>22</v>
      </c>
      <c r="F857" s="64" t="s">
        <v>105</v>
      </c>
      <c r="G857" s="64"/>
      <c r="H857" s="65"/>
      <c r="I857" s="65"/>
      <c r="J857" s="65"/>
      <c r="K857" s="65"/>
      <c r="L857" s="65"/>
      <c r="M857" s="65"/>
      <c r="N857" s="65"/>
      <c r="O857" s="65"/>
      <c r="P857" s="65"/>
      <c r="Q857" s="65"/>
      <c r="R857" s="64"/>
      <c r="S857" s="65" t="s">
        <v>1417</v>
      </c>
      <c r="T857" s="65" t="s">
        <v>762</v>
      </c>
    </row>
    <row r="858" spans="1:20" x14ac:dyDescent="0.35">
      <c r="A858" s="63">
        <v>11.016999999999999</v>
      </c>
      <c r="B858" s="71">
        <v>489141</v>
      </c>
      <c r="C858" s="71">
        <v>6767626</v>
      </c>
      <c r="D858" s="64" t="s">
        <v>2103</v>
      </c>
      <c r="E858" s="64" t="s">
        <v>22</v>
      </c>
      <c r="F858" s="64" t="s">
        <v>179</v>
      </c>
      <c r="G858" s="64" t="s">
        <v>31</v>
      </c>
      <c r="H858" s="65" t="s">
        <v>46</v>
      </c>
      <c r="I858" s="65">
        <v>56</v>
      </c>
      <c r="J858" s="65">
        <v>72</v>
      </c>
      <c r="K858" s="65"/>
      <c r="L858" s="65"/>
      <c r="M858" s="65"/>
      <c r="N858" s="65"/>
      <c r="O858" s="65"/>
      <c r="P858" s="65"/>
      <c r="Q858" s="65"/>
      <c r="R858" s="64" t="s">
        <v>2104</v>
      </c>
      <c r="S858" s="65" t="s">
        <v>1417</v>
      </c>
      <c r="T858" s="65" t="s">
        <v>762</v>
      </c>
    </row>
    <row r="859" spans="1:20" x14ac:dyDescent="0.35">
      <c r="A859" s="63">
        <v>11.018000000000001</v>
      </c>
      <c r="B859" s="71">
        <v>489257</v>
      </c>
      <c r="C859" s="71">
        <v>6767672</v>
      </c>
      <c r="D859" s="64" t="s">
        <v>2105</v>
      </c>
      <c r="E859" s="64" t="s">
        <v>22</v>
      </c>
      <c r="F859" s="64" t="s">
        <v>23</v>
      </c>
      <c r="G859" s="64"/>
      <c r="H859" s="65"/>
      <c r="I859" s="65"/>
      <c r="J859" s="65"/>
      <c r="K859" s="65"/>
      <c r="L859" s="65"/>
      <c r="M859" s="65"/>
      <c r="N859" s="65"/>
      <c r="O859" s="65"/>
      <c r="P859" s="65"/>
      <c r="Q859" s="65"/>
      <c r="R859" s="64"/>
      <c r="S859" s="65" t="s">
        <v>1417</v>
      </c>
      <c r="T859" s="65" t="s">
        <v>762</v>
      </c>
    </row>
    <row r="860" spans="1:20" x14ac:dyDescent="0.35">
      <c r="A860" s="63" t="s">
        <v>2106</v>
      </c>
      <c r="B860" s="71">
        <v>489335</v>
      </c>
      <c r="C860" s="71">
        <v>6767672</v>
      </c>
      <c r="D860" s="64" t="s">
        <v>2107</v>
      </c>
      <c r="E860" s="64" t="s">
        <v>22</v>
      </c>
      <c r="F860" s="64" t="s">
        <v>23</v>
      </c>
      <c r="G860" s="64"/>
      <c r="H860" s="65"/>
      <c r="I860" s="65"/>
      <c r="J860" s="65"/>
      <c r="K860" s="65"/>
      <c r="L860" s="65"/>
      <c r="M860" s="65"/>
      <c r="N860" s="65"/>
      <c r="O860" s="65"/>
      <c r="P860" s="65"/>
      <c r="Q860" s="65"/>
      <c r="R860" s="64"/>
      <c r="S860" s="65" t="s">
        <v>1417</v>
      </c>
      <c r="T860" s="65" t="s">
        <v>762</v>
      </c>
    </row>
    <row r="861" spans="1:20" x14ac:dyDescent="0.35">
      <c r="A861" s="63">
        <v>11.019</v>
      </c>
      <c r="B861" s="71">
        <v>489372</v>
      </c>
      <c r="C861" s="71">
        <v>6767687</v>
      </c>
      <c r="D861" s="64" t="s">
        <v>2108</v>
      </c>
      <c r="E861" s="64" t="s">
        <v>22</v>
      </c>
      <c r="F861" s="64" t="s">
        <v>23</v>
      </c>
      <c r="G861" s="64"/>
      <c r="H861" s="65"/>
      <c r="I861" s="65"/>
      <c r="J861" s="65"/>
      <c r="K861" s="65"/>
      <c r="L861" s="65"/>
      <c r="M861" s="65"/>
      <c r="N861" s="65"/>
      <c r="O861" s="65"/>
      <c r="P861" s="65"/>
      <c r="Q861" s="65"/>
      <c r="R861" s="64" t="s">
        <v>2109</v>
      </c>
      <c r="S861" s="65" t="s">
        <v>1417</v>
      </c>
      <c r="T861" s="65" t="s">
        <v>762</v>
      </c>
    </row>
    <row r="862" spans="1:20" x14ac:dyDescent="0.35">
      <c r="A862" s="63" t="s">
        <v>2110</v>
      </c>
      <c r="B862" s="71">
        <v>489435</v>
      </c>
      <c r="C862" s="71">
        <v>6767645</v>
      </c>
      <c r="D862" s="64" t="s">
        <v>2111</v>
      </c>
      <c r="E862" s="64" t="s">
        <v>22</v>
      </c>
      <c r="F862" s="64" t="s">
        <v>168</v>
      </c>
      <c r="G862" s="64"/>
      <c r="H862" s="65"/>
      <c r="I862" s="65"/>
      <c r="J862" s="65"/>
      <c r="K862" s="65"/>
      <c r="L862" s="65"/>
      <c r="M862" s="65"/>
      <c r="N862" s="65"/>
      <c r="O862" s="65"/>
      <c r="P862" s="65"/>
      <c r="Q862" s="65"/>
      <c r="R862" s="64"/>
      <c r="S862" s="65" t="s">
        <v>1417</v>
      </c>
      <c r="T862" s="65" t="s">
        <v>762</v>
      </c>
    </row>
    <row r="863" spans="1:20" x14ac:dyDescent="0.35">
      <c r="A863" s="63">
        <v>11.021000000000001</v>
      </c>
      <c r="B863" s="71">
        <v>489477</v>
      </c>
      <c r="C863" s="71">
        <v>6767641</v>
      </c>
      <c r="D863" s="64" t="s">
        <v>2112</v>
      </c>
      <c r="E863" s="64" t="s">
        <v>91</v>
      </c>
      <c r="F863" s="64" t="s">
        <v>168</v>
      </c>
      <c r="G863" s="64" t="s">
        <v>23</v>
      </c>
      <c r="H863" s="65"/>
      <c r="I863" s="65"/>
      <c r="J863" s="65"/>
      <c r="K863" s="65"/>
      <c r="L863" s="65"/>
      <c r="M863" s="65"/>
      <c r="N863" s="65"/>
      <c r="O863" s="65"/>
      <c r="P863" s="65"/>
      <c r="Q863" s="65"/>
      <c r="R863" s="64"/>
      <c r="S863" s="65" t="s">
        <v>1417</v>
      </c>
      <c r="T863" s="65" t="s">
        <v>762</v>
      </c>
    </row>
    <row r="864" spans="1:20" x14ac:dyDescent="0.35">
      <c r="A864" s="63" t="s">
        <v>2113</v>
      </c>
      <c r="B864" s="71">
        <v>489493</v>
      </c>
      <c r="C864" s="71">
        <v>6767627</v>
      </c>
      <c r="D864" s="64" t="s">
        <v>2114</v>
      </c>
      <c r="E864" s="64" t="s">
        <v>22</v>
      </c>
      <c r="F864" s="64" t="s">
        <v>31</v>
      </c>
      <c r="G864" s="64" t="s">
        <v>168</v>
      </c>
      <c r="H864" s="65"/>
      <c r="I864" s="65"/>
      <c r="J864" s="65"/>
      <c r="K864" s="65"/>
      <c r="L864" s="65"/>
      <c r="M864" s="65"/>
      <c r="N864" s="65"/>
      <c r="O864" s="65"/>
      <c r="P864" s="65"/>
      <c r="Q864" s="65"/>
      <c r="R864" s="64"/>
      <c r="S864" s="65" t="s">
        <v>1417</v>
      </c>
      <c r="T864" s="65" t="s">
        <v>762</v>
      </c>
    </row>
    <row r="865" spans="1:20" x14ac:dyDescent="0.35">
      <c r="A865" s="63" t="s">
        <v>2115</v>
      </c>
      <c r="B865" s="71">
        <v>489527</v>
      </c>
      <c r="C865" s="71">
        <v>6767594</v>
      </c>
      <c r="D865" s="64" t="s">
        <v>2116</v>
      </c>
      <c r="E865" s="64" t="s">
        <v>91</v>
      </c>
      <c r="F865" s="64" t="s">
        <v>23</v>
      </c>
      <c r="G865" s="64"/>
      <c r="H865" s="65"/>
      <c r="I865" s="65"/>
      <c r="J865" s="65"/>
      <c r="K865" s="65"/>
      <c r="L865" s="65"/>
      <c r="M865" s="65"/>
      <c r="N865" s="65"/>
      <c r="O865" s="65"/>
      <c r="P865" s="65"/>
      <c r="Q865" s="65"/>
      <c r="R865" s="64"/>
      <c r="S865" s="65" t="s">
        <v>1417</v>
      </c>
      <c r="T865" s="65" t="s">
        <v>762</v>
      </c>
    </row>
    <row r="866" spans="1:20" x14ac:dyDescent="0.35">
      <c r="A866" s="63">
        <v>11.022</v>
      </c>
      <c r="B866" s="71">
        <v>489565</v>
      </c>
      <c r="C866" s="71">
        <v>6767596</v>
      </c>
      <c r="D866" s="64" t="s">
        <v>2117</v>
      </c>
      <c r="E866" s="64" t="s">
        <v>91</v>
      </c>
      <c r="F866" s="64" t="s">
        <v>31</v>
      </c>
      <c r="G866" s="64"/>
      <c r="H866" s="65"/>
      <c r="I866" s="65"/>
      <c r="J866" s="65"/>
      <c r="K866" s="65"/>
      <c r="L866" s="65"/>
      <c r="M866" s="65"/>
      <c r="N866" s="65"/>
      <c r="O866" s="65"/>
      <c r="P866" s="65"/>
      <c r="Q866" s="65"/>
      <c r="R866" s="64"/>
      <c r="S866" s="65" t="s">
        <v>1417</v>
      </c>
      <c r="T866" s="65" t="s">
        <v>762</v>
      </c>
    </row>
    <row r="867" spans="1:20" x14ac:dyDescent="0.35">
      <c r="A867" s="63" t="s">
        <v>2118</v>
      </c>
      <c r="B867" s="71">
        <v>489610</v>
      </c>
      <c r="C867" s="71">
        <v>6767577</v>
      </c>
      <c r="D867" s="64" t="s">
        <v>2119</v>
      </c>
      <c r="E867" s="64" t="s">
        <v>91</v>
      </c>
      <c r="F867" s="64" t="s">
        <v>31</v>
      </c>
      <c r="G867" s="64"/>
      <c r="H867" s="65"/>
      <c r="I867" s="65"/>
      <c r="J867" s="65"/>
      <c r="K867" s="65"/>
      <c r="L867" s="65"/>
      <c r="M867" s="65"/>
      <c r="N867" s="65"/>
      <c r="O867" s="65"/>
      <c r="P867" s="65"/>
      <c r="Q867" s="65"/>
      <c r="R867" s="64"/>
      <c r="S867" s="65" t="s">
        <v>1417</v>
      </c>
      <c r="T867" s="65" t="s">
        <v>762</v>
      </c>
    </row>
    <row r="868" spans="1:20" x14ac:dyDescent="0.35">
      <c r="A868" s="63" t="s">
        <v>2120</v>
      </c>
      <c r="B868" s="71">
        <v>489621</v>
      </c>
      <c r="C868" s="71">
        <v>6767548</v>
      </c>
      <c r="D868" s="64" t="s">
        <v>2121</v>
      </c>
      <c r="E868" s="64" t="s">
        <v>133</v>
      </c>
      <c r="F868" s="64" t="s">
        <v>23</v>
      </c>
      <c r="G868" s="64" t="s">
        <v>100</v>
      </c>
      <c r="H868" s="65"/>
      <c r="I868" s="65"/>
      <c r="J868" s="65"/>
      <c r="K868" s="65"/>
      <c r="L868" s="65"/>
      <c r="M868" s="65"/>
      <c r="N868" s="65"/>
      <c r="O868" s="65"/>
      <c r="P868" s="65"/>
      <c r="Q868" s="65"/>
      <c r="R868" s="64"/>
      <c r="S868" s="65" t="s">
        <v>1417</v>
      </c>
      <c r="T868" s="65" t="s">
        <v>762</v>
      </c>
    </row>
    <row r="869" spans="1:20" x14ac:dyDescent="0.35">
      <c r="A869" s="63">
        <v>11.023</v>
      </c>
      <c r="B869" s="71">
        <v>489642</v>
      </c>
      <c r="C869" s="71">
        <v>6767519</v>
      </c>
      <c r="D869" s="64" t="s">
        <v>2122</v>
      </c>
      <c r="E869" s="64" t="s">
        <v>91</v>
      </c>
      <c r="F869" s="64" t="s">
        <v>100</v>
      </c>
      <c r="G869" s="64" t="s">
        <v>43</v>
      </c>
      <c r="H869" s="65"/>
      <c r="I869" s="65"/>
      <c r="J869" s="65"/>
      <c r="K869" s="65"/>
      <c r="L869" s="65"/>
      <c r="M869" s="65"/>
      <c r="N869" s="65"/>
      <c r="O869" s="65"/>
      <c r="P869" s="65"/>
      <c r="Q869" s="65"/>
      <c r="R869" s="64"/>
      <c r="S869" s="65" t="s">
        <v>1417</v>
      </c>
      <c r="T869" s="65" t="s">
        <v>762</v>
      </c>
    </row>
    <row r="870" spans="1:20" x14ac:dyDescent="0.35">
      <c r="A870" s="63" t="s">
        <v>2123</v>
      </c>
      <c r="B870" s="71">
        <v>489709</v>
      </c>
      <c r="C870" s="71">
        <v>6767433</v>
      </c>
      <c r="D870" s="64" t="s">
        <v>2124</v>
      </c>
      <c r="E870" s="64" t="s">
        <v>133</v>
      </c>
      <c r="F870" s="64" t="s">
        <v>23</v>
      </c>
      <c r="G870" s="64"/>
      <c r="H870" s="65"/>
      <c r="I870" s="65"/>
      <c r="J870" s="65"/>
      <c r="K870" s="65"/>
      <c r="L870" s="65"/>
      <c r="M870" s="65"/>
      <c r="N870" s="65"/>
      <c r="O870" s="65"/>
      <c r="P870" s="65"/>
      <c r="Q870" s="65"/>
      <c r="R870" s="64"/>
      <c r="S870" s="65" t="s">
        <v>1417</v>
      </c>
      <c r="T870" s="65" t="s">
        <v>762</v>
      </c>
    </row>
    <row r="871" spans="1:20" x14ac:dyDescent="0.35">
      <c r="A871" s="63" t="s">
        <v>2125</v>
      </c>
      <c r="B871" s="71">
        <v>489739</v>
      </c>
      <c r="C871" s="71">
        <v>6767366</v>
      </c>
      <c r="D871" s="64" t="s">
        <v>2126</v>
      </c>
      <c r="E871" s="64"/>
      <c r="F871" s="64"/>
      <c r="G871" s="64"/>
      <c r="H871" s="65"/>
      <c r="I871" s="65"/>
      <c r="J871" s="65"/>
      <c r="K871" s="65"/>
      <c r="L871" s="65"/>
      <c r="M871" s="65"/>
      <c r="N871" s="65"/>
      <c r="O871" s="65"/>
      <c r="P871" s="65"/>
      <c r="Q871" s="65"/>
      <c r="R871" s="64"/>
      <c r="S871" s="65" t="s">
        <v>1417</v>
      </c>
      <c r="T871" s="65" t="s">
        <v>762</v>
      </c>
    </row>
    <row r="872" spans="1:20" x14ac:dyDescent="0.35">
      <c r="A872" s="63">
        <v>11.023999999999999</v>
      </c>
      <c r="B872" s="71">
        <v>489751</v>
      </c>
      <c r="C872" s="71">
        <v>6767354</v>
      </c>
      <c r="D872" s="64" t="s">
        <v>2127</v>
      </c>
      <c r="E872" s="64"/>
      <c r="F872" s="64" t="s">
        <v>144</v>
      </c>
      <c r="G872" s="64"/>
      <c r="H872" s="65"/>
      <c r="I872" s="65"/>
      <c r="J872" s="65"/>
      <c r="K872" s="65"/>
      <c r="L872" s="65"/>
      <c r="M872" s="65"/>
      <c r="N872" s="65"/>
      <c r="O872" s="65"/>
      <c r="P872" s="65"/>
      <c r="Q872" s="65"/>
      <c r="R872" s="64"/>
      <c r="S872" s="65" t="s">
        <v>1417</v>
      </c>
      <c r="T872" s="65" t="s">
        <v>762</v>
      </c>
    </row>
    <row r="873" spans="1:20" x14ac:dyDescent="0.35">
      <c r="A873" s="63">
        <v>11.025</v>
      </c>
      <c r="B873" s="71">
        <v>489839</v>
      </c>
      <c r="C873" s="71">
        <v>6767320</v>
      </c>
      <c r="D873" s="64" t="s">
        <v>2128</v>
      </c>
      <c r="E873" s="64" t="s">
        <v>22</v>
      </c>
      <c r="F873" s="64" t="s">
        <v>100</v>
      </c>
      <c r="G873" s="64"/>
      <c r="H873" s="65" t="s">
        <v>27</v>
      </c>
      <c r="I873" s="65">
        <v>219</v>
      </c>
      <c r="J873" s="65">
        <v>58</v>
      </c>
      <c r="K873" s="65"/>
      <c r="L873" s="65"/>
      <c r="M873" s="65"/>
      <c r="N873" s="65"/>
      <c r="O873" s="65"/>
      <c r="P873" s="65"/>
      <c r="Q873" s="64"/>
      <c r="R873" s="64"/>
      <c r="S873" s="65" t="s">
        <v>1417</v>
      </c>
      <c r="T873" s="65" t="s">
        <v>762</v>
      </c>
    </row>
    <row r="874" spans="1:20" x14ac:dyDescent="0.35">
      <c r="A874" s="63" t="s">
        <v>2129</v>
      </c>
      <c r="B874" s="71">
        <v>489864</v>
      </c>
      <c r="C874" s="71">
        <v>6767288</v>
      </c>
      <c r="D874" s="64" t="s">
        <v>2130</v>
      </c>
      <c r="E874" s="64" t="s">
        <v>91</v>
      </c>
      <c r="F874" s="64" t="s">
        <v>100</v>
      </c>
      <c r="G874" s="64" t="s">
        <v>43</v>
      </c>
      <c r="H874" s="65"/>
      <c r="I874" s="65"/>
      <c r="J874" s="65"/>
      <c r="K874" s="65"/>
      <c r="L874" s="65"/>
      <c r="M874" s="65"/>
      <c r="N874" s="65"/>
      <c r="O874" s="65"/>
      <c r="P874" s="65"/>
      <c r="Q874" s="64"/>
      <c r="R874" s="64"/>
      <c r="S874" s="65" t="s">
        <v>1417</v>
      </c>
      <c r="T874" s="65" t="s">
        <v>762</v>
      </c>
    </row>
    <row r="875" spans="1:20" x14ac:dyDescent="0.35">
      <c r="A875" s="63">
        <v>11.026</v>
      </c>
      <c r="B875" s="71">
        <v>489952</v>
      </c>
      <c r="C875" s="71">
        <v>6767208</v>
      </c>
      <c r="D875" s="64" t="s">
        <v>2131</v>
      </c>
      <c r="E875" s="64" t="s">
        <v>22</v>
      </c>
      <c r="F875" s="64" t="s">
        <v>175</v>
      </c>
      <c r="G875" s="64" t="s">
        <v>105</v>
      </c>
      <c r="H875" s="65"/>
      <c r="I875" s="65"/>
      <c r="J875" s="65"/>
      <c r="K875" s="65"/>
      <c r="L875" s="65"/>
      <c r="M875" s="65"/>
      <c r="N875" s="65"/>
      <c r="O875" s="65"/>
      <c r="P875" s="65"/>
      <c r="Q875" s="64"/>
      <c r="R875" s="64"/>
      <c r="S875" s="65" t="s">
        <v>1417</v>
      </c>
      <c r="T875" s="65" t="s">
        <v>762</v>
      </c>
    </row>
    <row r="876" spans="1:20" x14ac:dyDescent="0.35">
      <c r="A876" s="63">
        <v>11.026999999999999</v>
      </c>
      <c r="B876" s="71">
        <v>490002</v>
      </c>
      <c r="C876" s="71">
        <v>6767149</v>
      </c>
      <c r="D876" s="64" t="s">
        <v>2132</v>
      </c>
      <c r="E876" s="64" t="s">
        <v>91</v>
      </c>
      <c r="F876" s="64" t="s">
        <v>43</v>
      </c>
      <c r="G876" s="64"/>
      <c r="H876" s="65"/>
      <c r="I876" s="65"/>
      <c r="J876" s="65"/>
      <c r="K876" s="65"/>
      <c r="L876" s="65"/>
      <c r="M876" s="65"/>
      <c r="N876" s="65"/>
      <c r="O876" s="65"/>
      <c r="P876" s="65"/>
      <c r="Q876" s="64"/>
      <c r="R876" s="64"/>
      <c r="S876" s="65" t="s">
        <v>1417</v>
      </c>
      <c r="T876" s="65" t="s">
        <v>762</v>
      </c>
    </row>
    <row r="877" spans="1:20" x14ac:dyDescent="0.35">
      <c r="A877" s="63">
        <v>11.028</v>
      </c>
      <c r="B877" s="71">
        <v>489973</v>
      </c>
      <c r="C877" s="71">
        <v>6767135</v>
      </c>
      <c r="D877" s="64" t="s">
        <v>2133</v>
      </c>
      <c r="E877" s="64" t="s">
        <v>22</v>
      </c>
      <c r="F877" s="64" t="s">
        <v>105</v>
      </c>
      <c r="G877" s="64"/>
      <c r="H877" s="65"/>
      <c r="I877" s="65"/>
      <c r="J877" s="65"/>
      <c r="K877" s="65"/>
      <c r="L877" s="65"/>
      <c r="M877" s="65"/>
      <c r="N877" s="65"/>
      <c r="O877" s="65"/>
      <c r="P877" s="65"/>
      <c r="Q877" s="64"/>
      <c r="R877" s="64" t="s">
        <v>2134</v>
      </c>
      <c r="S877" s="65" t="s">
        <v>1417</v>
      </c>
      <c r="T877" s="65" t="s">
        <v>762</v>
      </c>
    </row>
    <row r="878" spans="1:20" x14ac:dyDescent="0.35">
      <c r="A878" s="63">
        <v>11.029</v>
      </c>
      <c r="B878" s="71">
        <v>489895</v>
      </c>
      <c r="C878" s="71">
        <v>6766998</v>
      </c>
      <c r="D878" s="64" t="s">
        <v>2135</v>
      </c>
      <c r="E878" s="64" t="s">
        <v>22</v>
      </c>
      <c r="F878" s="64" t="s">
        <v>175</v>
      </c>
      <c r="G878" s="64"/>
      <c r="H878" s="65"/>
      <c r="I878" s="65"/>
      <c r="J878" s="65"/>
      <c r="K878" s="65"/>
      <c r="L878" s="65"/>
      <c r="M878" s="65"/>
      <c r="N878" s="65"/>
      <c r="O878" s="65"/>
      <c r="P878" s="65"/>
      <c r="Q878" s="59" t="s">
        <v>2136</v>
      </c>
      <c r="R878" s="64"/>
      <c r="S878" s="65" t="s">
        <v>1417</v>
      </c>
      <c r="T878" s="65" t="s">
        <v>762</v>
      </c>
    </row>
    <row r="879" spans="1:20" x14ac:dyDescent="0.35">
      <c r="A879" s="63" t="s">
        <v>2137</v>
      </c>
      <c r="B879" s="71">
        <v>489824</v>
      </c>
      <c r="C879" s="71">
        <v>6766963</v>
      </c>
      <c r="D879" s="64" t="s">
        <v>2138</v>
      </c>
      <c r="E879" s="64"/>
      <c r="F879" s="64"/>
      <c r="G879" s="64"/>
      <c r="H879" s="65"/>
      <c r="I879" s="65"/>
      <c r="J879" s="65"/>
      <c r="K879" s="65"/>
      <c r="L879" s="65"/>
      <c r="M879" s="65"/>
      <c r="N879" s="65"/>
      <c r="O879" s="65"/>
      <c r="P879" s="65"/>
      <c r="Q879" s="64"/>
      <c r="R879" s="64"/>
      <c r="S879" s="65" t="s">
        <v>1417</v>
      </c>
      <c r="T879" s="65" t="s">
        <v>762</v>
      </c>
    </row>
    <row r="880" spans="1:20" x14ac:dyDescent="0.35">
      <c r="A880" s="63" t="s">
        <v>2139</v>
      </c>
      <c r="B880" s="71">
        <v>489608</v>
      </c>
      <c r="C880" s="71">
        <v>6766919</v>
      </c>
      <c r="D880" s="64" t="s">
        <v>2140</v>
      </c>
      <c r="E880" s="64" t="s">
        <v>91</v>
      </c>
      <c r="F880" s="64" t="s">
        <v>105</v>
      </c>
      <c r="G880" s="64" t="s">
        <v>43</v>
      </c>
      <c r="H880" s="65"/>
      <c r="I880" s="65"/>
      <c r="J880" s="65"/>
      <c r="K880" s="65"/>
      <c r="L880" s="65"/>
      <c r="M880" s="65"/>
      <c r="N880" s="65"/>
      <c r="O880" s="65"/>
      <c r="P880" s="65"/>
      <c r="Q880" s="64"/>
      <c r="R880" s="64"/>
      <c r="S880" s="65" t="s">
        <v>1417</v>
      </c>
      <c r="T880" s="65" t="s">
        <v>762</v>
      </c>
    </row>
    <row r="881" spans="1:20" x14ac:dyDescent="0.35">
      <c r="A881" s="63">
        <v>11.031000000000001</v>
      </c>
      <c r="B881" s="71">
        <v>489539</v>
      </c>
      <c r="C881" s="71">
        <v>6766886</v>
      </c>
      <c r="D881" s="64" t="s">
        <v>2141</v>
      </c>
      <c r="E881" s="64" t="s">
        <v>22</v>
      </c>
      <c r="F881" s="64" t="s">
        <v>23</v>
      </c>
      <c r="G881" s="64"/>
      <c r="H881" s="65"/>
      <c r="I881" s="65"/>
      <c r="J881" s="65"/>
      <c r="K881" s="65"/>
      <c r="L881" s="65"/>
      <c r="M881" s="65"/>
      <c r="N881" s="65"/>
      <c r="O881" s="65"/>
      <c r="P881" s="65"/>
      <c r="Q881" s="64"/>
      <c r="R881" s="64"/>
      <c r="S881" s="65" t="s">
        <v>1417</v>
      </c>
      <c r="T881" s="65" t="s">
        <v>762</v>
      </c>
    </row>
    <row r="882" spans="1:20" x14ac:dyDescent="0.35">
      <c r="A882" s="63">
        <v>11.032</v>
      </c>
      <c r="B882" s="71">
        <v>489401</v>
      </c>
      <c r="C882" s="71">
        <v>6766867</v>
      </c>
      <c r="D882" s="64" t="s">
        <v>2142</v>
      </c>
      <c r="E882" s="64" t="s">
        <v>91</v>
      </c>
      <c r="F882" s="64" t="s">
        <v>100</v>
      </c>
      <c r="G882" s="64" t="s">
        <v>23</v>
      </c>
      <c r="H882" s="65"/>
      <c r="I882" s="65"/>
      <c r="J882" s="65"/>
      <c r="K882" s="65"/>
      <c r="L882" s="65"/>
      <c r="M882" s="65"/>
      <c r="N882" s="65"/>
      <c r="O882" s="65"/>
      <c r="P882" s="65"/>
      <c r="Q882" s="64"/>
      <c r="R882" s="64"/>
      <c r="S882" s="65" t="s">
        <v>1417</v>
      </c>
      <c r="T882" s="65" t="s">
        <v>762</v>
      </c>
    </row>
    <row r="883" spans="1:20" x14ac:dyDescent="0.35">
      <c r="A883" s="63">
        <v>11.032999999999999</v>
      </c>
      <c r="B883" s="71">
        <v>489309</v>
      </c>
      <c r="C883" s="71">
        <v>6766832</v>
      </c>
      <c r="D883" s="64" t="s">
        <v>2143</v>
      </c>
      <c r="E883" s="64" t="s">
        <v>91</v>
      </c>
      <c r="F883" s="64" t="s">
        <v>105</v>
      </c>
      <c r="G883" s="64" t="s">
        <v>31</v>
      </c>
      <c r="H883" s="65"/>
      <c r="I883" s="65"/>
      <c r="J883" s="65"/>
      <c r="K883" s="65"/>
      <c r="L883" s="65"/>
      <c r="M883" s="65"/>
      <c r="N883" s="65"/>
      <c r="O883" s="65"/>
      <c r="P883" s="65"/>
      <c r="Q883" s="64"/>
      <c r="R883" s="64"/>
      <c r="S883" s="65" t="s">
        <v>1417</v>
      </c>
      <c r="T883" s="65" t="s">
        <v>762</v>
      </c>
    </row>
    <row r="884" spans="1:20" x14ac:dyDescent="0.35">
      <c r="A884" s="63">
        <v>11.034000000000001</v>
      </c>
      <c r="B884" s="71">
        <v>489227</v>
      </c>
      <c r="C884" s="71">
        <v>6766832</v>
      </c>
      <c r="D884" s="64" t="s">
        <v>2144</v>
      </c>
      <c r="E884" s="64" t="s">
        <v>91</v>
      </c>
      <c r="F884" s="64" t="s">
        <v>31</v>
      </c>
      <c r="G884" s="64" t="s">
        <v>144</v>
      </c>
      <c r="H884" s="65"/>
      <c r="I884" s="65"/>
      <c r="J884" s="65"/>
      <c r="K884" s="65"/>
      <c r="L884" s="65"/>
      <c r="M884" s="65"/>
      <c r="N884" s="65"/>
      <c r="O884" s="65"/>
      <c r="P884" s="65"/>
      <c r="Q884" s="64"/>
      <c r="R884" s="64"/>
      <c r="S884" s="65" t="s">
        <v>1417</v>
      </c>
      <c r="T884" s="65" t="s">
        <v>762</v>
      </c>
    </row>
    <row r="885" spans="1:20" x14ac:dyDescent="0.35">
      <c r="A885" s="63" t="s">
        <v>2145</v>
      </c>
      <c r="B885" s="71">
        <v>489190</v>
      </c>
      <c r="C885" s="71">
        <v>6766856</v>
      </c>
      <c r="D885" s="64" t="s">
        <v>2146</v>
      </c>
      <c r="E885" s="64"/>
      <c r="F885" s="64" t="s">
        <v>144</v>
      </c>
      <c r="G885" s="64"/>
      <c r="H885" s="65"/>
      <c r="I885" s="65"/>
      <c r="J885" s="65"/>
      <c r="K885" s="65"/>
      <c r="L885" s="65"/>
      <c r="M885" s="65"/>
      <c r="N885" s="65"/>
      <c r="O885" s="65"/>
      <c r="P885" s="65"/>
      <c r="Q885" s="64"/>
      <c r="R885" s="64"/>
      <c r="S885" s="65" t="s">
        <v>1417</v>
      </c>
      <c r="T885" s="65" t="s">
        <v>762</v>
      </c>
    </row>
    <row r="886" spans="1:20" x14ac:dyDescent="0.35">
      <c r="A886" s="63" t="s">
        <v>2147</v>
      </c>
      <c r="B886" s="71">
        <v>489137</v>
      </c>
      <c r="C886" s="71">
        <v>6766828</v>
      </c>
      <c r="D886" s="64" t="s">
        <v>2148</v>
      </c>
      <c r="E886" s="64"/>
      <c r="F886" s="64" t="s">
        <v>144</v>
      </c>
      <c r="G886" s="64"/>
      <c r="H886" s="65"/>
      <c r="I886" s="65"/>
      <c r="J886" s="65"/>
      <c r="K886" s="65"/>
      <c r="L886" s="65"/>
      <c r="M886" s="65"/>
      <c r="N886" s="65"/>
      <c r="O886" s="65"/>
      <c r="P886" s="65"/>
      <c r="Q886" s="64"/>
      <c r="R886" s="64"/>
      <c r="S886" s="65" t="s">
        <v>1417</v>
      </c>
      <c r="T886" s="65" t="s">
        <v>762</v>
      </c>
    </row>
    <row r="887" spans="1:20" x14ac:dyDescent="0.35">
      <c r="A887" s="63">
        <v>11.035</v>
      </c>
      <c r="B887" s="71">
        <v>489013</v>
      </c>
      <c r="C887" s="71">
        <v>6766824</v>
      </c>
      <c r="D887" s="64" t="s">
        <v>2149</v>
      </c>
      <c r="E887" s="64"/>
      <c r="F887" s="64" t="s">
        <v>144</v>
      </c>
      <c r="G887" s="64"/>
      <c r="H887" s="65"/>
      <c r="I887" s="65"/>
      <c r="J887" s="65"/>
      <c r="K887" s="65"/>
      <c r="L887" s="65"/>
      <c r="M887" s="65"/>
      <c r="N887" s="65"/>
      <c r="O887" s="65"/>
      <c r="P887" s="65"/>
      <c r="Q887" s="64"/>
      <c r="R887" s="64"/>
      <c r="S887" s="65" t="s">
        <v>1417</v>
      </c>
      <c r="T887" s="65" t="s">
        <v>762</v>
      </c>
    </row>
    <row r="888" spans="1:20" x14ac:dyDescent="0.35">
      <c r="A888" s="63" t="s">
        <v>2150</v>
      </c>
      <c r="B888" s="71">
        <v>488374</v>
      </c>
      <c r="C888" s="71">
        <v>6766724</v>
      </c>
      <c r="D888" s="64" t="s">
        <v>2151</v>
      </c>
      <c r="E888" s="64"/>
      <c r="F888" s="64" t="s">
        <v>144</v>
      </c>
      <c r="G888" s="64"/>
      <c r="H888" s="65"/>
      <c r="I888" s="65"/>
      <c r="J888" s="65"/>
      <c r="K888" s="65"/>
      <c r="L888" s="65"/>
      <c r="M888" s="65"/>
      <c r="N888" s="65"/>
      <c r="O888" s="65"/>
      <c r="P888" s="65"/>
      <c r="Q888" s="64"/>
      <c r="R888" s="64"/>
      <c r="S888" s="65" t="s">
        <v>1417</v>
      </c>
      <c r="T888" s="65" t="s">
        <v>762</v>
      </c>
    </row>
    <row r="889" spans="1:20" x14ac:dyDescent="0.35">
      <c r="A889" s="63" t="s">
        <v>2152</v>
      </c>
      <c r="B889" s="71">
        <v>488086</v>
      </c>
      <c r="C889" s="71">
        <v>6766667</v>
      </c>
      <c r="D889" s="64" t="s">
        <v>2153</v>
      </c>
      <c r="E889" s="64" t="s">
        <v>91</v>
      </c>
      <c r="F889" s="64" t="s">
        <v>31</v>
      </c>
      <c r="G889" s="64"/>
      <c r="H889" s="65"/>
      <c r="I889" s="65"/>
      <c r="J889" s="65"/>
      <c r="K889" s="65"/>
      <c r="L889" s="65"/>
      <c r="M889" s="65"/>
      <c r="N889" s="65"/>
      <c r="O889" s="65"/>
      <c r="P889" s="65"/>
      <c r="Q889" s="65"/>
      <c r="R889" s="64"/>
      <c r="S889" s="65" t="s">
        <v>1417</v>
      </c>
      <c r="T889" s="65" t="s">
        <v>762</v>
      </c>
    </row>
    <row r="890" spans="1:20" x14ac:dyDescent="0.35">
      <c r="A890" s="63">
        <v>11.036</v>
      </c>
      <c r="B890" s="71">
        <v>491384</v>
      </c>
      <c r="C890" s="71">
        <v>6765591</v>
      </c>
      <c r="D890" s="64" t="s">
        <v>2154</v>
      </c>
      <c r="E890" s="64" t="s">
        <v>477</v>
      </c>
      <c r="F890" s="64" t="s">
        <v>100</v>
      </c>
      <c r="G890" s="64" t="s">
        <v>431</v>
      </c>
      <c r="H890" s="65"/>
      <c r="I890" s="65"/>
      <c r="J890" s="65"/>
      <c r="K890" s="65"/>
      <c r="L890" s="65"/>
      <c r="M890" s="65"/>
      <c r="N890" s="65"/>
      <c r="O890" s="65"/>
      <c r="P890" s="65"/>
      <c r="Q890" s="65"/>
      <c r="R890" s="64"/>
      <c r="S890" s="65" t="s">
        <v>1417</v>
      </c>
      <c r="T890" s="65" t="s">
        <v>762</v>
      </c>
    </row>
    <row r="891" spans="1:20" x14ac:dyDescent="0.35">
      <c r="A891" s="63">
        <v>11.037000000000001</v>
      </c>
      <c r="B891" s="71">
        <v>491289</v>
      </c>
      <c r="C891" s="71">
        <v>6765604</v>
      </c>
      <c r="D891" s="64" t="s">
        <v>2155</v>
      </c>
      <c r="E891" s="64" t="s">
        <v>477</v>
      </c>
      <c r="F891" s="64" t="s">
        <v>82</v>
      </c>
      <c r="G891" s="64" t="s">
        <v>100</v>
      </c>
      <c r="H891" s="65"/>
      <c r="I891" s="65"/>
      <c r="J891" s="65"/>
      <c r="K891" s="65"/>
      <c r="L891" s="65"/>
      <c r="M891" s="65"/>
      <c r="N891" s="65"/>
      <c r="O891" s="65"/>
      <c r="P891" s="65"/>
      <c r="Q891" s="65"/>
      <c r="R891" s="64" t="s">
        <v>2156</v>
      </c>
      <c r="S891" s="65" t="s">
        <v>1417</v>
      </c>
      <c r="T891" s="65" t="s">
        <v>762</v>
      </c>
    </row>
    <row r="892" spans="1:20" x14ac:dyDescent="0.35">
      <c r="A892" s="63">
        <v>11.038</v>
      </c>
      <c r="B892" s="71">
        <v>491117</v>
      </c>
      <c r="C892" s="71">
        <v>6767371</v>
      </c>
      <c r="D892" s="64" t="s">
        <v>2157</v>
      </c>
      <c r="E892" s="64"/>
      <c r="F892" s="64"/>
      <c r="G892" s="64"/>
      <c r="H892" s="65"/>
      <c r="I892" s="65"/>
      <c r="J892" s="65"/>
      <c r="K892" s="65"/>
      <c r="L892" s="65"/>
      <c r="M892" s="65"/>
      <c r="N892" s="65"/>
      <c r="O892" s="65"/>
      <c r="P892" s="65"/>
      <c r="Q892" s="65"/>
      <c r="R892" s="64"/>
      <c r="S892" s="65" t="s">
        <v>1417</v>
      </c>
      <c r="T892" s="65" t="s">
        <v>762</v>
      </c>
    </row>
    <row r="893" spans="1:20" x14ac:dyDescent="0.35">
      <c r="A893" s="63">
        <v>11.039</v>
      </c>
      <c r="B893" s="71">
        <v>491300</v>
      </c>
      <c r="C893" s="71">
        <v>6767334</v>
      </c>
      <c r="D893" s="64" t="s">
        <v>2158</v>
      </c>
      <c r="E893" s="64" t="s">
        <v>133</v>
      </c>
      <c r="F893" s="64" t="s">
        <v>179</v>
      </c>
      <c r="G893" s="64" t="s">
        <v>100</v>
      </c>
      <c r="H893" s="65"/>
      <c r="I893" s="65"/>
      <c r="J893" s="65"/>
      <c r="K893" s="65"/>
      <c r="L893" s="65"/>
      <c r="M893" s="65"/>
      <c r="N893" s="65"/>
      <c r="O893" s="65"/>
      <c r="P893" s="65"/>
      <c r="Q893" s="65"/>
      <c r="R893" s="64"/>
      <c r="S893" s="65" t="s">
        <v>1417</v>
      </c>
      <c r="T893" s="65" t="s">
        <v>762</v>
      </c>
    </row>
    <row r="894" spans="1:20" x14ac:dyDescent="0.35">
      <c r="A894" s="63" t="s">
        <v>2159</v>
      </c>
      <c r="B894" s="71">
        <v>491311</v>
      </c>
      <c r="C894" s="71">
        <v>6767569</v>
      </c>
      <c r="D894" s="64" t="s">
        <v>2160</v>
      </c>
      <c r="E894" s="64" t="s">
        <v>133</v>
      </c>
      <c r="F894" s="64" t="s">
        <v>175</v>
      </c>
      <c r="G894" s="64" t="s">
        <v>31</v>
      </c>
      <c r="H894" s="65"/>
      <c r="I894" s="65"/>
      <c r="J894" s="65"/>
      <c r="K894" s="65"/>
      <c r="L894" s="65"/>
      <c r="M894" s="65"/>
      <c r="N894" s="65"/>
      <c r="O894" s="65"/>
      <c r="P894" s="65"/>
      <c r="Q894" s="65"/>
      <c r="R894" s="64"/>
      <c r="S894" s="65" t="s">
        <v>1417</v>
      </c>
      <c r="T894" s="65" t="s">
        <v>762</v>
      </c>
    </row>
    <row r="895" spans="1:20" x14ac:dyDescent="0.35">
      <c r="A895" s="63">
        <v>11.041</v>
      </c>
      <c r="B895" s="71">
        <v>491175</v>
      </c>
      <c r="C895" s="71">
        <v>6767675</v>
      </c>
      <c r="D895" s="64" t="s">
        <v>2161</v>
      </c>
      <c r="E895" s="64" t="s">
        <v>133</v>
      </c>
      <c r="F895" s="64" t="s">
        <v>175</v>
      </c>
      <c r="G895" s="64" t="s">
        <v>31</v>
      </c>
      <c r="H895" s="65"/>
      <c r="I895" s="65"/>
      <c r="J895" s="65"/>
      <c r="K895" s="65"/>
      <c r="L895" s="65"/>
      <c r="M895" s="65"/>
      <c r="N895" s="65"/>
      <c r="O895" s="65"/>
      <c r="P895" s="65"/>
      <c r="Q895" s="65"/>
      <c r="R895" s="64"/>
      <c r="S895" s="65" t="s">
        <v>1417</v>
      </c>
      <c r="T895" s="65" t="s">
        <v>762</v>
      </c>
    </row>
    <row r="896" spans="1:20" x14ac:dyDescent="0.35">
      <c r="A896" s="63">
        <v>11.042</v>
      </c>
      <c r="B896" s="71">
        <v>491090</v>
      </c>
      <c r="C896" s="71">
        <v>6767904</v>
      </c>
      <c r="D896" s="64" t="s">
        <v>2162</v>
      </c>
      <c r="E896" s="64" t="s">
        <v>133</v>
      </c>
      <c r="F896" s="64" t="s">
        <v>175</v>
      </c>
      <c r="G896" s="64" t="s">
        <v>31</v>
      </c>
      <c r="H896" s="65"/>
      <c r="I896" s="65"/>
      <c r="J896" s="65"/>
      <c r="K896" s="65"/>
      <c r="L896" s="65"/>
      <c r="M896" s="65"/>
      <c r="N896" s="65"/>
      <c r="O896" s="65"/>
      <c r="P896" s="65"/>
      <c r="Q896" s="65"/>
      <c r="R896" s="64"/>
      <c r="S896" s="65" t="s">
        <v>1417</v>
      </c>
      <c r="T896" s="65" t="s">
        <v>762</v>
      </c>
    </row>
    <row r="897" spans="1:20" x14ac:dyDescent="0.35">
      <c r="A897" s="63">
        <v>11.042999999999999</v>
      </c>
      <c r="B897" s="71">
        <v>491103</v>
      </c>
      <c r="C897" s="71">
        <v>6768096</v>
      </c>
      <c r="D897" s="64" t="s">
        <v>2163</v>
      </c>
      <c r="E897" s="64" t="s">
        <v>133</v>
      </c>
      <c r="F897" s="64" t="s">
        <v>175</v>
      </c>
      <c r="G897" s="64" t="s">
        <v>100</v>
      </c>
      <c r="H897" s="65"/>
      <c r="I897" s="65"/>
      <c r="J897" s="65"/>
      <c r="K897" s="65"/>
      <c r="L897" s="65"/>
      <c r="M897" s="65"/>
      <c r="N897" s="65"/>
      <c r="O897" s="65"/>
      <c r="P897" s="65"/>
      <c r="Q897" s="65"/>
      <c r="R897" s="64"/>
      <c r="S897" s="65" t="s">
        <v>1417</v>
      </c>
      <c r="T897" s="65" t="s">
        <v>762</v>
      </c>
    </row>
    <row r="898" spans="1:20" x14ac:dyDescent="0.35">
      <c r="A898" s="63" t="s">
        <v>2164</v>
      </c>
      <c r="B898" s="71">
        <v>491038</v>
      </c>
      <c r="C898" s="71">
        <v>6768119</v>
      </c>
      <c r="D898" s="64" t="s">
        <v>2165</v>
      </c>
      <c r="E898" s="64" t="s">
        <v>133</v>
      </c>
      <c r="F898" s="64" t="s">
        <v>23</v>
      </c>
      <c r="G898" s="64" t="s">
        <v>100</v>
      </c>
      <c r="H898" s="65"/>
      <c r="I898" s="65"/>
      <c r="J898" s="65"/>
      <c r="K898" s="65"/>
      <c r="L898" s="65"/>
      <c r="M898" s="65"/>
      <c r="N898" s="65"/>
      <c r="O898" s="65"/>
      <c r="P898" s="65"/>
      <c r="Q898" s="65"/>
      <c r="R898" s="64"/>
      <c r="S898" s="65" t="s">
        <v>1417</v>
      </c>
      <c r="T898" s="65" t="s">
        <v>762</v>
      </c>
    </row>
    <row r="899" spans="1:20" x14ac:dyDescent="0.35">
      <c r="A899" s="63" t="s">
        <v>2166</v>
      </c>
      <c r="B899" s="71">
        <v>490984</v>
      </c>
      <c r="C899" s="71">
        <v>6768136</v>
      </c>
      <c r="D899" s="64" t="s">
        <v>2167</v>
      </c>
      <c r="E899" s="64"/>
      <c r="F899" s="64"/>
      <c r="G899" s="64"/>
      <c r="H899" s="65"/>
      <c r="I899" s="65"/>
      <c r="J899" s="65"/>
      <c r="K899" s="65"/>
      <c r="L899" s="65"/>
      <c r="M899" s="65"/>
      <c r="N899" s="65"/>
      <c r="O899" s="65"/>
      <c r="P899" s="65"/>
      <c r="Q899" s="65"/>
      <c r="R899" s="64"/>
      <c r="S899" s="65" t="s">
        <v>1417</v>
      </c>
      <c r="T899" s="65" t="s">
        <v>762</v>
      </c>
    </row>
    <row r="900" spans="1:20" x14ac:dyDescent="0.35">
      <c r="A900" s="63">
        <v>11.044</v>
      </c>
      <c r="B900" s="71">
        <v>490818</v>
      </c>
      <c r="C900" s="71">
        <v>6768164</v>
      </c>
      <c r="D900" s="64" t="s">
        <v>2168</v>
      </c>
      <c r="E900" s="64" t="s">
        <v>133</v>
      </c>
      <c r="F900" s="64" t="s">
        <v>175</v>
      </c>
      <c r="G900" s="64"/>
      <c r="H900" s="65"/>
      <c r="I900" s="65"/>
      <c r="J900" s="65"/>
      <c r="K900" s="65"/>
      <c r="L900" s="65"/>
      <c r="M900" s="65"/>
      <c r="N900" s="65"/>
      <c r="O900" s="65"/>
      <c r="P900" s="65"/>
      <c r="Q900" s="65"/>
      <c r="R900" s="64"/>
      <c r="S900" s="65" t="s">
        <v>1417</v>
      </c>
      <c r="T900" s="65" t="s">
        <v>762</v>
      </c>
    </row>
    <row r="901" spans="1:20" x14ac:dyDescent="0.35">
      <c r="A901" s="63">
        <v>11.045</v>
      </c>
      <c r="B901" s="71">
        <v>490609</v>
      </c>
      <c r="C901" s="71">
        <v>6768217</v>
      </c>
      <c r="D901" s="64" t="s">
        <v>2169</v>
      </c>
      <c r="E901" s="64"/>
      <c r="F901" s="64" t="s">
        <v>179</v>
      </c>
      <c r="G901" s="64"/>
      <c r="H901" s="65"/>
      <c r="I901" s="65"/>
      <c r="J901" s="65"/>
      <c r="K901" s="65"/>
      <c r="L901" s="65"/>
      <c r="M901" s="65"/>
      <c r="N901" s="65"/>
      <c r="O901" s="65"/>
      <c r="P901" s="65"/>
      <c r="Q901" s="65"/>
      <c r="R901" s="64"/>
      <c r="S901" s="65" t="s">
        <v>1417</v>
      </c>
      <c r="T901" s="65" t="s">
        <v>762</v>
      </c>
    </row>
    <row r="902" spans="1:20" x14ac:dyDescent="0.35">
      <c r="A902" s="63" t="s">
        <v>2170</v>
      </c>
      <c r="B902" s="71">
        <v>490664</v>
      </c>
      <c r="C902" s="71">
        <v>6768247</v>
      </c>
      <c r="D902" s="64" t="s">
        <v>2171</v>
      </c>
      <c r="E902" s="64" t="s">
        <v>133</v>
      </c>
      <c r="F902" s="64" t="s">
        <v>31</v>
      </c>
      <c r="G902" s="64" t="s">
        <v>175</v>
      </c>
      <c r="H902" s="65"/>
      <c r="I902" s="65"/>
      <c r="J902" s="65"/>
      <c r="K902" s="65"/>
      <c r="L902" s="65"/>
      <c r="M902" s="65"/>
      <c r="N902" s="65"/>
      <c r="O902" s="65"/>
      <c r="P902" s="65"/>
      <c r="Q902" s="65"/>
      <c r="R902" s="64"/>
      <c r="S902" s="65" t="s">
        <v>1417</v>
      </c>
      <c r="T902" s="65" t="s">
        <v>762</v>
      </c>
    </row>
    <row r="903" spans="1:20" x14ac:dyDescent="0.35">
      <c r="A903" s="63">
        <v>11.045999999999999</v>
      </c>
      <c r="B903" s="71">
        <v>490879</v>
      </c>
      <c r="C903" s="71">
        <v>6768262</v>
      </c>
      <c r="D903" s="64" t="s">
        <v>2172</v>
      </c>
      <c r="E903" s="64"/>
      <c r="F903" s="64"/>
      <c r="G903" s="64"/>
      <c r="H903" s="65"/>
      <c r="I903" s="65"/>
      <c r="J903" s="65"/>
      <c r="K903" s="65"/>
      <c r="L903" s="65"/>
      <c r="M903" s="65"/>
      <c r="N903" s="65"/>
      <c r="O903" s="65"/>
      <c r="P903" s="65"/>
      <c r="Q903" s="65"/>
      <c r="R903" s="64"/>
      <c r="S903" s="65" t="s">
        <v>1417</v>
      </c>
      <c r="T903" s="65" t="s">
        <v>762</v>
      </c>
    </row>
    <row r="904" spans="1:20" x14ac:dyDescent="0.35">
      <c r="A904" s="63">
        <v>11.047000000000001</v>
      </c>
      <c r="B904" s="71">
        <v>490933</v>
      </c>
      <c r="C904" s="71">
        <v>6768282</v>
      </c>
      <c r="D904" s="64" t="s">
        <v>2173</v>
      </c>
      <c r="E904" s="64" t="s">
        <v>133</v>
      </c>
      <c r="F904" s="64" t="s">
        <v>179</v>
      </c>
      <c r="G904" s="64" t="s">
        <v>175</v>
      </c>
      <c r="H904" s="65"/>
      <c r="I904" s="65"/>
      <c r="J904" s="65"/>
      <c r="K904" s="65"/>
      <c r="L904" s="65"/>
      <c r="M904" s="65"/>
      <c r="N904" s="65"/>
      <c r="O904" s="65"/>
      <c r="P904" s="65"/>
      <c r="Q904" s="65"/>
      <c r="R904" s="64"/>
      <c r="S904" s="65" t="s">
        <v>1417</v>
      </c>
      <c r="T904" s="65" t="s">
        <v>762</v>
      </c>
    </row>
    <row r="905" spans="1:20" x14ac:dyDescent="0.35">
      <c r="A905" s="63">
        <v>11.048</v>
      </c>
      <c r="B905" s="71">
        <v>491261</v>
      </c>
      <c r="C905" s="71">
        <v>6768288</v>
      </c>
      <c r="D905" s="64" t="s">
        <v>2174</v>
      </c>
      <c r="E905" s="64" t="s">
        <v>133</v>
      </c>
      <c r="F905" s="64" t="s">
        <v>144</v>
      </c>
      <c r="G905" s="64" t="s">
        <v>31</v>
      </c>
      <c r="H905" s="65"/>
      <c r="I905" s="65"/>
      <c r="J905" s="65"/>
      <c r="K905" s="65"/>
      <c r="L905" s="65"/>
      <c r="M905" s="65"/>
      <c r="N905" s="65"/>
      <c r="O905" s="65"/>
      <c r="P905" s="65"/>
      <c r="Q905" s="64"/>
      <c r="R905" s="64" t="s">
        <v>2175</v>
      </c>
      <c r="S905" s="65" t="s">
        <v>1417</v>
      </c>
      <c r="T905" s="65" t="s">
        <v>762</v>
      </c>
    </row>
    <row r="906" spans="1:20" x14ac:dyDescent="0.35">
      <c r="A906" s="63">
        <v>11.048999999999999</v>
      </c>
      <c r="B906" s="71">
        <v>491413</v>
      </c>
      <c r="C906" s="71">
        <v>6768238</v>
      </c>
      <c r="D906" s="64" t="s">
        <v>2176</v>
      </c>
      <c r="E906" s="64" t="s">
        <v>91</v>
      </c>
      <c r="F906" s="64" t="s">
        <v>1166</v>
      </c>
      <c r="G906" s="64"/>
      <c r="H906" s="65"/>
      <c r="I906" s="65"/>
      <c r="J906" s="65"/>
      <c r="K906" s="65"/>
      <c r="L906" s="65"/>
      <c r="M906" s="65"/>
      <c r="N906" s="65"/>
      <c r="O906" s="65"/>
      <c r="P906" s="65"/>
      <c r="Q906" s="64"/>
      <c r="R906" s="64"/>
      <c r="S906" s="65" t="s">
        <v>1417</v>
      </c>
      <c r="T906" s="65" t="s">
        <v>762</v>
      </c>
    </row>
    <row r="907" spans="1:20" x14ac:dyDescent="0.35">
      <c r="A907" s="63" t="s">
        <v>2177</v>
      </c>
      <c r="B907" s="71">
        <v>491482</v>
      </c>
      <c r="C907" s="71">
        <v>6768197</v>
      </c>
      <c r="D907" s="64" t="s">
        <v>2178</v>
      </c>
      <c r="E907" s="64" t="s">
        <v>22</v>
      </c>
      <c r="F907" s="64" t="s">
        <v>179</v>
      </c>
      <c r="G907" s="64"/>
      <c r="H907" s="65"/>
      <c r="I907" s="65"/>
      <c r="J907" s="65"/>
      <c r="K907" s="65"/>
      <c r="L907" s="65"/>
      <c r="M907" s="65"/>
      <c r="N907" s="65"/>
      <c r="O907" s="65"/>
      <c r="P907" s="65"/>
      <c r="Q907" s="64"/>
      <c r="R907" s="64" t="s">
        <v>2179</v>
      </c>
      <c r="S907" s="65" t="s">
        <v>1417</v>
      </c>
      <c r="T907" s="65" t="s">
        <v>762</v>
      </c>
    </row>
    <row r="908" spans="1:20" x14ac:dyDescent="0.35">
      <c r="A908" s="63">
        <v>11.051</v>
      </c>
      <c r="B908" s="71">
        <v>491495</v>
      </c>
      <c r="C908" s="71">
        <v>6768133</v>
      </c>
      <c r="D908" s="64" t="s">
        <v>2180</v>
      </c>
      <c r="E908" s="64"/>
      <c r="F908" s="64" t="s">
        <v>144</v>
      </c>
      <c r="G908" s="64"/>
      <c r="H908" s="65"/>
      <c r="I908" s="65"/>
      <c r="J908" s="65"/>
      <c r="K908" s="65"/>
      <c r="L908" s="65"/>
      <c r="M908" s="65"/>
      <c r="N908" s="65"/>
      <c r="O908" s="65"/>
      <c r="P908" s="65"/>
      <c r="Q908" s="64"/>
      <c r="R908" s="64"/>
      <c r="S908" s="65" t="s">
        <v>1417</v>
      </c>
      <c r="T908" s="65" t="s">
        <v>762</v>
      </c>
    </row>
    <row r="909" spans="1:20" x14ac:dyDescent="0.35">
      <c r="A909" s="63" t="s">
        <v>2181</v>
      </c>
      <c r="B909" s="71">
        <v>491465</v>
      </c>
      <c r="C909" s="71">
        <v>6768032</v>
      </c>
      <c r="D909" s="64" t="s">
        <v>2182</v>
      </c>
      <c r="E909" s="64"/>
      <c r="F909" s="64" t="s">
        <v>144</v>
      </c>
      <c r="G909" s="64"/>
      <c r="H909" s="65"/>
      <c r="I909" s="65"/>
      <c r="J909" s="65"/>
      <c r="K909" s="65"/>
      <c r="L909" s="65"/>
      <c r="M909" s="65"/>
      <c r="N909" s="65"/>
      <c r="O909" s="65"/>
      <c r="P909" s="65"/>
      <c r="Q909" s="64"/>
      <c r="R909" s="64"/>
      <c r="S909" s="65" t="s">
        <v>1417</v>
      </c>
      <c r="T909" s="65" t="s">
        <v>762</v>
      </c>
    </row>
    <row r="910" spans="1:20" x14ac:dyDescent="0.35">
      <c r="A910" s="63" t="s">
        <v>2183</v>
      </c>
      <c r="B910" s="71">
        <v>491416</v>
      </c>
      <c r="C910" s="71">
        <v>6767865</v>
      </c>
      <c r="D910" s="64" t="s">
        <v>2184</v>
      </c>
      <c r="E910" s="64"/>
      <c r="F910" s="64"/>
      <c r="G910" s="64"/>
      <c r="H910" s="65"/>
      <c r="I910" s="65"/>
      <c r="J910" s="65"/>
      <c r="K910" s="65"/>
      <c r="L910" s="65"/>
      <c r="M910" s="65"/>
      <c r="N910" s="65"/>
      <c r="O910" s="65"/>
      <c r="P910" s="65"/>
      <c r="Q910" s="64"/>
      <c r="R910" s="64"/>
      <c r="S910" s="65" t="s">
        <v>1417</v>
      </c>
      <c r="T910" s="65" t="s">
        <v>762</v>
      </c>
    </row>
    <row r="911" spans="1:20" x14ac:dyDescent="0.35">
      <c r="A911" s="63">
        <v>11.052</v>
      </c>
      <c r="B911" s="71">
        <v>491518</v>
      </c>
      <c r="C911" s="71">
        <v>6767741</v>
      </c>
      <c r="D911" s="64" t="s">
        <v>2185</v>
      </c>
      <c r="E911" s="64" t="s">
        <v>133</v>
      </c>
      <c r="F911" s="64" t="s">
        <v>23</v>
      </c>
      <c r="G911" s="64" t="s">
        <v>144</v>
      </c>
      <c r="H911" s="65"/>
      <c r="I911" s="65"/>
      <c r="J911" s="65"/>
      <c r="K911" s="65"/>
      <c r="L911" s="65"/>
      <c r="M911" s="65"/>
      <c r="N911" s="65"/>
      <c r="O911" s="65"/>
      <c r="P911" s="65"/>
      <c r="Q911" s="64"/>
      <c r="R911" s="64"/>
      <c r="S911" s="65" t="s">
        <v>1417</v>
      </c>
      <c r="T911" s="65" t="s">
        <v>762</v>
      </c>
    </row>
    <row r="912" spans="1:20" x14ac:dyDescent="0.35">
      <c r="A912" s="63">
        <v>11.053000000000001</v>
      </c>
      <c r="B912" s="71">
        <v>491580</v>
      </c>
      <c r="C912" s="71">
        <v>6767737</v>
      </c>
      <c r="D912" s="64" t="s">
        <v>2186</v>
      </c>
      <c r="E912" s="64" t="s">
        <v>91</v>
      </c>
      <c r="F912" s="64" t="s">
        <v>23</v>
      </c>
      <c r="G912" s="64"/>
      <c r="H912" s="65"/>
      <c r="I912" s="65"/>
      <c r="J912" s="65"/>
      <c r="K912" s="65"/>
      <c r="L912" s="65"/>
      <c r="M912" s="65"/>
      <c r="N912" s="65"/>
      <c r="O912" s="65"/>
      <c r="P912" s="65"/>
      <c r="Q912" s="59" t="s">
        <v>2187</v>
      </c>
      <c r="R912" s="64" t="s">
        <v>2188</v>
      </c>
      <c r="S912" s="65" t="s">
        <v>1417</v>
      </c>
      <c r="T912" s="65" t="s">
        <v>762</v>
      </c>
    </row>
    <row r="913" spans="1:20" x14ac:dyDescent="0.35">
      <c r="A913" s="63">
        <v>11.054</v>
      </c>
      <c r="B913" s="71">
        <v>491545</v>
      </c>
      <c r="C913" s="71">
        <v>6767669</v>
      </c>
      <c r="D913" s="64" t="s">
        <v>2189</v>
      </c>
      <c r="E913" s="64"/>
      <c r="F913" s="64" t="s">
        <v>144</v>
      </c>
      <c r="G913" s="64"/>
      <c r="H913" s="65"/>
      <c r="I913" s="65"/>
      <c r="J913" s="65"/>
      <c r="K913" s="65"/>
      <c r="L913" s="65"/>
      <c r="M913" s="65"/>
      <c r="N913" s="65"/>
      <c r="O913" s="65"/>
      <c r="P913" s="65"/>
      <c r="Q913" s="64"/>
      <c r="R913" s="64"/>
      <c r="S913" s="65" t="s">
        <v>1417</v>
      </c>
      <c r="T913" s="65" t="s">
        <v>762</v>
      </c>
    </row>
    <row r="914" spans="1:20" x14ac:dyDescent="0.35">
      <c r="A914" s="63" t="s">
        <v>2190</v>
      </c>
      <c r="B914" s="71">
        <v>491608</v>
      </c>
      <c r="C914" s="71">
        <v>6767700</v>
      </c>
      <c r="D914" s="64" t="s">
        <v>2191</v>
      </c>
      <c r="E914" s="64" t="s">
        <v>91</v>
      </c>
      <c r="F914" s="64" t="s">
        <v>23</v>
      </c>
      <c r="G914" s="64"/>
      <c r="H914" s="65"/>
      <c r="I914" s="65"/>
      <c r="J914" s="65"/>
      <c r="K914" s="65"/>
      <c r="L914" s="65"/>
      <c r="M914" s="65"/>
      <c r="N914" s="65"/>
      <c r="O914" s="65"/>
      <c r="P914" s="65"/>
      <c r="Q914" s="64"/>
      <c r="R914" s="64"/>
      <c r="S914" s="65" t="s">
        <v>1417</v>
      </c>
      <c r="T914" s="65" t="s">
        <v>762</v>
      </c>
    </row>
    <row r="915" spans="1:20" x14ac:dyDescent="0.35">
      <c r="A915" s="63">
        <v>11.055</v>
      </c>
      <c r="B915" s="71">
        <v>491480</v>
      </c>
      <c r="C915" s="71">
        <v>6767493</v>
      </c>
      <c r="D915" s="64" t="s">
        <v>2192</v>
      </c>
      <c r="E915" s="64" t="s">
        <v>133</v>
      </c>
      <c r="F915" s="64" t="s">
        <v>175</v>
      </c>
      <c r="G915" s="64" t="s">
        <v>100</v>
      </c>
      <c r="H915" s="65"/>
      <c r="I915" s="65"/>
      <c r="J915" s="65"/>
      <c r="K915" s="65"/>
      <c r="L915" s="65"/>
      <c r="M915" s="65"/>
      <c r="N915" s="65"/>
      <c r="O915" s="65"/>
      <c r="P915" s="65"/>
      <c r="Q915" s="64"/>
      <c r="R915" s="64"/>
      <c r="S915" s="65" t="s">
        <v>1417</v>
      </c>
      <c r="T915" s="65" t="s">
        <v>762</v>
      </c>
    </row>
    <row r="916" spans="1:20" x14ac:dyDescent="0.35">
      <c r="A916" s="63">
        <v>11.055999999999999</v>
      </c>
      <c r="B916" s="71">
        <v>491641</v>
      </c>
      <c r="C916" s="71">
        <v>6766886</v>
      </c>
      <c r="D916" s="64" t="s">
        <v>2193</v>
      </c>
      <c r="E916" s="64"/>
      <c r="F916" s="64"/>
      <c r="G916" s="64"/>
      <c r="H916" s="65"/>
      <c r="I916" s="65"/>
      <c r="J916" s="65"/>
      <c r="K916" s="65"/>
      <c r="L916" s="65"/>
      <c r="M916" s="65"/>
      <c r="N916" s="65"/>
      <c r="O916" s="65"/>
      <c r="P916" s="65"/>
      <c r="Q916" s="64"/>
      <c r="R916" s="64"/>
      <c r="S916" s="65" t="s">
        <v>1417</v>
      </c>
      <c r="T916" s="65" t="s">
        <v>762</v>
      </c>
    </row>
    <row r="917" spans="1:20" x14ac:dyDescent="0.35">
      <c r="A917" s="63">
        <v>11.057</v>
      </c>
      <c r="B917" s="71">
        <v>491552</v>
      </c>
      <c r="C917" s="71">
        <v>6766630</v>
      </c>
      <c r="D917" s="64" t="s">
        <v>2194</v>
      </c>
      <c r="E917" s="64"/>
      <c r="F917" s="64"/>
      <c r="G917" s="64"/>
      <c r="H917" s="65"/>
      <c r="I917" s="65"/>
      <c r="J917" s="65"/>
      <c r="K917" s="65"/>
      <c r="L917" s="65"/>
      <c r="M917" s="65"/>
      <c r="N917" s="65"/>
      <c r="O917" s="65"/>
      <c r="P917" s="65"/>
      <c r="Q917" s="64"/>
      <c r="R917" s="64"/>
      <c r="S917" s="65" t="s">
        <v>1417</v>
      </c>
      <c r="T917" s="65" t="s">
        <v>762</v>
      </c>
    </row>
    <row r="918" spans="1:20" x14ac:dyDescent="0.35">
      <c r="A918" s="63">
        <v>11.058</v>
      </c>
      <c r="B918" s="71">
        <v>491405</v>
      </c>
      <c r="C918" s="71">
        <v>6766597</v>
      </c>
      <c r="D918" s="64" t="s">
        <v>2195</v>
      </c>
      <c r="E918" s="64" t="s">
        <v>91</v>
      </c>
      <c r="F918" s="64" t="s">
        <v>31</v>
      </c>
      <c r="G918" s="64"/>
      <c r="H918" s="65"/>
      <c r="I918" s="65"/>
      <c r="J918" s="65"/>
      <c r="K918" s="65"/>
      <c r="L918" s="65"/>
      <c r="M918" s="65"/>
      <c r="N918" s="65"/>
      <c r="O918" s="65"/>
      <c r="P918" s="65"/>
      <c r="Q918" s="64"/>
      <c r="R918" s="64"/>
      <c r="S918" s="65" t="s">
        <v>1417</v>
      </c>
      <c r="T918" s="65" t="s">
        <v>762</v>
      </c>
    </row>
    <row r="919" spans="1:20" x14ac:dyDescent="0.35">
      <c r="A919" s="63">
        <v>11.058999999999999</v>
      </c>
      <c r="B919" s="71">
        <v>491333</v>
      </c>
      <c r="C919" s="71">
        <v>6766608</v>
      </c>
      <c r="D919" s="64" t="s">
        <v>2196</v>
      </c>
      <c r="E919" s="64" t="s">
        <v>22</v>
      </c>
      <c r="F919" s="64" t="s">
        <v>23</v>
      </c>
      <c r="G919" s="64"/>
      <c r="H919" s="65"/>
      <c r="I919" s="65"/>
      <c r="J919" s="65"/>
      <c r="K919" s="65"/>
      <c r="L919" s="65"/>
      <c r="M919" s="65"/>
      <c r="N919" s="65"/>
      <c r="O919" s="65"/>
      <c r="P919" s="65"/>
      <c r="Q919" s="64"/>
      <c r="R919" s="64"/>
      <c r="S919" s="65" t="s">
        <v>1417</v>
      </c>
      <c r="T919" s="65" t="s">
        <v>762</v>
      </c>
    </row>
    <row r="920" spans="1:20" x14ac:dyDescent="0.35">
      <c r="A920" s="63" t="s">
        <v>2197</v>
      </c>
      <c r="B920" s="71">
        <v>491281</v>
      </c>
      <c r="C920" s="71">
        <v>6766619</v>
      </c>
      <c r="D920" s="64" t="s">
        <v>2198</v>
      </c>
      <c r="E920" s="64" t="s">
        <v>91</v>
      </c>
      <c r="F920" s="64" t="s">
        <v>31</v>
      </c>
      <c r="G920" s="64"/>
      <c r="H920" s="65"/>
      <c r="I920" s="65"/>
      <c r="J920" s="65"/>
      <c r="K920" s="65"/>
      <c r="L920" s="65"/>
      <c r="M920" s="65"/>
      <c r="N920" s="65"/>
      <c r="O920" s="65"/>
      <c r="P920" s="65"/>
      <c r="Q920" s="64"/>
      <c r="R920" s="64"/>
      <c r="S920" s="65" t="s">
        <v>1417</v>
      </c>
      <c r="T920" s="65" t="s">
        <v>762</v>
      </c>
    </row>
    <row r="921" spans="1:20" x14ac:dyDescent="0.35">
      <c r="A921" s="63">
        <v>11.061</v>
      </c>
      <c r="B921" s="71">
        <v>491237</v>
      </c>
      <c r="C921" s="71">
        <v>6766625</v>
      </c>
      <c r="D921" s="64" t="s">
        <v>2199</v>
      </c>
      <c r="E921" s="64" t="s">
        <v>91</v>
      </c>
      <c r="F921" s="64" t="s">
        <v>100</v>
      </c>
      <c r="G921" s="64"/>
      <c r="H921" s="65"/>
      <c r="I921" s="65"/>
      <c r="J921" s="65"/>
      <c r="K921" s="65"/>
      <c r="L921" s="65"/>
      <c r="M921" s="65"/>
      <c r="N921" s="65"/>
      <c r="O921" s="65"/>
      <c r="P921" s="65"/>
      <c r="Q921" s="64"/>
      <c r="R921" s="64" t="s">
        <v>2200</v>
      </c>
      <c r="S921" s="65" t="s">
        <v>1417</v>
      </c>
      <c r="T921" s="65" t="s">
        <v>762</v>
      </c>
    </row>
    <row r="922" spans="1:20" x14ac:dyDescent="0.35">
      <c r="A922" s="63" t="s">
        <v>2201</v>
      </c>
      <c r="B922" s="71">
        <v>491219</v>
      </c>
      <c r="C922" s="71">
        <v>6766624</v>
      </c>
      <c r="D922" s="64" t="s">
        <v>2202</v>
      </c>
      <c r="E922" s="64" t="s">
        <v>22</v>
      </c>
      <c r="F922" s="64" t="s">
        <v>175</v>
      </c>
      <c r="G922" s="64"/>
      <c r="H922" s="65"/>
      <c r="I922" s="65"/>
      <c r="J922" s="65"/>
      <c r="K922" s="65"/>
      <c r="L922" s="65"/>
      <c r="M922" s="65"/>
      <c r="N922" s="65"/>
      <c r="O922" s="65"/>
      <c r="P922" s="65"/>
      <c r="Q922" s="59" t="s">
        <v>2203</v>
      </c>
      <c r="R922" s="64" t="s">
        <v>2204</v>
      </c>
      <c r="S922" s="65" t="s">
        <v>1417</v>
      </c>
      <c r="T922" s="65" t="s">
        <v>762</v>
      </c>
    </row>
    <row r="923" spans="1:20" x14ac:dyDescent="0.35">
      <c r="A923" s="63">
        <v>11.061999999999999</v>
      </c>
      <c r="B923" s="71">
        <v>491182</v>
      </c>
      <c r="C923" s="71">
        <v>6766645</v>
      </c>
      <c r="D923" s="64" t="s">
        <v>2205</v>
      </c>
      <c r="E923" s="64" t="s">
        <v>91</v>
      </c>
      <c r="F923" s="64" t="s">
        <v>236</v>
      </c>
      <c r="G923" s="64"/>
      <c r="H923" s="65"/>
      <c r="I923" s="65"/>
      <c r="J923" s="65"/>
      <c r="K923" s="65"/>
      <c r="L923" s="65"/>
      <c r="M923" s="65"/>
      <c r="N923" s="65"/>
      <c r="O923" s="65"/>
      <c r="P923" s="65"/>
      <c r="Q923" s="64"/>
      <c r="R923" s="64"/>
      <c r="S923" s="65" t="s">
        <v>1417</v>
      </c>
      <c r="T923" s="65" t="s">
        <v>762</v>
      </c>
    </row>
    <row r="924" spans="1:20" x14ac:dyDescent="0.35">
      <c r="A924" s="63" t="s">
        <v>2206</v>
      </c>
      <c r="B924" s="71">
        <v>491146</v>
      </c>
      <c r="C924" s="71">
        <v>6766653</v>
      </c>
      <c r="D924" s="64" t="s">
        <v>2207</v>
      </c>
      <c r="E924" s="64" t="s">
        <v>22</v>
      </c>
      <c r="F924" s="64" t="s">
        <v>105</v>
      </c>
      <c r="G924" s="64"/>
      <c r="H924" s="65"/>
      <c r="I924" s="65"/>
      <c r="J924" s="65"/>
      <c r="K924" s="65"/>
      <c r="L924" s="65"/>
      <c r="M924" s="65"/>
      <c r="N924" s="65"/>
      <c r="O924" s="65"/>
      <c r="P924" s="65"/>
      <c r="Q924" s="64"/>
      <c r="R924" s="64"/>
      <c r="S924" s="65" t="s">
        <v>1417</v>
      </c>
      <c r="T924" s="65" t="s">
        <v>762</v>
      </c>
    </row>
    <row r="925" spans="1:20" x14ac:dyDescent="0.35">
      <c r="A925" s="63">
        <v>11.063000000000001</v>
      </c>
      <c r="B925" s="71">
        <v>491132</v>
      </c>
      <c r="C925" s="71">
        <v>6766653</v>
      </c>
      <c r="D925" s="64" t="s">
        <v>2208</v>
      </c>
      <c r="E925" s="64" t="s">
        <v>91</v>
      </c>
      <c r="F925" s="64" t="s">
        <v>23</v>
      </c>
      <c r="G925" s="64"/>
      <c r="H925" s="65" t="s">
        <v>34</v>
      </c>
      <c r="I925" s="65">
        <v>342</v>
      </c>
      <c r="J925" s="65">
        <v>69</v>
      </c>
      <c r="K925" s="65"/>
      <c r="L925" s="65"/>
      <c r="M925" s="65"/>
      <c r="N925" s="65"/>
      <c r="O925" s="65"/>
      <c r="P925" s="65"/>
      <c r="Q925" s="59" t="s">
        <v>2209</v>
      </c>
      <c r="R925" s="64" t="s">
        <v>2210</v>
      </c>
      <c r="S925" s="65" t="s">
        <v>1417</v>
      </c>
      <c r="T925" s="65" t="s">
        <v>762</v>
      </c>
    </row>
    <row r="926" spans="1:20" x14ac:dyDescent="0.35">
      <c r="A926" s="63">
        <v>11.064</v>
      </c>
      <c r="B926" s="71">
        <v>491110</v>
      </c>
      <c r="C926" s="71">
        <v>6766659</v>
      </c>
      <c r="D926" s="64" t="s">
        <v>2211</v>
      </c>
      <c r="E926" s="64" t="s">
        <v>91</v>
      </c>
      <c r="F926" s="64" t="s">
        <v>23</v>
      </c>
      <c r="G926" s="64" t="s">
        <v>100</v>
      </c>
      <c r="H926" s="65"/>
      <c r="I926" s="65"/>
      <c r="J926" s="65"/>
      <c r="K926" s="65"/>
      <c r="L926" s="65"/>
      <c r="M926" s="65"/>
      <c r="N926" s="65"/>
      <c r="O926" s="65"/>
      <c r="P926" s="65"/>
      <c r="Q926" s="64"/>
      <c r="R926" s="64" t="s">
        <v>2212</v>
      </c>
      <c r="S926" s="65" t="s">
        <v>1417</v>
      </c>
      <c r="T926" s="65" t="s">
        <v>762</v>
      </c>
    </row>
    <row r="927" spans="1:20" x14ac:dyDescent="0.35">
      <c r="A927" s="63">
        <v>11.065</v>
      </c>
      <c r="B927" s="71">
        <v>491026</v>
      </c>
      <c r="C927" s="71">
        <v>6766674</v>
      </c>
      <c r="D927" s="64" t="s">
        <v>2213</v>
      </c>
      <c r="E927" s="64" t="s">
        <v>91</v>
      </c>
      <c r="F927" s="64" t="s">
        <v>100</v>
      </c>
      <c r="G927" s="64"/>
      <c r="H927" s="65"/>
      <c r="I927" s="65"/>
      <c r="J927" s="65"/>
      <c r="K927" s="65"/>
      <c r="L927" s="65"/>
      <c r="M927" s="65"/>
      <c r="N927" s="65"/>
      <c r="O927" s="65"/>
      <c r="P927" s="65"/>
      <c r="Q927" s="64"/>
      <c r="R927" s="64"/>
      <c r="S927" s="65" t="s">
        <v>1417</v>
      </c>
      <c r="T927" s="65" t="s">
        <v>762</v>
      </c>
    </row>
    <row r="928" spans="1:20" x14ac:dyDescent="0.35">
      <c r="A928" s="63">
        <v>11.066000000000001</v>
      </c>
      <c r="B928" s="71">
        <v>490966</v>
      </c>
      <c r="C928" s="71">
        <v>6766891</v>
      </c>
      <c r="D928" s="64" t="s">
        <v>2214</v>
      </c>
      <c r="E928" s="64" t="s">
        <v>91</v>
      </c>
      <c r="F928" s="64" t="s">
        <v>105</v>
      </c>
      <c r="G928" s="64" t="s">
        <v>175</v>
      </c>
      <c r="H928" s="65"/>
      <c r="I928" s="65"/>
      <c r="J928" s="65"/>
      <c r="K928" s="65"/>
      <c r="L928" s="65"/>
      <c r="M928" s="65"/>
      <c r="N928" s="65"/>
      <c r="O928" s="65"/>
      <c r="P928" s="65"/>
      <c r="Q928" s="64"/>
      <c r="R928" s="64" t="s">
        <v>2215</v>
      </c>
      <c r="S928" s="65" t="s">
        <v>1417</v>
      </c>
      <c r="T928" s="65" t="s">
        <v>762</v>
      </c>
    </row>
    <row r="929" spans="1:20" x14ac:dyDescent="0.35">
      <c r="A929" s="63">
        <v>11.067</v>
      </c>
      <c r="B929" s="71">
        <v>490921</v>
      </c>
      <c r="C929" s="71">
        <v>6766690</v>
      </c>
      <c r="D929" s="64" t="s">
        <v>2216</v>
      </c>
      <c r="E929" s="64" t="s">
        <v>91</v>
      </c>
      <c r="F929" s="64" t="s">
        <v>105</v>
      </c>
      <c r="G929" s="64" t="s">
        <v>100</v>
      </c>
      <c r="H929" s="65"/>
      <c r="I929" s="65"/>
      <c r="J929" s="65"/>
      <c r="K929" s="65"/>
      <c r="L929" s="65"/>
      <c r="M929" s="65"/>
      <c r="N929" s="65"/>
      <c r="O929" s="65"/>
      <c r="P929" s="65"/>
      <c r="Q929" s="64"/>
      <c r="R929" s="64"/>
      <c r="S929" s="65" t="s">
        <v>1417</v>
      </c>
      <c r="T929" s="65" t="s">
        <v>762</v>
      </c>
    </row>
    <row r="930" spans="1:20" x14ac:dyDescent="0.35">
      <c r="A930" s="63" t="s">
        <v>2217</v>
      </c>
      <c r="B930" s="71">
        <v>490858</v>
      </c>
      <c r="C930" s="71">
        <v>6766691</v>
      </c>
      <c r="D930" s="64" t="s">
        <v>2218</v>
      </c>
      <c r="E930" s="64" t="s">
        <v>91</v>
      </c>
      <c r="F930" s="64" t="s">
        <v>100</v>
      </c>
      <c r="G930" s="64"/>
      <c r="H930" s="65"/>
      <c r="I930" s="65"/>
      <c r="J930" s="65"/>
      <c r="K930" s="65"/>
      <c r="L930" s="65"/>
      <c r="M930" s="65"/>
      <c r="N930" s="65"/>
      <c r="O930" s="65"/>
      <c r="P930" s="65"/>
      <c r="Q930" s="64"/>
      <c r="R930" s="64"/>
      <c r="S930" s="65" t="s">
        <v>1417</v>
      </c>
      <c r="T930" s="65" t="s">
        <v>762</v>
      </c>
    </row>
    <row r="931" spans="1:20" x14ac:dyDescent="0.35">
      <c r="A931" s="63" t="s">
        <v>2219</v>
      </c>
      <c r="B931" s="71">
        <v>490802</v>
      </c>
      <c r="C931" s="71">
        <v>6766713</v>
      </c>
      <c r="D931" s="64" t="s">
        <v>2220</v>
      </c>
      <c r="E931" s="64" t="s">
        <v>91</v>
      </c>
      <c r="F931" s="64" t="s">
        <v>100</v>
      </c>
      <c r="G931" s="64"/>
      <c r="H931" s="65"/>
      <c r="I931" s="65"/>
      <c r="J931" s="65"/>
      <c r="K931" s="65"/>
      <c r="L931" s="65"/>
      <c r="M931" s="65"/>
      <c r="N931" s="65"/>
      <c r="O931" s="65"/>
      <c r="P931" s="65"/>
      <c r="Q931" s="64"/>
      <c r="R931" s="64"/>
      <c r="S931" s="65" t="s">
        <v>1417</v>
      </c>
      <c r="T931" s="65" t="s">
        <v>762</v>
      </c>
    </row>
    <row r="932" spans="1:20" x14ac:dyDescent="0.35">
      <c r="A932" s="63">
        <v>11.068</v>
      </c>
      <c r="B932" s="71">
        <v>490725</v>
      </c>
      <c r="C932" s="71">
        <v>6766724</v>
      </c>
      <c r="D932" s="64" t="s">
        <v>2221</v>
      </c>
      <c r="E932" s="64"/>
      <c r="F932" s="64" t="s">
        <v>144</v>
      </c>
      <c r="G932" s="64"/>
      <c r="H932" s="65"/>
      <c r="I932" s="65"/>
      <c r="J932" s="65"/>
      <c r="K932" s="65"/>
      <c r="L932" s="65"/>
      <c r="M932" s="65"/>
      <c r="N932" s="65"/>
      <c r="O932" s="65"/>
      <c r="P932" s="65"/>
      <c r="Q932" s="64"/>
      <c r="R932" s="64"/>
      <c r="S932" s="65" t="s">
        <v>1417</v>
      </c>
      <c r="T932" s="65" t="s">
        <v>762</v>
      </c>
    </row>
    <row r="933" spans="1:20" x14ac:dyDescent="0.35">
      <c r="A933" s="63">
        <v>11.069000000000001</v>
      </c>
      <c r="B933" s="71">
        <v>491490</v>
      </c>
      <c r="C933" s="71">
        <v>6766323</v>
      </c>
      <c r="D933" s="64" t="s">
        <v>2222</v>
      </c>
      <c r="E933" s="64"/>
      <c r="F933" s="64" t="s">
        <v>144</v>
      </c>
      <c r="G933" s="64"/>
      <c r="H933" s="65"/>
      <c r="I933" s="65"/>
      <c r="J933" s="65"/>
      <c r="K933" s="65"/>
      <c r="L933" s="65"/>
      <c r="M933" s="65"/>
      <c r="N933" s="65"/>
      <c r="O933" s="65"/>
      <c r="P933" s="65"/>
      <c r="Q933" s="64"/>
      <c r="R933" s="64"/>
      <c r="S933" s="65" t="s">
        <v>1417</v>
      </c>
      <c r="T933" s="65" t="s">
        <v>762</v>
      </c>
    </row>
    <row r="934" spans="1:20" x14ac:dyDescent="0.35">
      <c r="A934" s="63" t="s">
        <v>2223</v>
      </c>
      <c r="B934" s="71">
        <v>491574</v>
      </c>
      <c r="C934" s="71">
        <v>6766199</v>
      </c>
      <c r="D934" s="64" t="s">
        <v>2224</v>
      </c>
      <c r="E934" s="64" t="s">
        <v>477</v>
      </c>
      <c r="F934" s="64" t="s">
        <v>100</v>
      </c>
      <c r="G934" s="64" t="s">
        <v>23</v>
      </c>
      <c r="H934" s="65"/>
      <c r="I934" s="65"/>
      <c r="J934" s="65"/>
      <c r="K934" s="65"/>
      <c r="L934" s="65"/>
      <c r="M934" s="65"/>
      <c r="N934" s="65"/>
      <c r="O934" s="65"/>
      <c r="P934" s="65"/>
      <c r="Q934" s="64"/>
      <c r="R934" s="64"/>
      <c r="S934" s="65" t="s">
        <v>1417</v>
      </c>
      <c r="T934" s="65" t="s">
        <v>762</v>
      </c>
    </row>
    <row r="935" spans="1:20" x14ac:dyDescent="0.35">
      <c r="A935" s="63">
        <v>11.071</v>
      </c>
      <c r="B935" s="71">
        <v>491632</v>
      </c>
      <c r="C935" s="71">
        <v>6766198</v>
      </c>
      <c r="D935" s="64" t="s">
        <v>2225</v>
      </c>
      <c r="E935" s="64" t="s">
        <v>477</v>
      </c>
      <c r="F935" s="64" t="s">
        <v>23</v>
      </c>
      <c r="G935" s="64"/>
      <c r="H935" s="65"/>
      <c r="I935" s="65"/>
      <c r="J935" s="65"/>
      <c r="K935" s="65"/>
      <c r="L935" s="65"/>
      <c r="M935" s="65"/>
      <c r="N935" s="65"/>
      <c r="O935" s="65"/>
      <c r="P935" s="65"/>
      <c r="Q935" s="64"/>
      <c r="R935" s="64"/>
      <c r="S935" s="65" t="s">
        <v>1417</v>
      </c>
      <c r="T935" s="65" t="s">
        <v>762</v>
      </c>
    </row>
    <row r="936" spans="1:20" x14ac:dyDescent="0.35">
      <c r="A936" s="63">
        <v>11.071999999999999</v>
      </c>
      <c r="B936" s="71">
        <v>491393</v>
      </c>
      <c r="C936" s="71">
        <v>6766204</v>
      </c>
      <c r="D936" s="64" t="s">
        <v>2226</v>
      </c>
      <c r="E936" s="64"/>
      <c r="F936" s="64" t="s">
        <v>144</v>
      </c>
      <c r="G936" s="64"/>
      <c r="H936" s="65"/>
      <c r="I936" s="65"/>
      <c r="J936" s="65"/>
      <c r="K936" s="65"/>
      <c r="L936" s="65"/>
      <c r="M936" s="65"/>
      <c r="N936" s="65"/>
      <c r="O936" s="65"/>
      <c r="P936" s="65"/>
      <c r="Q936" s="64"/>
      <c r="R936" s="64"/>
      <c r="S936" s="65" t="s">
        <v>1417</v>
      </c>
      <c r="T936" s="65" t="s">
        <v>762</v>
      </c>
    </row>
    <row r="937" spans="1:20" x14ac:dyDescent="0.35">
      <c r="A937" s="63">
        <v>11.073</v>
      </c>
      <c r="B937" s="71">
        <v>491437</v>
      </c>
      <c r="C937" s="71">
        <v>6765802</v>
      </c>
      <c r="D937" s="64" t="s">
        <v>2227</v>
      </c>
      <c r="E937" s="64" t="s">
        <v>477</v>
      </c>
      <c r="F937" s="64" t="s">
        <v>242</v>
      </c>
      <c r="G937" s="64" t="s">
        <v>1166</v>
      </c>
      <c r="H937" s="65"/>
      <c r="I937" s="65"/>
      <c r="J937" s="65"/>
      <c r="K937" s="65"/>
      <c r="L937" s="65"/>
      <c r="M937" s="65"/>
      <c r="N937" s="65"/>
      <c r="O937" s="65"/>
      <c r="P937" s="65"/>
      <c r="Q937" s="65"/>
      <c r="R937" s="64" t="s">
        <v>2228</v>
      </c>
      <c r="S937" s="65" t="s">
        <v>1417</v>
      </c>
      <c r="T937" s="65" t="s">
        <v>762</v>
      </c>
    </row>
    <row r="938" spans="1:20" x14ac:dyDescent="0.35">
      <c r="A938" s="63">
        <v>11.074</v>
      </c>
      <c r="B938" s="71">
        <v>491482</v>
      </c>
      <c r="C938" s="71">
        <v>6765806</v>
      </c>
      <c r="D938" s="64" t="s">
        <v>2229</v>
      </c>
      <c r="E938" s="64" t="s">
        <v>477</v>
      </c>
      <c r="F938" s="64" t="s">
        <v>242</v>
      </c>
      <c r="G938" s="64" t="s">
        <v>1166</v>
      </c>
      <c r="H938" s="65"/>
      <c r="I938" s="65"/>
      <c r="J938" s="65"/>
      <c r="K938" s="65"/>
      <c r="L938" s="65"/>
      <c r="M938" s="65"/>
      <c r="N938" s="65"/>
      <c r="O938" s="65"/>
      <c r="P938" s="65"/>
      <c r="Q938" s="65"/>
      <c r="R938" s="64"/>
      <c r="S938" s="65" t="s">
        <v>1417</v>
      </c>
      <c r="T938" s="65" t="s">
        <v>762</v>
      </c>
    </row>
    <row r="939" spans="1:20" x14ac:dyDescent="0.35">
      <c r="A939" s="63">
        <v>11.074999999999999</v>
      </c>
      <c r="B939" s="71">
        <v>491437</v>
      </c>
      <c r="C939" s="71">
        <v>6765605</v>
      </c>
      <c r="D939" s="64" t="s">
        <v>2230</v>
      </c>
      <c r="E939" s="64" t="s">
        <v>477</v>
      </c>
      <c r="F939" s="64" t="s">
        <v>431</v>
      </c>
      <c r="G939" s="64"/>
      <c r="H939" s="65"/>
      <c r="I939" s="65"/>
      <c r="J939" s="65"/>
      <c r="K939" s="65"/>
      <c r="L939" s="65"/>
      <c r="M939" s="65"/>
      <c r="N939" s="65"/>
      <c r="O939" s="65"/>
      <c r="P939" s="65"/>
      <c r="Q939" s="65"/>
      <c r="R939" s="64"/>
      <c r="S939" s="65" t="s">
        <v>1417</v>
      </c>
      <c r="T939" s="65" t="s">
        <v>762</v>
      </c>
    </row>
    <row r="940" spans="1:20" x14ac:dyDescent="0.35">
      <c r="A940" s="85"/>
      <c r="B940" s="64"/>
      <c r="C940" s="64"/>
      <c r="D940" s="64"/>
      <c r="E940" s="64"/>
      <c r="F940" s="64"/>
      <c r="G940" s="64"/>
      <c r="H940" s="65"/>
      <c r="I940" s="65"/>
      <c r="J940" s="65"/>
      <c r="K940" s="65"/>
      <c r="L940" s="65"/>
      <c r="M940" s="65"/>
      <c r="N940" s="65"/>
      <c r="O940" s="65"/>
      <c r="P940" s="65"/>
      <c r="Q940" s="64"/>
      <c r="R940" s="64"/>
      <c r="S940" s="65" t="s">
        <v>1417</v>
      </c>
      <c r="T940" s="65" t="s">
        <v>762</v>
      </c>
    </row>
    <row r="941" spans="1:20" x14ac:dyDescent="0.35">
      <c r="A941" s="63" t="s">
        <v>2231</v>
      </c>
      <c r="B941" s="64">
        <v>487977</v>
      </c>
      <c r="C941" s="64">
        <v>6766278</v>
      </c>
      <c r="D941" s="64" t="s">
        <v>2232</v>
      </c>
      <c r="E941" s="64"/>
      <c r="F941" s="64"/>
      <c r="G941" s="64"/>
      <c r="H941" s="65"/>
      <c r="I941" s="65"/>
      <c r="J941" s="65"/>
      <c r="K941" s="65"/>
      <c r="L941" s="65"/>
      <c r="M941" s="65"/>
      <c r="N941" s="65"/>
      <c r="O941" s="65"/>
      <c r="P941" s="65"/>
      <c r="Q941" s="65"/>
      <c r="R941" s="64"/>
      <c r="S941" s="65" t="s">
        <v>1417</v>
      </c>
      <c r="T941" s="65" t="s">
        <v>762</v>
      </c>
    </row>
    <row r="942" spans="1:20" x14ac:dyDescent="0.35">
      <c r="A942" s="63" t="s">
        <v>2233</v>
      </c>
      <c r="B942" s="64">
        <v>487884</v>
      </c>
      <c r="C942" s="64">
        <v>6766226</v>
      </c>
      <c r="D942" s="64" t="s">
        <v>2234</v>
      </c>
      <c r="E942" s="64" t="s">
        <v>22</v>
      </c>
      <c r="F942" s="64" t="s">
        <v>100</v>
      </c>
      <c r="G942" s="64" t="s">
        <v>144</v>
      </c>
      <c r="H942" s="65" t="s">
        <v>27</v>
      </c>
      <c r="I942" s="65">
        <v>281</v>
      </c>
      <c r="J942" s="65">
        <v>52</v>
      </c>
      <c r="K942" s="65"/>
      <c r="L942" s="65"/>
      <c r="M942" s="65"/>
      <c r="N942" s="65"/>
      <c r="O942" s="65"/>
      <c r="P942" s="65"/>
      <c r="Q942" s="65"/>
      <c r="R942" s="64" t="s">
        <v>2235</v>
      </c>
      <c r="S942" s="65" t="s">
        <v>1417</v>
      </c>
      <c r="T942" s="65" t="s">
        <v>762</v>
      </c>
    </row>
    <row r="943" spans="1:20" x14ac:dyDescent="0.35">
      <c r="A943" s="63" t="s">
        <v>2236</v>
      </c>
      <c r="B943" s="64">
        <v>487649</v>
      </c>
      <c r="C943" s="64">
        <v>6766105</v>
      </c>
      <c r="D943" s="64" t="s">
        <v>2237</v>
      </c>
      <c r="E943" s="64" t="s">
        <v>22</v>
      </c>
      <c r="F943" s="64" t="s">
        <v>100</v>
      </c>
      <c r="G943" s="64"/>
      <c r="H943" s="65" t="s">
        <v>27</v>
      </c>
      <c r="I943" s="65">
        <v>273</v>
      </c>
      <c r="J943" s="65">
        <v>52</v>
      </c>
      <c r="K943" s="65"/>
      <c r="L943" s="65"/>
      <c r="M943" s="65"/>
      <c r="N943" s="65"/>
      <c r="O943" s="65"/>
      <c r="P943" s="65"/>
      <c r="Q943" s="65"/>
      <c r="R943" s="64" t="s">
        <v>2238</v>
      </c>
      <c r="S943" s="65" t="s">
        <v>1417</v>
      </c>
      <c r="T943" s="65" t="s">
        <v>762</v>
      </c>
    </row>
    <row r="944" spans="1:20" x14ac:dyDescent="0.35">
      <c r="A944" s="63" t="s">
        <v>2239</v>
      </c>
      <c r="B944" s="64">
        <v>487592</v>
      </c>
      <c r="C944" s="64">
        <v>6766115</v>
      </c>
      <c r="D944" s="64" t="s">
        <v>2240</v>
      </c>
      <c r="E944" s="64" t="s">
        <v>91</v>
      </c>
      <c r="F944" s="64" t="s">
        <v>100</v>
      </c>
      <c r="G944" s="64"/>
      <c r="H944" s="65"/>
      <c r="I944" s="65"/>
      <c r="J944" s="65"/>
      <c r="K944" s="65"/>
      <c r="L944" s="65"/>
      <c r="M944" s="65"/>
      <c r="N944" s="65"/>
      <c r="O944" s="65"/>
      <c r="P944" s="65"/>
      <c r="Q944" s="65"/>
      <c r="R944" s="64"/>
      <c r="S944" s="65" t="s">
        <v>1417</v>
      </c>
      <c r="T944" s="65" t="s">
        <v>762</v>
      </c>
    </row>
    <row r="945" spans="1:20" x14ac:dyDescent="0.35">
      <c r="A945" s="63" t="s">
        <v>2241</v>
      </c>
      <c r="B945" s="64">
        <v>487562</v>
      </c>
      <c r="C945" s="64">
        <v>6766069</v>
      </c>
      <c r="D945" s="64" t="s">
        <v>2242</v>
      </c>
      <c r="E945" s="64" t="s">
        <v>22</v>
      </c>
      <c r="F945" s="64" t="s">
        <v>100</v>
      </c>
      <c r="G945" s="64" t="s">
        <v>144</v>
      </c>
      <c r="H945" s="65"/>
      <c r="I945" s="65"/>
      <c r="J945" s="65"/>
      <c r="K945" s="65"/>
      <c r="L945" s="65"/>
      <c r="M945" s="65"/>
      <c r="N945" s="65"/>
      <c r="O945" s="65"/>
      <c r="P945" s="65"/>
      <c r="Q945" s="65"/>
      <c r="R945" s="64"/>
      <c r="S945" s="65" t="s">
        <v>1417</v>
      </c>
      <c r="T945" s="65" t="s">
        <v>762</v>
      </c>
    </row>
    <row r="946" spans="1:20" x14ac:dyDescent="0.35">
      <c r="A946" s="63" t="s">
        <v>2243</v>
      </c>
      <c r="B946" s="64">
        <v>487553</v>
      </c>
      <c r="C946" s="64">
        <v>6766059</v>
      </c>
      <c r="D946" s="64" t="s">
        <v>2244</v>
      </c>
      <c r="E946" s="64" t="s">
        <v>22</v>
      </c>
      <c r="F946" s="64" t="s">
        <v>100</v>
      </c>
      <c r="G946" s="64" t="s">
        <v>144</v>
      </c>
      <c r="H946" s="65"/>
      <c r="I946" s="65"/>
      <c r="J946" s="65"/>
      <c r="K946" s="65"/>
      <c r="L946" s="65"/>
      <c r="M946" s="65"/>
      <c r="N946" s="65"/>
      <c r="O946" s="65"/>
      <c r="P946" s="65"/>
      <c r="Q946" s="65"/>
      <c r="R946" s="64"/>
      <c r="S946" s="65" t="s">
        <v>1417</v>
      </c>
      <c r="T946" s="65" t="s">
        <v>762</v>
      </c>
    </row>
    <row r="947" spans="1:20" x14ac:dyDescent="0.35">
      <c r="A947" s="63" t="s">
        <v>2245</v>
      </c>
      <c r="B947" s="64">
        <v>487413</v>
      </c>
      <c r="C947" s="64">
        <v>6766060</v>
      </c>
      <c r="D947" s="64" t="s">
        <v>2246</v>
      </c>
      <c r="E947" s="64"/>
      <c r="F947" s="64" t="s">
        <v>144</v>
      </c>
      <c r="G947" s="64"/>
      <c r="H947" s="65"/>
      <c r="I947" s="65"/>
      <c r="J947" s="65"/>
      <c r="K947" s="65"/>
      <c r="L947" s="65"/>
      <c r="M947" s="65"/>
      <c r="N947" s="65"/>
      <c r="O947" s="65"/>
      <c r="P947" s="65"/>
      <c r="Q947" s="65"/>
      <c r="R947" s="64"/>
      <c r="S947" s="65" t="s">
        <v>1417</v>
      </c>
      <c r="T947" s="65" t="s">
        <v>762</v>
      </c>
    </row>
    <row r="948" spans="1:20" x14ac:dyDescent="0.35">
      <c r="A948" s="63" t="s">
        <v>2247</v>
      </c>
      <c r="B948" s="64">
        <v>488393</v>
      </c>
      <c r="C948" s="64">
        <v>6765927</v>
      </c>
      <c r="D948" s="64" t="s">
        <v>2248</v>
      </c>
      <c r="E948" s="64" t="s">
        <v>22</v>
      </c>
      <c r="F948" s="64" t="s">
        <v>100</v>
      </c>
      <c r="G948" s="64"/>
      <c r="H948" s="65" t="s">
        <v>27</v>
      </c>
      <c r="I948" s="65">
        <v>267</v>
      </c>
      <c r="J948" s="65">
        <v>52</v>
      </c>
      <c r="K948" s="65"/>
      <c r="L948" s="65"/>
      <c r="M948" s="65"/>
      <c r="N948" s="65"/>
      <c r="O948" s="65"/>
      <c r="P948" s="65"/>
      <c r="Q948" s="65"/>
      <c r="R948" s="64" t="s">
        <v>2249</v>
      </c>
      <c r="S948" s="65" t="s">
        <v>1417</v>
      </c>
      <c r="T948" s="65" t="s">
        <v>762</v>
      </c>
    </row>
    <row r="949" spans="1:20" x14ac:dyDescent="0.35">
      <c r="A949" s="63" t="s">
        <v>2250</v>
      </c>
      <c r="B949" s="64">
        <v>488462</v>
      </c>
      <c r="C949" s="64">
        <v>6765935</v>
      </c>
      <c r="D949" s="64" t="s">
        <v>2251</v>
      </c>
      <c r="E949" s="64" t="s">
        <v>22</v>
      </c>
      <c r="F949" s="64" t="s">
        <v>100</v>
      </c>
      <c r="G949" s="64"/>
      <c r="H949" s="65" t="s">
        <v>27</v>
      </c>
      <c r="I949" s="65">
        <v>295</v>
      </c>
      <c r="J949" s="65">
        <v>67</v>
      </c>
      <c r="K949" s="65"/>
      <c r="L949" s="65"/>
      <c r="M949" s="65"/>
      <c r="N949" s="65"/>
      <c r="O949" s="65"/>
      <c r="P949" s="65"/>
      <c r="Q949" s="65"/>
      <c r="R949" s="64"/>
      <c r="S949" s="65" t="s">
        <v>1417</v>
      </c>
      <c r="T949" s="65" t="s">
        <v>762</v>
      </c>
    </row>
    <row r="950" spans="1:20" x14ac:dyDescent="0.35">
      <c r="A950" s="63" t="s">
        <v>2252</v>
      </c>
      <c r="B950" s="64">
        <v>488592</v>
      </c>
      <c r="C950" s="64">
        <v>6765908</v>
      </c>
      <c r="D950" s="64" t="s">
        <v>2253</v>
      </c>
      <c r="E950" s="64"/>
      <c r="F950" s="64" t="s">
        <v>144</v>
      </c>
      <c r="G950" s="64"/>
      <c r="H950" s="65"/>
      <c r="I950" s="65"/>
      <c r="J950" s="65"/>
      <c r="K950" s="65"/>
      <c r="L950" s="65"/>
      <c r="M950" s="65"/>
      <c r="N950" s="65"/>
      <c r="O950" s="65"/>
      <c r="P950" s="65"/>
      <c r="Q950" s="65"/>
      <c r="R950" s="64"/>
      <c r="S950" s="65" t="s">
        <v>1417</v>
      </c>
      <c r="T950" s="65" t="s">
        <v>762</v>
      </c>
    </row>
    <row r="951" spans="1:20" x14ac:dyDescent="0.35">
      <c r="A951" s="63" t="s">
        <v>2254</v>
      </c>
      <c r="B951" s="64">
        <v>488678</v>
      </c>
      <c r="C951" s="64">
        <v>6765959</v>
      </c>
      <c r="D951" s="64" t="s">
        <v>2255</v>
      </c>
      <c r="E951" s="64"/>
      <c r="F951" s="64" t="s">
        <v>144</v>
      </c>
      <c r="G951" s="64"/>
      <c r="H951" s="65"/>
      <c r="I951" s="65"/>
      <c r="J951" s="65"/>
      <c r="K951" s="65"/>
      <c r="L951" s="65"/>
      <c r="M951" s="65"/>
      <c r="N951" s="65"/>
      <c r="O951" s="65"/>
      <c r="P951" s="65"/>
      <c r="Q951" s="65"/>
      <c r="R951" s="64"/>
      <c r="S951" s="65" t="s">
        <v>1417</v>
      </c>
      <c r="T951" s="65" t="s">
        <v>762</v>
      </c>
    </row>
    <row r="952" spans="1:20" x14ac:dyDescent="0.35">
      <c r="A952" s="63" t="s">
        <v>2256</v>
      </c>
      <c r="B952" s="64">
        <v>488560</v>
      </c>
      <c r="C952" s="64">
        <v>6766115</v>
      </c>
      <c r="D952" s="64" t="s">
        <v>2257</v>
      </c>
      <c r="E952" s="64" t="s">
        <v>91</v>
      </c>
      <c r="F952" s="64" t="s">
        <v>31</v>
      </c>
      <c r="G952" s="64"/>
      <c r="H952" s="65"/>
      <c r="I952" s="65"/>
      <c r="J952" s="65"/>
      <c r="K952" s="65"/>
      <c r="L952" s="65"/>
      <c r="M952" s="65"/>
      <c r="N952" s="65"/>
      <c r="O952" s="65"/>
      <c r="P952" s="65"/>
      <c r="Q952" s="65"/>
      <c r="R952" s="64"/>
      <c r="S952" s="65" t="s">
        <v>1417</v>
      </c>
      <c r="T952" s="65" t="s">
        <v>762</v>
      </c>
    </row>
    <row r="953" spans="1:20" x14ac:dyDescent="0.35">
      <c r="A953" s="63" t="s">
        <v>2258</v>
      </c>
      <c r="B953" s="64">
        <v>487008</v>
      </c>
      <c r="C953" s="64">
        <v>6765526</v>
      </c>
      <c r="D953" s="64" t="s">
        <v>2259</v>
      </c>
      <c r="E953" s="64" t="s">
        <v>91</v>
      </c>
      <c r="F953" s="64" t="s">
        <v>100</v>
      </c>
      <c r="G953" s="64"/>
      <c r="H953" s="65"/>
      <c r="I953" s="65"/>
      <c r="J953" s="65"/>
      <c r="K953" s="65"/>
      <c r="L953" s="65"/>
      <c r="M953" s="65"/>
      <c r="N953" s="65"/>
      <c r="O953" s="65"/>
      <c r="P953" s="65"/>
      <c r="Q953" s="65"/>
      <c r="R953" s="64" t="s">
        <v>2260</v>
      </c>
      <c r="S953" s="65" t="s">
        <v>1417</v>
      </c>
      <c r="T953" s="65" t="s">
        <v>762</v>
      </c>
    </row>
    <row r="954" spans="1:20" x14ac:dyDescent="0.35">
      <c r="A954" s="63" t="s">
        <v>2261</v>
      </c>
      <c r="B954" s="64">
        <v>486986</v>
      </c>
      <c r="C954" s="64">
        <v>6765482</v>
      </c>
      <c r="D954" s="64" t="s">
        <v>2262</v>
      </c>
      <c r="E954" s="64" t="s">
        <v>133</v>
      </c>
      <c r="F954" s="64" t="s">
        <v>100</v>
      </c>
      <c r="G954" s="64"/>
      <c r="H954" s="65"/>
      <c r="I954" s="65"/>
      <c r="J954" s="65"/>
      <c r="K954" s="65"/>
      <c r="L954" s="65"/>
      <c r="M954" s="65"/>
      <c r="N954" s="65"/>
      <c r="O954" s="65"/>
      <c r="P954" s="65"/>
      <c r="Q954" s="65"/>
      <c r="R954" s="64"/>
      <c r="S954" s="65" t="s">
        <v>1417</v>
      </c>
      <c r="T954" s="65" t="s">
        <v>762</v>
      </c>
    </row>
    <row r="955" spans="1:20" x14ac:dyDescent="0.35">
      <c r="A955" s="63" t="s">
        <v>2263</v>
      </c>
      <c r="B955" s="64">
        <v>487026</v>
      </c>
      <c r="C955" s="64">
        <v>6765499</v>
      </c>
      <c r="D955" s="64" t="s">
        <v>2264</v>
      </c>
      <c r="E955" s="64" t="s">
        <v>91</v>
      </c>
      <c r="F955" s="64" t="s">
        <v>23</v>
      </c>
      <c r="G955" s="64"/>
      <c r="H955" s="65"/>
      <c r="I955" s="65"/>
      <c r="J955" s="65"/>
      <c r="K955" s="65"/>
      <c r="L955" s="65"/>
      <c r="M955" s="65"/>
      <c r="N955" s="65"/>
      <c r="O955" s="65"/>
      <c r="P955" s="65"/>
      <c r="Q955" s="65"/>
      <c r="R955" s="64"/>
      <c r="S955" s="65" t="s">
        <v>1417</v>
      </c>
      <c r="T955" s="65" t="s">
        <v>762</v>
      </c>
    </row>
    <row r="956" spans="1:20" x14ac:dyDescent="0.35">
      <c r="A956" s="63" t="s">
        <v>2265</v>
      </c>
      <c r="B956" s="64">
        <v>487043</v>
      </c>
      <c r="C956" s="64">
        <v>6765466</v>
      </c>
      <c r="D956" s="64" t="s">
        <v>2266</v>
      </c>
      <c r="E956" s="64" t="s">
        <v>91</v>
      </c>
      <c r="F956" s="64" t="s">
        <v>23</v>
      </c>
      <c r="G956" s="64"/>
      <c r="H956" s="65"/>
      <c r="I956" s="65"/>
      <c r="J956" s="65"/>
      <c r="K956" s="65"/>
      <c r="L956" s="65"/>
      <c r="M956" s="65"/>
      <c r="N956" s="65"/>
      <c r="O956" s="65"/>
      <c r="P956" s="65"/>
      <c r="Q956" s="65"/>
      <c r="R956" s="64"/>
      <c r="S956" s="65" t="s">
        <v>1417</v>
      </c>
      <c r="T956" s="65" t="s">
        <v>762</v>
      </c>
    </row>
    <row r="957" spans="1:20" x14ac:dyDescent="0.35">
      <c r="A957" s="63" t="s">
        <v>2267</v>
      </c>
      <c r="B957" s="64">
        <v>487050</v>
      </c>
      <c r="C957" s="64">
        <v>6765445</v>
      </c>
      <c r="D957" s="64" t="s">
        <v>2268</v>
      </c>
      <c r="E957" s="64" t="s">
        <v>22</v>
      </c>
      <c r="F957" s="64" t="s">
        <v>23</v>
      </c>
      <c r="G957" s="64"/>
      <c r="H957" s="65" t="s">
        <v>34</v>
      </c>
      <c r="I957" s="65">
        <v>359</v>
      </c>
      <c r="J957" s="65">
        <v>73</v>
      </c>
      <c r="K957" s="65"/>
      <c r="L957" s="65"/>
      <c r="M957" s="65"/>
      <c r="N957" s="65"/>
      <c r="O957" s="65"/>
      <c r="P957" s="65"/>
      <c r="Q957" s="65"/>
      <c r="R957" s="64" t="s">
        <v>2269</v>
      </c>
      <c r="S957" s="65" t="s">
        <v>1417</v>
      </c>
      <c r="T957" s="65" t="s">
        <v>762</v>
      </c>
    </row>
    <row r="958" spans="1:20" x14ac:dyDescent="0.35">
      <c r="A958" s="63" t="s">
        <v>2270</v>
      </c>
      <c r="B958" s="64">
        <v>487065</v>
      </c>
      <c r="C958" s="64">
        <v>6765450</v>
      </c>
      <c r="D958" s="64" t="s">
        <v>2271</v>
      </c>
      <c r="E958" s="64" t="s">
        <v>22</v>
      </c>
      <c r="F958" s="64" t="s">
        <v>23</v>
      </c>
      <c r="G958" s="64"/>
      <c r="H958" s="65"/>
      <c r="I958" s="65"/>
      <c r="J958" s="65"/>
      <c r="K958" s="65"/>
      <c r="L958" s="65"/>
      <c r="M958" s="65"/>
      <c r="N958" s="65"/>
      <c r="O958" s="65"/>
      <c r="P958" s="65"/>
      <c r="Q958" s="65"/>
      <c r="R958" s="64"/>
      <c r="S958" s="65" t="s">
        <v>1417</v>
      </c>
      <c r="T958" s="65" t="s">
        <v>762</v>
      </c>
    </row>
    <row r="959" spans="1:20" x14ac:dyDescent="0.35">
      <c r="A959" s="63" t="s">
        <v>2272</v>
      </c>
      <c r="B959" s="64">
        <v>487145</v>
      </c>
      <c r="C959" s="64">
        <v>6765449</v>
      </c>
      <c r="D959" s="64" t="s">
        <v>2273</v>
      </c>
      <c r="E959" s="64" t="s">
        <v>22</v>
      </c>
      <c r="F959" s="64" t="s">
        <v>23</v>
      </c>
      <c r="G959" s="64"/>
      <c r="H959" s="65" t="s">
        <v>34</v>
      </c>
      <c r="I959" s="65">
        <v>167</v>
      </c>
      <c r="J959" s="65">
        <v>80</v>
      </c>
      <c r="K959" s="65" t="s">
        <v>34</v>
      </c>
      <c r="L959" s="65">
        <v>56</v>
      </c>
      <c r="M959" s="65">
        <v>78</v>
      </c>
      <c r="N959" s="65"/>
      <c r="O959" s="65"/>
      <c r="P959" s="65"/>
      <c r="Q959" s="65"/>
      <c r="R959" s="64"/>
      <c r="S959" s="65" t="s">
        <v>1417</v>
      </c>
      <c r="T959" s="65" t="s">
        <v>762</v>
      </c>
    </row>
    <row r="960" spans="1:20" x14ac:dyDescent="0.35">
      <c r="A960" s="63" t="s">
        <v>2274</v>
      </c>
      <c r="B960" s="64">
        <v>487162</v>
      </c>
      <c r="C960" s="64">
        <v>6765450</v>
      </c>
      <c r="D960" s="64" t="s">
        <v>2275</v>
      </c>
      <c r="E960" s="64" t="s">
        <v>22</v>
      </c>
      <c r="F960" s="64" t="s">
        <v>23</v>
      </c>
      <c r="G960" s="64"/>
      <c r="H960" s="65" t="s">
        <v>34</v>
      </c>
      <c r="I960" s="65">
        <v>168</v>
      </c>
      <c r="J960" s="65">
        <v>72</v>
      </c>
      <c r="K960" s="65"/>
      <c r="L960" s="65"/>
      <c r="M960" s="65"/>
      <c r="N960" s="65"/>
      <c r="O960" s="65"/>
      <c r="P960" s="65"/>
      <c r="Q960" s="65"/>
      <c r="R960" s="64"/>
      <c r="S960" s="65" t="s">
        <v>1417</v>
      </c>
      <c r="T960" s="65" t="s">
        <v>762</v>
      </c>
    </row>
    <row r="961" spans="1:20" x14ac:dyDescent="0.35">
      <c r="A961" s="63" t="s">
        <v>2276</v>
      </c>
      <c r="B961" s="64">
        <v>487316</v>
      </c>
      <c r="C961" s="64">
        <v>6765450</v>
      </c>
      <c r="D961" s="64" t="s">
        <v>2277</v>
      </c>
      <c r="E961" s="64"/>
      <c r="F961" s="64" t="s">
        <v>144</v>
      </c>
      <c r="G961" s="64"/>
      <c r="H961" s="65"/>
      <c r="I961" s="65"/>
      <c r="J961" s="65"/>
      <c r="K961" s="65"/>
      <c r="L961" s="65"/>
      <c r="M961" s="65"/>
      <c r="N961" s="65"/>
      <c r="O961" s="65"/>
      <c r="P961" s="65"/>
      <c r="Q961" s="65"/>
      <c r="R961" s="64" t="s">
        <v>2278</v>
      </c>
      <c r="S961" s="65" t="s">
        <v>1417</v>
      </c>
      <c r="T961" s="65" t="s">
        <v>762</v>
      </c>
    </row>
    <row r="962" spans="1:20" x14ac:dyDescent="0.35">
      <c r="A962" s="63" t="s">
        <v>2279</v>
      </c>
      <c r="B962" s="64">
        <v>487537</v>
      </c>
      <c r="C962" s="64">
        <v>6765579</v>
      </c>
      <c r="D962" s="64" t="s">
        <v>2280</v>
      </c>
      <c r="E962" s="64" t="s">
        <v>22</v>
      </c>
      <c r="F962" s="64" t="s">
        <v>100</v>
      </c>
      <c r="G962" s="64"/>
      <c r="H962" s="65" t="s">
        <v>27</v>
      </c>
      <c r="I962" s="65">
        <v>270</v>
      </c>
      <c r="J962" s="65">
        <v>70</v>
      </c>
      <c r="K962" s="65"/>
      <c r="L962" s="65"/>
      <c r="M962" s="65"/>
      <c r="N962" s="65"/>
      <c r="O962" s="65"/>
      <c r="P962" s="65"/>
      <c r="Q962" s="65"/>
      <c r="R962" s="64"/>
      <c r="S962" s="65" t="s">
        <v>1417</v>
      </c>
      <c r="T962" s="65" t="s">
        <v>762</v>
      </c>
    </row>
    <row r="963" spans="1:20" x14ac:dyDescent="0.35">
      <c r="A963" s="63" t="s">
        <v>2281</v>
      </c>
      <c r="B963" s="64">
        <v>487542</v>
      </c>
      <c r="C963" s="64">
        <v>6765590</v>
      </c>
      <c r="D963" s="64" t="s">
        <v>2282</v>
      </c>
      <c r="E963" s="64" t="s">
        <v>22</v>
      </c>
      <c r="F963" s="64" t="s">
        <v>100</v>
      </c>
      <c r="G963" s="64"/>
      <c r="H963" s="65" t="s">
        <v>27</v>
      </c>
      <c r="I963" s="65">
        <v>274</v>
      </c>
      <c r="J963" s="65">
        <v>52</v>
      </c>
      <c r="K963" s="65"/>
      <c r="L963" s="65"/>
      <c r="M963" s="65"/>
      <c r="N963" s="65"/>
      <c r="O963" s="65"/>
      <c r="P963" s="65"/>
      <c r="Q963" s="65"/>
      <c r="R963" s="64"/>
      <c r="S963" s="65" t="s">
        <v>1417</v>
      </c>
      <c r="T963" s="65" t="s">
        <v>762</v>
      </c>
    </row>
    <row r="964" spans="1:20" x14ac:dyDescent="0.35">
      <c r="A964" s="63" t="s">
        <v>2283</v>
      </c>
      <c r="B964" s="64">
        <v>487820</v>
      </c>
      <c r="C964" s="64">
        <v>6765498</v>
      </c>
      <c r="D964" s="64" t="s">
        <v>2284</v>
      </c>
      <c r="E964" s="64" t="s">
        <v>22</v>
      </c>
      <c r="F964" s="64" t="s">
        <v>179</v>
      </c>
      <c r="G964" s="64"/>
      <c r="H964" s="65"/>
      <c r="I964" s="65"/>
      <c r="J964" s="65"/>
      <c r="K964" s="65"/>
      <c r="L964" s="65"/>
      <c r="M964" s="65"/>
      <c r="N964" s="65"/>
      <c r="O964" s="65"/>
      <c r="P964" s="65"/>
      <c r="Q964" s="65"/>
      <c r="R964" s="64" t="s">
        <v>2285</v>
      </c>
      <c r="S964" s="65" t="s">
        <v>1417</v>
      </c>
      <c r="T964" s="65" t="s">
        <v>762</v>
      </c>
    </row>
    <row r="965" spans="1:20" x14ac:dyDescent="0.35">
      <c r="A965" s="63" t="s">
        <v>2286</v>
      </c>
      <c r="B965" s="64">
        <v>488160</v>
      </c>
      <c r="C965" s="64">
        <v>6765476</v>
      </c>
      <c r="D965" s="64" t="s">
        <v>2287</v>
      </c>
      <c r="E965" s="64" t="s">
        <v>133</v>
      </c>
      <c r="F965" s="64" t="s">
        <v>23</v>
      </c>
      <c r="G965" s="64"/>
      <c r="H965" s="65"/>
      <c r="I965" s="65"/>
      <c r="J965" s="65"/>
      <c r="K965" s="65"/>
      <c r="L965" s="65"/>
      <c r="M965" s="65"/>
      <c r="N965" s="65"/>
      <c r="O965" s="65"/>
      <c r="P965" s="65"/>
      <c r="Q965" s="65"/>
      <c r="R965" s="64"/>
      <c r="S965" s="65" t="s">
        <v>1417</v>
      </c>
      <c r="T965" s="65" t="s">
        <v>762</v>
      </c>
    </row>
    <row r="966" spans="1:20" x14ac:dyDescent="0.35">
      <c r="A966" s="63" t="s">
        <v>2288</v>
      </c>
      <c r="B966" s="64">
        <v>488198</v>
      </c>
      <c r="C966" s="64">
        <v>6765474</v>
      </c>
      <c r="D966" s="64" t="s">
        <v>2289</v>
      </c>
      <c r="E966" s="64"/>
      <c r="F966" s="64"/>
      <c r="G966" s="64"/>
      <c r="H966" s="65"/>
      <c r="I966" s="65"/>
      <c r="J966" s="65"/>
      <c r="K966" s="65"/>
      <c r="L966" s="65"/>
      <c r="M966" s="65"/>
      <c r="N966" s="65"/>
      <c r="O966" s="65"/>
      <c r="P966" s="65"/>
      <c r="Q966" s="65"/>
      <c r="R966" s="64"/>
      <c r="S966" s="65" t="s">
        <v>1417</v>
      </c>
      <c r="T966" s="65" t="s">
        <v>762</v>
      </c>
    </row>
    <row r="967" spans="1:20" x14ac:dyDescent="0.35">
      <c r="A967" s="63" t="s">
        <v>2290</v>
      </c>
      <c r="B967" s="64">
        <v>488713</v>
      </c>
      <c r="C967" s="64">
        <v>6765481</v>
      </c>
      <c r="D967" s="64" t="s">
        <v>2291</v>
      </c>
      <c r="E967" s="64"/>
      <c r="F967" s="64" t="s">
        <v>144</v>
      </c>
      <c r="G967" s="64"/>
      <c r="H967" s="65"/>
      <c r="I967" s="65"/>
      <c r="J967" s="65"/>
      <c r="K967" s="65"/>
      <c r="L967" s="65"/>
      <c r="M967" s="65"/>
      <c r="N967" s="65"/>
      <c r="O967" s="65"/>
      <c r="P967" s="65"/>
      <c r="Q967" s="65"/>
      <c r="R967" s="64"/>
      <c r="S967" s="65" t="s">
        <v>1417</v>
      </c>
      <c r="T967" s="65" t="s">
        <v>762</v>
      </c>
    </row>
    <row r="968" spans="1:20" x14ac:dyDescent="0.35">
      <c r="A968" s="63" t="s">
        <v>2292</v>
      </c>
      <c r="B968" s="64">
        <v>488519</v>
      </c>
      <c r="C968" s="64">
        <v>6765766</v>
      </c>
      <c r="D968" s="64" t="s">
        <v>2293</v>
      </c>
      <c r="E968" s="64" t="s">
        <v>22</v>
      </c>
      <c r="F968" s="64" t="s">
        <v>100</v>
      </c>
      <c r="G968" s="64"/>
      <c r="H968" s="65" t="s">
        <v>27</v>
      </c>
      <c r="I968" s="65">
        <v>40</v>
      </c>
      <c r="J968" s="65">
        <v>75</v>
      </c>
      <c r="K968" s="65"/>
      <c r="L968" s="65"/>
      <c r="M968" s="65"/>
      <c r="N968" s="65"/>
      <c r="O968" s="65"/>
      <c r="P968" s="65"/>
      <c r="Q968" s="65"/>
      <c r="R968" s="64"/>
      <c r="S968" s="65" t="s">
        <v>1417</v>
      </c>
      <c r="T968" s="65" t="s">
        <v>762</v>
      </c>
    </row>
    <row r="969" spans="1:20" x14ac:dyDescent="0.35">
      <c r="A969" s="63" t="s">
        <v>2294</v>
      </c>
      <c r="B969" s="64">
        <v>487644</v>
      </c>
      <c r="C969" s="64">
        <v>6765393</v>
      </c>
      <c r="D969" s="64" t="s">
        <v>2295</v>
      </c>
      <c r="E969" s="64"/>
      <c r="F969" s="64" t="s">
        <v>144</v>
      </c>
      <c r="G969" s="64"/>
      <c r="H969" s="65"/>
      <c r="I969" s="65"/>
      <c r="J969" s="65"/>
      <c r="K969" s="65"/>
      <c r="L969" s="65"/>
      <c r="M969" s="65"/>
      <c r="N969" s="65"/>
      <c r="O969" s="65"/>
      <c r="P969" s="65"/>
      <c r="Q969" s="65"/>
      <c r="R969" s="64"/>
      <c r="S969" s="65" t="s">
        <v>1417</v>
      </c>
      <c r="T969" s="65" t="s">
        <v>762</v>
      </c>
    </row>
    <row r="970" spans="1:20" x14ac:dyDescent="0.35">
      <c r="A970" s="63" t="s">
        <v>2296</v>
      </c>
      <c r="B970" s="64">
        <v>487298</v>
      </c>
      <c r="C970" s="64">
        <v>6765360</v>
      </c>
      <c r="D970" s="64" t="s">
        <v>2297</v>
      </c>
      <c r="E970" s="64"/>
      <c r="F970" s="64" t="s">
        <v>144</v>
      </c>
      <c r="G970" s="64"/>
      <c r="H970" s="65"/>
      <c r="I970" s="65"/>
      <c r="J970" s="65"/>
      <c r="K970" s="65"/>
      <c r="L970" s="65"/>
      <c r="M970" s="65"/>
      <c r="N970" s="65"/>
      <c r="O970" s="65"/>
      <c r="P970" s="65"/>
      <c r="Q970" s="65"/>
      <c r="R970" s="64"/>
      <c r="S970" s="65" t="s">
        <v>1417</v>
      </c>
      <c r="T970" s="65" t="s">
        <v>762</v>
      </c>
    </row>
    <row r="971" spans="1:20" x14ac:dyDescent="0.35">
      <c r="A971" s="63" t="s">
        <v>2298</v>
      </c>
      <c r="B971" s="64">
        <v>487093</v>
      </c>
      <c r="C971" s="64">
        <v>6765347</v>
      </c>
      <c r="D971" s="64" t="s">
        <v>2299</v>
      </c>
      <c r="E971" s="64" t="s">
        <v>22</v>
      </c>
      <c r="F971" s="64" t="s">
        <v>23</v>
      </c>
      <c r="G971" s="64"/>
      <c r="H971" s="65" t="s">
        <v>34</v>
      </c>
      <c r="I971" s="65">
        <v>176</v>
      </c>
      <c r="J971" s="65">
        <v>69</v>
      </c>
      <c r="K971" s="65"/>
      <c r="L971" s="65"/>
      <c r="M971" s="65"/>
      <c r="N971" s="65"/>
      <c r="O971" s="65"/>
      <c r="P971" s="65"/>
      <c r="Q971" s="65"/>
      <c r="R971" s="64"/>
      <c r="S971" s="65" t="s">
        <v>1417</v>
      </c>
      <c r="T971" s="65" t="s">
        <v>762</v>
      </c>
    </row>
    <row r="972" spans="1:20" x14ac:dyDescent="0.35">
      <c r="A972" s="63" t="s">
        <v>2300</v>
      </c>
      <c r="B972" s="64">
        <v>487037</v>
      </c>
      <c r="C972" s="64">
        <v>6765304</v>
      </c>
      <c r="D972" s="64" t="s">
        <v>2301</v>
      </c>
      <c r="E972" s="64" t="s">
        <v>22</v>
      </c>
      <c r="F972" s="64" t="s">
        <v>23</v>
      </c>
      <c r="G972" s="64" t="s">
        <v>179</v>
      </c>
      <c r="H972" s="65"/>
      <c r="I972" s="65"/>
      <c r="J972" s="65"/>
      <c r="K972" s="65"/>
      <c r="L972" s="65"/>
      <c r="M972" s="65"/>
      <c r="N972" s="65"/>
      <c r="O972" s="65"/>
      <c r="P972" s="65"/>
      <c r="Q972" s="65"/>
      <c r="R972" s="64"/>
      <c r="S972" s="65" t="s">
        <v>1417</v>
      </c>
      <c r="T972" s="65" t="s">
        <v>762</v>
      </c>
    </row>
    <row r="973" spans="1:20" x14ac:dyDescent="0.35">
      <c r="A973" s="63" t="s">
        <v>2302</v>
      </c>
      <c r="B973" s="64">
        <v>487056</v>
      </c>
      <c r="C973" s="64">
        <v>6765255</v>
      </c>
      <c r="D973" s="64" t="s">
        <v>2303</v>
      </c>
      <c r="E973" s="64" t="s">
        <v>22</v>
      </c>
      <c r="F973" s="64" t="s">
        <v>23</v>
      </c>
      <c r="G973" s="64"/>
      <c r="H973" s="65" t="s">
        <v>34</v>
      </c>
      <c r="I973" s="65">
        <v>232</v>
      </c>
      <c r="J973" s="65">
        <v>42</v>
      </c>
      <c r="K973" s="65"/>
      <c r="L973" s="65"/>
      <c r="M973" s="65"/>
      <c r="N973" s="65"/>
      <c r="O973" s="65"/>
      <c r="P973" s="65"/>
      <c r="Q973" s="65"/>
      <c r="R973" s="64"/>
      <c r="S973" s="65" t="s">
        <v>1417</v>
      </c>
      <c r="T973" s="65" t="s">
        <v>762</v>
      </c>
    </row>
    <row r="974" spans="1:20" x14ac:dyDescent="0.35">
      <c r="A974" s="63" t="s">
        <v>2304</v>
      </c>
      <c r="B974" s="64">
        <v>487092</v>
      </c>
      <c r="C974" s="64">
        <v>6765101</v>
      </c>
      <c r="D974" s="64" t="s">
        <v>2305</v>
      </c>
      <c r="E974" s="64" t="s">
        <v>91</v>
      </c>
      <c r="F974" s="64" t="s">
        <v>23</v>
      </c>
      <c r="G974" s="64"/>
      <c r="H974" s="65"/>
      <c r="I974" s="65"/>
      <c r="J974" s="65"/>
      <c r="K974" s="65"/>
      <c r="L974" s="65"/>
      <c r="M974" s="65"/>
      <c r="N974" s="65"/>
      <c r="O974" s="65"/>
      <c r="P974" s="65"/>
      <c r="Q974" s="65"/>
      <c r="R974" s="64"/>
      <c r="S974" s="65" t="s">
        <v>1417</v>
      </c>
      <c r="T974" s="65" t="s">
        <v>762</v>
      </c>
    </row>
    <row r="975" spans="1:20" x14ac:dyDescent="0.35">
      <c r="A975" s="63" t="s">
        <v>2306</v>
      </c>
      <c r="B975" s="64">
        <v>487151</v>
      </c>
      <c r="C975" s="64">
        <v>6765044</v>
      </c>
      <c r="D975" s="64" t="s">
        <v>2307</v>
      </c>
      <c r="E975" s="64"/>
      <c r="F975" s="64"/>
      <c r="G975" s="64"/>
      <c r="H975" s="65"/>
      <c r="I975" s="65"/>
      <c r="J975" s="65"/>
      <c r="K975" s="65"/>
      <c r="L975" s="65"/>
      <c r="M975" s="65"/>
      <c r="N975" s="65"/>
      <c r="O975" s="65"/>
      <c r="P975" s="65"/>
      <c r="Q975" s="65"/>
      <c r="R975" s="64"/>
      <c r="S975" s="65" t="s">
        <v>1417</v>
      </c>
      <c r="T975" s="65" t="s">
        <v>762</v>
      </c>
    </row>
    <row r="976" spans="1:20" x14ac:dyDescent="0.35">
      <c r="A976" s="63" t="s">
        <v>2308</v>
      </c>
      <c r="B976" s="64">
        <v>487254</v>
      </c>
      <c r="C976" s="64">
        <v>6765054</v>
      </c>
      <c r="D976" s="64" t="s">
        <v>2309</v>
      </c>
      <c r="E976" s="64" t="s">
        <v>22</v>
      </c>
      <c r="F976" s="64" t="s">
        <v>100</v>
      </c>
      <c r="G976" s="64"/>
      <c r="H976" s="65" t="s">
        <v>27</v>
      </c>
      <c r="I976" s="65">
        <v>320</v>
      </c>
      <c r="J976" s="65">
        <v>74</v>
      </c>
      <c r="K976" s="65"/>
      <c r="L976" s="65"/>
      <c r="M976" s="65"/>
      <c r="N976" s="65" t="s">
        <v>47</v>
      </c>
      <c r="O976" s="65">
        <v>48</v>
      </c>
      <c r="P976" s="65">
        <v>325</v>
      </c>
      <c r="Q976" s="65"/>
      <c r="R976" s="64" t="s">
        <v>2310</v>
      </c>
      <c r="S976" s="65" t="s">
        <v>1417</v>
      </c>
      <c r="T976" s="65" t="s">
        <v>762</v>
      </c>
    </row>
    <row r="977" spans="1:20" x14ac:dyDescent="0.35">
      <c r="A977" s="63" t="s">
        <v>2311</v>
      </c>
      <c r="B977" s="64">
        <v>487291</v>
      </c>
      <c r="C977" s="64">
        <v>6765058</v>
      </c>
      <c r="D977" s="64" t="s">
        <v>2312</v>
      </c>
      <c r="E977" s="64" t="s">
        <v>91</v>
      </c>
      <c r="F977" s="64" t="s">
        <v>100</v>
      </c>
      <c r="G977" s="64"/>
      <c r="H977" s="65"/>
      <c r="I977" s="65"/>
      <c r="J977" s="65"/>
      <c r="K977" s="65"/>
      <c r="L977" s="65"/>
      <c r="M977" s="65"/>
      <c r="N977" s="65"/>
      <c r="O977" s="65"/>
      <c r="P977" s="65"/>
      <c r="Q977" s="65"/>
      <c r="R977" s="64"/>
      <c r="S977" s="65" t="s">
        <v>1417</v>
      </c>
      <c r="T977" s="65" t="s">
        <v>762</v>
      </c>
    </row>
    <row r="978" spans="1:20" x14ac:dyDescent="0.35">
      <c r="A978" s="63" t="s">
        <v>2313</v>
      </c>
      <c r="B978" s="64">
        <v>487310</v>
      </c>
      <c r="C978" s="64">
        <v>6764983</v>
      </c>
      <c r="D978" s="64" t="s">
        <v>2314</v>
      </c>
      <c r="E978" s="64" t="s">
        <v>22</v>
      </c>
      <c r="F978" s="64" t="s">
        <v>100</v>
      </c>
      <c r="G978" s="64"/>
      <c r="H978" s="65" t="s">
        <v>27</v>
      </c>
      <c r="I978" s="65">
        <v>187</v>
      </c>
      <c r="J978" s="65">
        <v>74</v>
      </c>
      <c r="K978" s="65"/>
      <c r="L978" s="65"/>
      <c r="M978" s="65"/>
      <c r="N978" s="65"/>
      <c r="O978" s="65"/>
      <c r="P978" s="65"/>
      <c r="Q978" s="65"/>
      <c r="R978" s="64"/>
      <c r="S978" s="65" t="s">
        <v>1417</v>
      </c>
      <c r="T978" s="65" t="s">
        <v>762</v>
      </c>
    </row>
    <row r="979" spans="1:20" x14ac:dyDescent="0.35">
      <c r="A979" s="63" t="s">
        <v>2315</v>
      </c>
      <c r="B979" s="64">
        <v>487380</v>
      </c>
      <c r="C979" s="64">
        <v>6765024</v>
      </c>
      <c r="D979" s="64" t="s">
        <v>2316</v>
      </c>
      <c r="E979" s="64" t="s">
        <v>22</v>
      </c>
      <c r="F979" s="64" t="s">
        <v>100</v>
      </c>
      <c r="G979" s="64"/>
      <c r="H979" s="65" t="s">
        <v>27</v>
      </c>
      <c r="I979" s="65">
        <v>191</v>
      </c>
      <c r="J979" s="65">
        <v>70</v>
      </c>
      <c r="K979" s="65"/>
      <c r="L979" s="65"/>
      <c r="M979" s="65"/>
      <c r="N979" s="65"/>
      <c r="O979" s="65"/>
      <c r="P979" s="65"/>
      <c r="Q979" s="65"/>
      <c r="R979" s="64"/>
      <c r="S979" s="65" t="s">
        <v>1417</v>
      </c>
      <c r="T979" s="65" t="s">
        <v>762</v>
      </c>
    </row>
    <row r="980" spans="1:20" x14ac:dyDescent="0.35">
      <c r="A980" s="63" t="s">
        <v>2317</v>
      </c>
      <c r="B980" s="64">
        <v>487453</v>
      </c>
      <c r="C980" s="64">
        <v>6765052</v>
      </c>
      <c r="D980" s="64" t="s">
        <v>2318</v>
      </c>
      <c r="E980" s="64" t="s">
        <v>22</v>
      </c>
      <c r="F980" s="64" t="s">
        <v>100</v>
      </c>
      <c r="G980" s="64"/>
      <c r="H980" s="65" t="s">
        <v>27</v>
      </c>
      <c r="I980" s="65">
        <v>239</v>
      </c>
      <c r="J980" s="65">
        <v>51</v>
      </c>
      <c r="K980" s="65"/>
      <c r="L980" s="65"/>
      <c r="M980" s="65"/>
      <c r="N980" s="65"/>
      <c r="O980" s="65"/>
      <c r="P980" s="65"/>
      <c r="Q980" s="65"/>
      <c r="R980" s="64"/>
      <c r="S980" s="65" t="s">
        <v>1417</v>
      </c>
      <c r="T980" s="65" t="s">
        <v>762</v>
      </c>
    </row>
    <row r="981" spans="1:20" x14ac:dyDescent="0.35">
      <c r="A981" s="63" t="s">
        <v>2319</v>
      </c>
      <c r="B981" s="64">
        <v>487520</v>
      </c>
      <c r="C981" s="64">
        <v>6765097</v>
      </c>
      <c r="D981" s="64" t="s">
        <v>2320</v>
      </c>
      <c r="E981" s="64" t="s">
        <v>91</v>
      </c>
      <c r="F981" s="64" t="s">
        <v>100</v>
      </c>
      <c r="G981" s="64"/>
      <c r="H981" s="65"/>
      <c r="I981" s="65"/>
      <c r="J981" s="65"/>
      <c r="K981" s="65"/>
      <c r="L981" s="65"/>
      <c r="M981" s="65"/>
      <c r="N981" s="65"/>
      <c r="O981" s="65"/>
      <c r="P981" s="65"/>
      <c r="Q981" s="65"/>
      <c r="R981" s="64"/>
      <c r="S981" s="65" t="s">
        <v>1417</v>
      </c>
      <c r="T981" s="65" t="s">
        <v>762</v>
      </c>
    </row>
    <row r="982" spans="1:20" x14ac:dyDescent="0.35">
      <c r="A982" s="63" t="s">
        <v>2321</v>
      </c>
      <c r="B982" s="64">
        <v>487592</v>
      </c>
      <c r="C982" s="64">
        <v>6765054</v>
      </c>
      <c r="D982" s="64" t="s">
        <v>2322</v>
      </c>
      <c r="E982" s="64"/>
      <c r="F982" s="64" t="s">
        <v>144</v>
      </c>
      <c r="G982" s="64"/>
      <c r="H982" s="65"/>
      <c r="I982" s="65"/>
      <c r="J982" s="65"/>
      <c r="K982" s="65"/>
      <c r="L982" s="65"/>
      <c r="M982" s="65"/>
      <c r="N982" s="65"/>
      <c r="O982" s="65"/>
      <c r="P982" s="65"/>
      <c r="Q982" s="65"/>
      <c r="R982" s="64"/>
      <c r="S982" s="65" t="s">
        <v>1417</v>
      </c>
      <c r="T982" s="65" t="s">
        <v>762</v>
      </c>
    </row>
    <row r="983" spans="1:20" x14ac:dyDescent="0.35">
      <c r="A983" s="63" t="s">
        <v>2323</v>
      </c>
      <c r="B983" s="64">
        <v>488018</v>
      </c>
      <c r="C983" s="64">
        <v>6765194</v>
      </c>
      <c r="D983" s="64" t="s">
        <v>2324</v>
      </c>
      <c r="E983" s="64"/>
      <c r="F983" s="64" t="s">
        <v>144</v>
      </c>
      <c r="G983" s="64"/>
      <c r="H983" s="65"/>
      <c r="I983" s="65"/>
      <c r="J983" s="65"/>
      <c r="K983" s="65"/>
      <c r="L983" s="65"/>
      <c r="M983" s="65"/>
      <c r="N983" s="65"/>
      <c r="O983" s="65"/>
      <c r="P983" s="65"/>
      <c r="Q983" s="65"/>
      <c r="R983" s="64"/>
      <c r="S983" s="65" t="s">
        <v>1417</v>
      </c>
      <c r="T983" s="65" t="s">
        <v>762</v>
      </c>
    </row>
    <row r="984" spans="1:20" x14ac:dyDescent="0.35">
      <c r="A984" s="63" t="s">
        <v>2325</v>
      </c>
      <c r="B984" s="64">
        <v>488268</v>
      </c>
      <c r="C984" s="64">
        <v>6765207</v>
      </c>
      <c r="D984" s="64" t="s">
        <v>2326</v>
      </c>
      <c r="E984" s="64"/>
      <c r="F984" s="64" t="s">
        <v>144</v>
      </c>
      <c r="G984" s="64"/>
      <c r="H984" s="65"/>
      <c r="I984" s="65"/>
      <c r="J984" s="65"/>
      <c r="K984" s="65"/>
      <c r="L984" s="65"/>
      <c r="M984" s="65"/>
      <c r="N984" s="65"/>
      <c r="O984" s="65"/>
      <c r="P984" s="65"/>
      <c r="Q984" s="65"/>
      <c r="R984" s="64"/>
      <c r="S984" s="65" t="s">
        <v>1417</v>
      </c>
      <c r="T984" s="65" t="s">
        <v>762</v>
      </c>
    </row>
    <row r="985" spans="1:20" x14ac:dyDescent="0.35">
      <c r="A985" s="63" t="s">
        <v>2327</v>
      </c>
      <c r="B985" s="64">
        <v>488625</v>
      </c>
      <c r="C985" s="64">
        <v>6765168</v>
      </c>
      <c r="D985" s="64" t="s">
        <v>2328</v>
      </c>
      <c r="E985" s="64"/>
      <c r="F985" s="64" t="s">
        <v>144</v>
      </c>
      <c r="G985" s="64"/>
      <c r="H985" s="65"/>
      <c r="I985" s="65"/>
      <c r="J985" s="65"/>
      <c r="K985" s="65"/>
      <c r="L985" s="65"/>
      <c r="M985" s="65"/>
      <c r="N985" s="65"/>
      <c r="O985" s="65"/>
      <c r="P985" s="65"/>
      <c r="Q985" s="65"/>
      <c r="R985" s="64"/>
      <c r="S985" s="65" t="s">
        <v>1417</v>
      </c>
      <c r="T985" s="65" t="s">
        <v>762</v>
      </c>
    </row>
    <row r="986" spans="1:20" x14ac:dyDescent="0.35">
      <c r="A986" s="63" t="s">
        <v>2329</v>
      </c>
      <c r="B986" s="64">
        <v>488297</v>
      </c>
      <c r="C986" s="64">
        <v>6765272</v>
      </c>
      <c r="D986" s="64" t="s">
        <v>2330</v>
      </c>
      <c r="E986" s="64"/>
      <c r="F986" s="64" t="s">
        <v>144</v>
      </c>
      <c r="G986" s="64"/>
      <c r="H986" s="65"/>
      <c r="I986" s="65"/>
      <c r="J986" s="65"/>
      <c r="K986" s="65"/>
      <c r="L986" s="65"/>
      <c r="M986" s="65"/>
      <c r="N986" s="65"/>
      <c r="O986" s="65"/>
      <c r="P986" s="65"/>
      <c r="Q986" s="65"/>
      <c r="R986" s="64"/>
      <c r="S986" s="65" t="s">
        <v>1417</v>
      </c>
      <c r="T986" s="65" t="s">
        <v>762</v>
      </c>
    </row>
    <row r="987" spans="1:20" x14ac:dyDescent="0.35">
      <c r="A987" s="63" t="s">
        <v>2331</v>
      </c>
      <c r="B987" s="64">
        <v>488094</v>
      </c>
      <c r="C987" s="64">
        <v>6765272</v>
      </c>
      <c r="D987" s="64" t="s">
        <v>2332</v>
      </c>
      <c r="E987" s="64"/>
      <c r="F987" s="64" t="s">
        <v>144</v>
      </c>
      <c r="G987" s="64"/>
      <c r="H987" s="65"/>
      <c r="I987" s="65"/>
      <c r="J987" s="65"/>
      <c r="K987" s="65"/>
      <c r="L987" s="65"/>
      <c r="M987" s="65"/>
      <c r="N987" s="65"/>
      <c r="O987" s="65"/>
      <c r="P987" s="65"/>
      <c r="Q987" s="65"/>
      <c r="R987" s="64"/>
      <c r="S987" s="65" t="s">
        <v>1417</v>
      </c>
      <c r="T987" s="65" t="s">
        <v>762</v>
      </c>
    </row>
    <row r="988" spans="1:20" x14ac:dyDescent="0.35">
      <c r="A988" s="63" t="s">
        <v>2333</v>
      </c>
      <c r="B988" s="64">
        <v>487988</v>
      </c>
      <c r="C988" s="64">
        <v>6764998</v>
      </c>
      <c r="D988" s="64" t="s">
        <v>2334</v>
      </c>
      <c r="E988" s="64"/>
      <c r="F988" s="64" t="s">
        <v>144</v>
      </c>
      <c r="G988" s="64"/>
      <c r="H988" s="65"/>
      <c r="I988" s="65"/>
      <c r="J988" s="65"/>
      <c r="K988" s="65"/>
      <c r="L988" s="65"/>
      <c r="M988" s="65"/>
      <c r="N988" s="65"/>
      <c r="O988" s="65"/>
      <c r="P988" s="65"/>
      <c r="Q988" s="65"/>
      <c r="R988" s="64"/>
      <c r="S988" s="65" t="s">
        <v>1417</v>
      </c>
      <c r="T988" s="65" t="s">
        <v>762</v>
      </c>
    </row>
    <row r="989" spans="1:20" x14ac:dyDescent="0.35">
      <c r="A989" s="63" t="s">
        <v>2335</v>
      </c>
      <c r="B989" s="64">
        <v>488033</v>
      </c>
      <c r="C989" s="64">
        <v>6765013</v>
      </c>
      <c r="D989" s="64" t="s">
        <v>2336</v>
      </c>
      <c r="E989" s="64"/>
      <c r="F989" s="64" t="s">
        <v>144</v>
      </c>
      <c r="G989" s="64"/>
      <c r="H989" s="65"/>
      <c r="I989" s="65"/>
      <c r="J989" s="65"/>
      <c r="K989" s="65"/>
      <c r="L989" s="65"/>
      <c r="M989" s="65"/>
      <c r="N989" s="65"/>
      <c r="O989" s="65"/>
      <c r="P989" s="65"/>
      <c r="Q989" s="65"/>
      <c r="R989" s="64"/>
      <c r="S989" s="65" t="s">
        <v>1417</v>
      </c>
      <c r="T989" s="65" t="s">
        <v>762</v>
      </c>
    </row>
    <row r="990" spans="1:20" x14ac:dyDescent="0.35">
      <c r="A990" s="63" t="s">
        <v>2337</v>
      </c>
      <c r="B990" s="64">
        <v>488037</v>
      </c>
      <c r="C990" s="64">
        <v>6765048</v>
      </c>
      <c r="D990" s="64" t="s">
        <v>2338</v>
      </c>
      <c r="E990" s="64"/>
      <c r="F990" s="64" t="s">
        <v>144</v>
      </c>
      <c r="G990" s="64"/>
      <c r="H990" s="65"/>
      <c r="I990" s="65"/>
      <c r="J990" s="65"/>
      <c r="K990" s="65"/>
      <c r="L990" s="65"/>
      <c r="M990" s="65"/>
      <c r="N990" s="65"/>
      <c r="O990" s="65"/>
      <c r="P990" s="65"/>
      <c r="Q990" s="65"/>
      <c r="R990" s="64"/>
      <c r="S990" s="65" t="s">
        <v>1417</v>
      </c>
      <c r="T990" s="65" t="s">
        <v>762</v>
      </c>
    </row>
    <row r="991" spans="1:20" x14ac:dyDescent="0.35">
      <c r="A991" s="63" t="s">
        <v>2339</v>
      </c>
      <c r="B991" s="64">
        <v>488037</v>
      </c>
      <c r="C991" s="64">
        <v>6764815</v>
      </c>
      <c r="D991" s="64" t="s">
        <v>2340</v>
      </c>
      <c r="E991" s="64"/>
      <c r="F991" s="64" t="s">
        <v>144</v>
      </c>
      <c r="G991" s="64"/>
      <c r="H991" s="65"/>
      <c r="I991" s="65"/>
      <c r="J991" s="65"/>
      <c r="K991" s="65"/>
      <c r="L991" s="65"/>
      <c r="M991" s="65"/>
      <c r="N991" s="65"/>
      <c r="O991" s="65"/>
      <c r="P991" s="65"/>
      <c r="Q991" s="65"/>
      <c r="R991" s="64"/>
      <c r="S991" s="65" t="s">
        <v>1417</v>
      </c>
      <c r="T991" s="65" t="s">
        <v>762</v>
      </c>
    </row>
    <row r="992" spans="1:20" x14ac:dyDescent="0.35">
      <c r="A992" s="63" t="s">
        <v>2341</v>
      </c>
      <c r="B992" s="64">
        <v>487878</v>
      </c>
      <c r="C992" s="64">
        <v>6764841</v>
      </c>
      <c r="D992" s="64" t="s">
        <v>2342</v>
      </c>
      <c r="E992" s="64"/>
      <c r="F992" s="64" t="s">
        <v>144</v>
      </c>
      <c r="G992" s="64"/>
      <c r="H992" s="65"/>
      <c r="I992" s="65"/>
      <c r="J992" s="65"/>
      <c r="K992" s="65"/>
      <c r="L992" s="65"/>
      <c r="M992" s="65"/>
      <c r="N992" s="65"/>
      <c r="O992" s="65"/>
      <c r="P992" s="65"/>
      <c r="Q992" s="65"/>
      <c r="R992" s="64"/>
      <c r="S992" s="65" t="s">
        <v>1417</v>
      </c>
      <c r="T992" s="65" t="s">
        <v>762</v>
      </c>
    </row>
    <row r="993" spans="1:20" x14ac:dyDescent="0.35">
      <c r="A993" s="63" t="s">
        <v>2343</v>
      </c>
      <c r="B993" s="64">
        <v>487462</v>
      </c>
      <c r="C993" s="64">
        <v>6764856</v>
      </c>
      <c r="D993" s="64" t="s">
        <v>2344</v>
      </c>
      <c r="E993" s="64" t="s">
        <v>22</v>
      </c>
      <c r="F993" s="64" t="s">
        <v>100</v>
      </c>
      <c r="G993" s="64"/>
      <c r="H993" s="65" t="s">
        <v>27</v>
      </c>
      <c r="I993" s="65">
        <v>138</v>
      </c>
      <c r="J993" s="65">
        <v>66</v>
      </c>
      <c r="K993" s="65"/>
      <c r="L993" s="65"/>
      <c r="M993" s="65"/>
      <c r="N993" s="65"/>
      <c r="O993" s="65"/>
      <c r="P993" s="65"/>
      <c r="Q993" s="65"/>
      <c r="R993" s="64" t="s">
        <v>2345</v>
      </c>
      <c r="S993" s="65" t="s">
        <v>1417</v>
      </c>
      <c r="T993" s="65" t="s">
        <v>762</v>
      </c>
    </row>
    <row r="994" spans="1:20" x14ac:dyDescent="0.35">
      <c r="A994" s="63" t="s">
        <v>2346</v>
      </c>
      <c r="B994" s="64">
        <v>487456</v>
      </c>
      <c r="C994" s="64">
        <v>6764881</v>
      </c>
      <c r="D994" s="64" t="s">
        <v>2347</v>
      </c>
      <c r="E994" s="64" t="s">
        <v>22</v>
      </c>
      <c r="F994" s="64" t="s">
        <v>100</v>
      </c>
      <c r="G994" s="64"/>
      <c r="H994" s="65" t="s">
        <v>27</v>
      </c>
      <c r="I994" s="65">
        <v>156</v>
      </c>
      <c r="J994" s="65">
        <v>57</v>
      </c>
      <c r="K994" s="65"/>
      <c r="L994" s="65"/>
      <c r="M994" s="65"/>
      <c r="N994" s="65"/>
      <c r="O994" s="65"/>
      <c r="P994" s="65"/>
      <c r="Q994" s="65"/>
      <c r="R994" s="64"/>
      <c r="S994" s="65" t="s">
        <v>1417</v>
      </c>
      <c r="T994" s="65" t="s">
        <v>762</v>
      </c>
    </row>
    <row r="995" spans="1:20" x14ac:dyDescent="0.35">
      <c r="A995" s="63" t="s">
        <v>2348</v>
      </c>
      <c r="B995" s="64">
        <v>487449</v>
      </c>
      <c r="C995" s="64">
        <v>6764905</v>
      </c>
      <c r="D995" s="64" t="s">
        <v>2349</v>
      </c>
      <c r="E995" s="64" t="s">
        <v>22</v>
      </c>
      <c r="F995" s="64" t="s">
        <v>100</v>
      </c>
      <c r="G995" s="64"/>
      <c r="H995" s="65"/>
      <c r="I995" s="65"/>
      <c r="J995" s="65"/>
      <c r="K995" s="65"/>
      <c r="L995" s="65"/>
      <c r="M995" s="65"/>
      <c r="N995" s="65"/>
      <c r="O995" s="65"/>
      <c r="P995" s="65"/>
      <c r="Q995" s="65"/>
      <c r="R995" s="64"/>
      <c r="S995" s="65" t="s">
        <v>1417</v>
      </c>
      <c r="T995" s="65" t="s">
        <v>762</v>
      </c>
    </row>
    <row r="996" spans="1:20" x14ac:dyDescent="0.35">
      <c r="A996" s="63" t="s">
        <v>2350</v>
      </c>
      <c r="B996" s="64">
        <v>487477</v>
      </c>
      <c r="C996" s="64">
        <v>6764806</v>
      </c>
      <c r="D996" s="64" t="s">
        <v>2351</v>
      </c>
      <c r="E996" s="64" t="s">
        <v>22</v>
      </c>
      <c r="F996" s="64" t="s">
        <v>100</v>
      </c>
      <c r="G996" s="64"/>
      <c r="H996" s="65"/>
      <c r="I996" s="65"/>
      <c r="J996" s="65"/>
      <c r="K996" s="65"/>
      <c r="L996" s="65"/>
      <c r="M996" s="65"/>
      <c r="N996" s="65"/>
      <c r="O996" s="65"/>
      <c r="P996" s="65"/>
      <c r="Q996" s="65"/>
      <c r="R996" s="64"/>
      <c r="S996" s="65" t="s">
        <v>1417</v>
      </c>
      <c r="T996" s="65" t="s">
        <v>762</v>
      </c>
    </row>
    <row r="997" spans="1:20" x14ac:dyDescent="0.35">
      <c r="A997" s="63" t="s">
        <v>2352</v>
      </c>
      <c r="B997" s="64">
        <v>487422</v>
      </c>
      <c r="C997" s="64">
        <v>6764857</v>
      </c>
      <c r="D997" s="64" t="s">
        <v>2353</v>
      </c>
      <c r="E997" s="64" t="s">
        <v>22</v>
      </c>
      <c r="F997" s="64" t="s">
        <v>100</v>
      </c>
      <c r="G997" s="64"/>
      <c r="H997" s="65" t="s">
        <v>27</v>
      </c>
      <c r="I997" s="65">
        <v>154</v>
      </c>
      <c r="J997" s="65">
        <v>79</v>
      </c>
      <c r="K997" s="65"/>
      <c r="L997" s="65"/>
      <c r="M997" s="65"/>
      <c r="N997" s="65"/>
      <c r="O997" s="65"/>
      <c r="P997" s="65"/>
      <c r="Q997" s="65"/>
      <c r="R997" s="64"/>
      <c r="S997" s="65" t="s">
        <v>1417</v>
      </c>
      <c r="T997" s="65" t="s">
        <v>762</v>
      </c>
    </row>
    <row r="998" spans="1:20" x14ac:dyDescent="0.35">
      <c r="A998" s="63" t="s">
        <v>2354</v>
      </c>
      <c r="B998" s="64">
        <v>487408</v>
      </c>
      <c r="C998" s="64">
        <v>6764854</v>
      </c>
      <c r="D998" s="64" t="s">
        <v>2355</v>
      </c>
      <c r="E998" s="64" t="s">
        <v>22</v>
      </c>
      <c r="F998" s="64" t="s">
        <v>100</v>
      </c>
      <c r="G998" s="64"/>
      <c r="H998" s="65"/>
      <c r="I998" s="65"/>
      <c r="J998" s="65"/>
      <c r="K998" s="65"/>
      <c r="L998" s="65"/>
      <c r="M998" s="65"/>
      <c r="N998" s="65"/>
      <c r="O998" s="65"/>
      <c r="P998" s="65"/>
      <c r="Q998" s="65"/>
      <c r="R998" s="64"/>
      <c r="S998" s="65" t="s">
        <v>1417</v>
      </c>
      <c r="T998" s="65" t="s">
        <v>762</v>
      </c>
    </row>
    <row r="999" spans="1:20" x14ac:dyDescent="0.35">
      <c r="A999" s="63" t="s">
        <v>2356</v>
      </c>
      <c r="B999" s="64">
        <v>487399</v>
      </c>
      <c r="C999" s="64">
        <v>6764850</v>
      </c>
      <c r="D999" s="64" t="s">
        <v>2357</v>
      </c>
      <c r="E999" s="64" t="s">
        <v>22</v>
      </c>
      <c r="F999" s="64" t="s">
        <v>100</v>
      </c>
      <c r="G999" s="64"/>
      <c r="H999" s="65" t="s">
        <v>27</v>
      </c>
      <c r="I999" s="65">
        <v>311</v>
      </c>
      <c r="J999" s="65">
        <v>77</v>
      </c>
      <c r="K999" s="65"/>
      <c r="L999" s="65"/>
      <c r="M999" s="65"/>
      <c r="N999" s="65"/>
      <c r="O999" s="65"/>
      <c r="P999" s="65"/>
      <c r="Q999" s="65"/>
      <c r="R999" s="64"/>
      <c r="S999" s="65" t="s">
        <v>1417</v>
      </c>
      <c r="T999" s="65" t="s">
        <v>762</v>
      </c>
    </row>
    <row r="1000" spans="1:20" x14ac:dyDescent="0.35">
      <c r="A1000" s="63" t="s">
        <v>2358</v>
      </c>
      <c r="B1000" s="64">
        <v>487386</v>
      </c>
      <c r="C1000" s="64">
        <v>6764863</v>
      </c>
      <c r="D1000" s="64" t="s">
        <v>2359</v>
      </c>
      <c r="E1000" s="64" t="s">
        <v>91</v>
      </c>
      <c r="F1000" s="64" t="s">
        <v>100</v>
      </c>
      <c r="G1000" s="64" t="s">
        <v>236</v>
      </c>
      <c r="H1000" s="65"/>
      <c r="I1000" s="65"/>
      <c r="J1000" s="65"/>
      <c r="K1000" s="65"/>
      <c r="L1000" s="65"/>
      <c r="M1000" s="65"/>
      <c r="N1000" s="65"/>
      <c r="O1000" s="65"/>
      <c r="P1000" s="65"/>
      <c r="Q1000" s="64"/>
      <c r="R1000" s="64"/>
      <c r="S1000" s="65" t="s">
        <v>1417</v>
      </c>
      <c r="T1000" s="65" t="s">
        <v>762</v>
      </c>
    </row>
    <row r="1001" spans="1:20" x14ac:dyDescent="0.35">
      <c r="A1001" s="63" t="s">
        <v>2360</v>
      </c>
      <c r="B1001" s="64">
        <v>487360</v>
      </c>
      <c r="C1001" s="64">
        <v>6764869</v>
      </c>
      <c r="D1001" s="64" t="s">
        <v>2361</v>
      </c>
      <c r="E1001" s="64" t="s">
        <v>91</v>
      </c>
      <c r="F1001" s="64" t="s">
        <v>236</v>
      </c>
      <c r="G1001" s="64"/>
      <c r="H1001" s="65"/>
      <c r="I1001" s="65"/>
      <c r="J1001" s="65"/>
      <c r="K1001" s="65"/>
      <c r="L1001" s="65"/>
      <c r="M1001" s="65"/>
      <c r="N1001" s="65"/>
      <c r="O1001" s="65"/>
      <c r="P1001" s="65"/>
      <c r="Q1001" s="64"/>
      <c r="R1001" s="64" t="s">
        <v>2362</v>
      </c>
      <c r="S1001" s="65" t="s">
        <v>1417</v>
      </c>
      <c r="T1001" s="65" t="s">
        <v>762</v>
      </c>
    </row>
    <row r="1002" spans="1:20" x14ac:dyDescent="0.35">
      <c r="A1002" s="63" t="s">
        <v>2363</v>
      </c>
      <c r="B1002" s="64">
        <v>487344</v>
      </c>
      <c r="C1002" s="64">
        <v>6764874</v>
      </c>
      <c r="D1002" s="64" t="s">
        <v>2364</v>
      </c>
      <c r="E1002" s="64" t="s">
        <v>22</v>
      </c>
      <c r="F1002" s="64" t="s">
        <v>100</v>
      </c>
      <c r="G1002" s="64" t="s">
        <v>236</v>
      </c>
      <c r="H1002" s="65" t="s">
        <v>27</v>
      </c>
      <c r="I1002" s="65">
        <v>228</v>
      </c>
      <c r="J1002" s="65">
        <v>49</v>
      </c>
      <c r="K1002" s="65"/>
      <c r="L1002" s="65"/>
      <c r="M1002" s="65"/>
      <c r="N1002" s="65"/>
      <c r="O1002" s="65"/>
      <c r="P1002" s="65"/>
      <c r="Q1002" s="64"/>
      <c r="R1002" s="64" t="s">
        <v>2365</v>
      </c>
      <c r="S1002" s="65" t="s">
        <v>1417</v>
      </c>
      <c r="T1002" s="65" t="s">
        <v>762</v>
      </c>
    </row>
    <row r="1003" spans="1:20" x14ac:dyDescent="0.35">
      <c r="A1003" s="63" t="s">
        <v>2366</v>
      </c>
      <c r="B1003" s="64">
        <v>487272</v>
      </c>
      <c r="C1003" s="64">
        <v>6764900</v>
      </c>
      <c r="D1003" s="64" t="s">
        <v>2367</v>
      </c>
      <c r="E1003" s="64" t="s">
        <v>91</v>
      </c>
      <c r="F1003" s="64" t="s">
        <v>100</v>
      </c>
      <c r="G1003" s="64"/>
      <c r="H1003" s="65" t="s">
        <v>27</v>
      </c>
      <c r="I1003" s="65">
        <v>321</v>
      </c>
      <c r="J1003" s="65">
        <v>55</v>
      </c>
      <c r="K1003" s="65"/>
      <c r="L1003" s="65"/>
      <c r="M1003" s="65"/>
      <c r="N1003" s="65"/>
      <c r="O1003" s="65"/>
      <c r="P1003" s="65"/>
      <c r="Q1003" s="64"/>
      <c r="R1003" s="64"/>
      <c r="S1003" s="65" t="s">
        <v>1417</v>
      </c>
      <c r="T1003" s="65" t="s">
        <v>762</v>
      </c>
    </row>
    <row r="1004" spans="1:20" x14ac:dyDescent="0.35">
      <c r="A1004" s="63" t="s">
        <v>2368</v>
      </c>
      <c r="B1004" s="64">
        <v>487255</v>
      </c>
      <c r="C1004" s="64">
        <v>6764895</v>
      </c>
      <c r="D1004" s="64" t="s">
        <v>2369</v>
      </c>
      <c r="E1004" s="64" t="s">
        <v>22</v>
      </c>
      <c r="F1004" s="64" t="s">
        <v>179</v>
      </c>
      <c r="G1004" s="64"/>
      <c r="H1004" s="65"/>
      <c r="I1004" s="65"/>
      <c r="J1004" s="65"/>
      <c r="K1004" s="65"/>
      <c r="L1004" s="65"/>
      <c r="M1004" s="65"/>
      <c r="N1004" s="65"/>
      <c r="O1004" s="65"/>
      <c r="P1004" s="65"/>
      <c r="Q1004" s="64"/>
      <c r="R1004" s="64"/>
      <c r="S1004" s="65" t="s">
        <v>1417</v>
      </c>
      <c r="T1004" s="65" t="s">
        <v>762</v>
      </c>
    </row>
    <row r="1005" spans="1:20" x14ac:dyDescent="0.35">
      <c r="A1005" s="63" t="s">
        <v>2370</v>
      </c>
      <c r="B1005" s="64">
        <v>487202</v>
      </c>
      <c r="C1005" s="64">
        <v>6764896</v>
      </c>
      <c r="D1005" s="64" t="s">
        <v>2371</v>
      </c>
      <c r="E1005" s="64" t="s">
        <v>91</v>
      </c>
      <c r="F1005" s="64" t="s">
        <v>100</v>
      </c>
      <c r="G1005" s="64"/>
      <c r="H1005" s="65"/>
      <c r="I1005" s="65"/>
      <c r="J1005" s="65"/>
      <c r="K1005" s="65"/>
      <c r="L1005" s="65"/>
      <c r="M1005" s="65"/>
      <c r="N1005" s="65"/>
      <c r="O1005" s="65"/>
      <c r="P1005" s="65"/>
      <c r="Q1005" s="64"/>
      <c r="R1005" s="64"/>
      <c r="S1005" s="65" t="s">
        <v>1417</v>
      </c>
      <c r="T1005" s="65" t="s">
        <v>762</v>
      </c>
    </row>
    <row r="1006" spans="1:20" x14ac:dyDescent="0.35">
      <c r="A1006" s="63" t="s">
        <v>2372</v>
      </c>
      <c r="B1006" s="64">
        <v>487097</v>
      </c>
      <c r="C1006" s="64">
        <v>6764883</v>
      </c>
      <c r="D1006" s="64" t="s">
        <v>2373</v>
      </c>
      <c r="E1006" s="64" t="s">
        <v>22</v>
      </c>
      <c r="F1006" s="64" t="s">
        <v>23</v>
      </c>
      <c r="G1006" s="64"/>
      <c r="H1006" s="65"/>
      <c r="I1006" s="65"/>
      <c r="J1006" s="65"/>
      <c r="K1006" s="65"/>
      <c r="L1006" s="65"/>
      <c r="M1006" s="65"/>
      <c r="N1006" s="65"/>
      <c r="O1006" s="65"/>
      <c r="P1006" s="65"/>
      <c r="Q1006" s="64"/>
      <c r="R1006" s="64"/>
      <c r="S1006" s="65" t="s">
        <v>1417</v>
      </c>
      <c r="T1006" s="65" t="s">
        <v>762</v>
      </c>
    </row>
    <row r="1007" spans="1:20" x14ac:dyDescent="0.35">
      <c r="A1007" s="63" t="s">
        <v>2374</v>
      </c>
      <c r="B1007" s="64">
        <v>487264</v>
      </c>
      <c r="C1007" s="64">
        <v>6764987</v>
      </c>
      <c r="D1007" s="64" t="s">
        <v>2375</v>
      </c>
      <c r="E1007" s="64" t="s">
        <v>22</v>
      </c>
      <c r="F1007" s="64" t="s">
        <v>100</v>
      </c>
      <c r="G1007" s="64"/>
      <c r="H1007" s="65" t="s">
        <v>27</v>
      </c>
      <c r="I1007" s="65">
        <v>193</v>
      </c>
      <c r="J1007" s="65">
        <v>77</v>
      </c>
      <c r="K1007" s="65"/>
      <c r="L1007" s="65"/>
      <c r="M1007" s="65"/>
      <c r="N1007" s="65"/>
      <c r="O1007" s="65"/>
      <c r="P1007" s="65"/>
      <c r="Q1007" s="64"/>
      <c r="R1007" s="64"/>
      <c r="S1007" s="65" t="s">
        <v>1417</v>
      </c>
      <c r="T1007" s="65" t="s">
        <v>762</v>
      </c>
    </row>
    <row r="1008" spans="1:20" x14ac:dyDescent="0.35">
      <c r="A1008" s="63" t="s">
        <v>2376</v>
      </c>
      <c r="B1008" s="64">
        <v>487226</v>
      </c>
      <c r="C1008" s="64">
        <v>6764944</v>
      </c>
      <c r="D1008" s="64" t="s">
        <v>2377</v>
      </c>
      <c r="E1008" s="64" t="s">
        <v>22</v>
      </c>
      <c r="F1008" s="64" t="s">
        <v>100</v>
      </c>
      <c r="G1008" s="64"/>
      <c r="H1008" s="65" t="s">
        <v>27</v>
      </c>
      <c r="I1008" s="65">
        <v>20</v>
      </c>
      <c r="J1008" s="65">
        <v>87</v>
      </c>
      <c r="K1008" s="65"/>
      <c r="L1008" s="65"/>
      <c r="M1008" s="65"/>
      <c r="N1008" s="65"/>
      <c r="O1008" s="65"/>
      <c r="P1008" s="65"/>
      <c r="Q1008" s="64"/>
      <c r="R1008" s="64"/>
      <c r="S1008" s="65" t="s">
        <v>1417</v>
      </c>
      <c r="T1008" s="65" t="s">
        <v>762</v>
      </c>
    </row>
    <row r="1009" spans="1:20" x14ac:dyDescent="0.35">
      <c r="A1009" s="63" t="s">
        <v>2378</v>
      </c>
      <c r="B1009" s="64">
        <v>487211</v>
      </c>
      <c r="C1009" s="64">
        <v>6764881</v>
      </c>
      <c r="D1009" s="64" t="s">
        <v>2379</v>
      </c>
      <c r="E1009" s="64" t="s">
        <v>22</v>
      </c>
      <c r="F1009" s="64" t="s">
        <v>100</v>
      </c>
      <c r="G1009" s="64"/>
      <c r="H1009" s="65" t="s">
        <v>27</v>
      </c>
      <c r="I1009" s="65">
        <v>184</v>
      </c>
      <c r="J1009" s="65">
        <v>80</v>
      </c>
      <c r="K1009" s="65"/>
      <c r="L1009" s="65"/>
      <c r="M1009" s="65"/>
      <c r="N1009" s="65"/>
      <c r="O1009" s="65"/>
      <c r="P1009" s="65"/>
      <c r="Q1009" s="64"/>
      <c r="R1009" s="64"/>
      <c r="S1009" s="65" t="s">
        <v>1417</v>
      </c>
      <c r="T1009" s="65" t="s">
        <v>762</v>
      </c>
    </row>
    <row r="1010" spans="1:20" x14ac:dyDescent="0.35">
      <c r="A1010" s="63" t="s">
        <v>2380</v>
      </c>
      <c r="B1010" s="64">
        <v>487095</v>
      </c>
      <c r="C1010" s="64">
        <v>6764878</v>
      </c>
      <c r="D1010" s="64" t="s">
        <v>2381</v>
      </c>
      <c r="E1010" s="64" t="s">
        <v>22</v>
      </c>
      <c r="F1010" s="64" t="s">
        <v>23</v>
      </c>
      <c r="G1010" s="64"/>
      <c r="H1010" s="65"/>
      <c r="I1010" s="65"/>
      <c r="J1010" s="65"/>
      <c r="K1010" s="65"/>
      <c r="L1010" s="65"/>
      <c r="M1010" s="65"/>
      <c r="N1010" s="65"/>
      <c r="O1010" s="65"/>
      <c r="P1010" s="65"/>
      <c r="Q1010" s="64"/>
      <c r="R1010" s="64" t="s">
        <v>2382</v>
      </c>
      <c r="S1010" s="65" t="s">
        <v>1417</v>
      </c>
      <c r="T1010" s="65" t="s">
        <v>762</v>
      </c>
    </row>
    <row r="1011" spans="1:20" x14ac:dyDescent="0.35">
      <c r="A1011" s="63" t="s">
        <v>2383</v>
      </c>
      <c r="B1011" s="64">
        <v>487093</v>
      </c>
      <c r="C1011" s="64">
        <v>6764873</v>
      </c>
      <c r="D1011" s="64" t="s">
        <v>2384</v>
      </c>
      <c r="E1011" s="64" t="s">
        <v>22</v>
      </c>
      <c r="F1011" s="64" t="s">
        <v>23</v>
      </c>
      <c r="G1011" s="64"/>
      <c r="H1011" s="65" t="s">
        <v>34</v>
      </c>
      <c r="I1011" s="65">
        <v>275</v>
      </c>
      <c r="J1011" s="65">
        <v>80</v>
      </c>
      <c r="K1011" s="65"/>
      <c r="L1011" s="65"/>
      <c r="M1011" s="65"/>
      <c r="N1011" s="65"/>
      <c r="O1011" s="65"/>
      <c r="P1011" s="65"/>
      <c r="Q1011" s="64"/>
      <c r="R1011" s="64" t="s">
        <v>2385</v>
      </c>
      <c r="S1011" s="65" t="s">
        <v>1417</v>
      </c>
      <c r="T1011" s="65" t="s">
        <v>762</v>
      </c>
    </row>
    <row r="1012" spans="1:20" x14ac:dyDescent="0.35">
      <c r="A1012" s="63" t="s">
        <v>2386</v>
      </c>
      <c r="B1012" s="64">
        <v>487323</v>
      </c>
      <c r="C1012" s="64">
        <v>6764853</v>
      </c>
      <c r="D1012" s="64" t="s">
        <v>2387</v>
      </c>
      <c r="E1012" s="64" t="s">
        <v>22</v>
      </c>
      <c r="F1012" s="64" t="s">
        <v>100</v>
      </c>
      <c r="G1012" s="64" t="s">
        <v>236</v>
      </c>
      <c r="H1012" s="65" t="s">
        <v>27</v>
      </c>
      <c r="I1012" s="65">
        <v>203</v>
      </c>
      <c r="J1012" s="65">
        <v>51</v>
      </c>
      <c r="K1012" s="65"/>
      <c r="L1012" s="65"/>
      <c r="M1012" s="65"/>
      <c r="N1012" s="65"/>
      <c r="O1012" s="65"/>
      <c r="P1012" s="65"/>
      <c r="Q1012" s="64"/>
      <c r="R1012" s="64"/>
      <c r="S1012" s="65" t="s">
        <v>1417</v>
      </c>
      <c r="T1012" s="65" t="s">
        <v>762</v>
      </c>
    </row>
    <row r="1013" spans="1:20" x14ac:dyDescent="0.35">
      <c r="A1013" s="63" t="s">
        <v>2388</v>
      </c>
      <c r="B1013" s="64">
        <v>487314</v>
      </c>
      <c r="C1013" s="64">
        <v>6764846</v>
      </c>
      <c r="D1013" s="64" t="s">
        <v>2389</v>
      </c>
      <c r="E1013" s="64" t="s">
        <v>22</v>
      </c>
      <c r="F1013" s="64" t="s">
        <v>100</v>
      </c>
      <c r="G1013" s="64" t="s">
        <v>236</v>
      </c>
      <c r="H1013" s="65" t="s">
        <v>27</v>
      </c>
      <c r="I1013" s="65">
        <v>331</v>
      </c>
      <c r="J1013" s="65">
        <v>45</v>
      </c>
      <c r="K1013" s="65"/>
      <c r="L1013" s="65"/>
      <c r="M1013" s="65"/>
      <c r="N1013" s="65"/>
      <c r="O1013" s="65"/>
      <c r="P1013" s="65"/>
      <c r="Q1013" s="64"/>
      <c r="R1013" s="64"/>
      <c r="S1013" s="65" t="s">
        <v>1417</v>
      </c>
      <c r="T1013" s="65" t="s">
        <v>762</v>
      </c>
    </row>
    <row r="1014" spans="1:20" x14ac:dyDescent="0.35">
      <c r="A1014" s="63" t="s">
        <v>2390</v>
      </c>
      <c r="B1014" s="64">
        <v>487273</v>
      </c>
      <c r="C1014" s="64">
        <v>6764799</v>
      </c>
      <c r="D1014" s="64" t="s">
        <v>2391</v>
      </c>
      <c r="E1014" s="64" t="s">
        <v>22</v>
      </c>
      <c r="F1014" s="64" t="s">
        <v>100</v>
      </c>
      <c r="G1014" s="64"/>
      <c r="H1014" s="65"/>
      <c r="I1014" s="65"/>
      <c r="J1014" s="65"/>
      <c r="K1014" s="65"/>
      <c r="L1014" s="65"/>
      <c r="M1014" s="65"/>
      <c r="N1014" s="65"/>
      <c r="O1014" s="65"/>
      <c r="P1014" s="65"/>
      <c r="Q1014" s="64"/>
      <c r="R1014" s="64"/>
      <c r="S1014" s="65" t="s">
        <v>1417</v>
      </c>
      <c r="T1014" s="65" t="s">
        <v>762</v>
      </c>
    </row>
    <row r="1015" spans="1:20" x14ac:dyDescent="0.35">
      <c r="A1015" s="63" t="s">
        <v>2392</v>
      </c>
      <c r="B1015" s="64">
        <v>487258</v>
      </c>
      <c r="C1015" s="64">
        <v>6764772</v>
      </c>
      <c r="D1015" s="64" t="s">
        <v>2393</v>
      </c>
      <c r="E1015" s="64" t="s">
        <v>22</v>
      </c>
      <c r="F1015" s="64" t="s">
        <v>100</v>
      </c>
      <c r="G1015" s="64"/>
      <c r="H1015" s="65"/>
      <c r="I1015" s="65"/>
      <c r="J1015" s="65"/>
      <c r="K1015" s="65"/>
      <c r="L1015" s="65"/>
      <c r="M1015" s="65"/>
      <c r="N1015" s="65"/>
      <c r="O1015" s="65"/>
      <c r="P1015" s="65"/>
      <c r="Q1015" s="64"/>
      <c r="R1015" s="64"/>
      <c r="S1015" s="65" t="s">
        <v>1417</v>
      </c>
      <c r="T1015" s="65" t="s">
        <v>762</v>
      </c>
    </row>
    <row r="1016" spans="1:20" x14ac:dyDescent="0.35">
      <c r="A1016" s="63" t="s">
        <v>2394</v>
      </c>
      <c r="B1016" s="64">
        <v>487237</v>
      </c>
      <c r="C1016" s="64">
        <v>6764742</v>
      </c>
      <c r="D1016" s="64" t="s">
        <v>2391</v>
      </c>
      <c r="E1016" s="64" t="s">
        <v>22</v>
      </c>
      <c r="F1016" s="64" t="s">
        <v>100</v>
      </c>
      <c r="G1016" s="64"/>
      <c r="H1016" s="65" t="s">
        <v>27</v>
      </c>
      <c r="I1016" s="65">
        <v>184</v>
      </c>
      <c r="J1016" s="65">
        <v>37</v>
      </c>
      <c r="K1016" s="65"/>
      <c r="L1016" s="65"/>
      <c r="M1016" s="65"/>
      <c r="N1016" s="65"/>
      <c r="O1016" s="65"/>
      <c r="P1016" s="65"/>
      <c r="Q1016" s="64"/>
      <c r="R1016" s="64"/>
      <c r="S1016" s="65" t="s">
        <v>1417</v>
      </c>
      <c r="T1016" s="65" t="s">
        <v>762</v>
      </c>
    </row>
    <row r="1017" spans="1:20" x14ac:dyDescent="0.35">
      <c r="A1017" s="63" t="s">
        <v>2395</v>
      </c>
      <c r="B1017" s="64">
        <v>487229</v>
      </c>
      <c r="C1017" s="64">
        <v>6764704</v>
      </c>
      <c r="D1017" s="64" t="s">
        <v>2396</v>
      </c>
      <c r="E1017" s="64" t="s">
        <v>22</v>
      </c>
      <c r="F1017" s="64" t="s">
        <v>100</v>
      </c>
      <c r="G1017" s="64"/>
      <c r="H1017" s="65" t="s">
        <v>27</v>
      </c>
      <c r="I1017" s="65">
        <v>202</v>
      </c>
      <c r="J1017" s="65">
        <v>37</v>
      </c>
      <c r="K1017" s="65"/>
      <c r="L1017" s="65"/>
      <c r="M1017" s="65"/>
      <c r="N1017" s="65"/>
      <c r="O1017" s="65"/>
      <c r="P1017" s="65"/>
      <c r="Q1017" s="64"/>
      <c r="R1017" s="64"/>
      <c r="S1017" s="65" t="s">
        <v>1417</v>
      </c>
      <c r="T1017" s="65" t="s">
        <v>762</v>
      </c>
    </row>
    <row r="1018" spans="1:20" x14ac:dyDescent="0.35">
      <c r="A1018" s="63" t="s">
        <v>2397</v>
      </c>
      <c r="B1018" s="64">
        <v>487092</v>
      </c>
      <c r="C1018" s="64">
        <v>6764842</v>
      </c>
      <c r="D1018" s="64" t="s">
        <v>2398</v>
      </c>
      <c r="E1018" s="64" t="s">
        <v>91</v>
      </c>
      <c r="F1018" s="64" t="s">
        <v>23</v>
      </c>
      <c r="G1018" s="64"/>
      <c r="H1018" s="65"/>
      <c r="I1018" s="65"/>
      <c r="J1018" s="65"/>
      <c r="K1018" s="65"/>
      <c r="L1018" s="65"/>
      <c r="M1018" s="65"/>
      <c r="N1018" s="65"/>
      <c r="O1018" s="65"/>
      <c r="P1018" s="65"/>
      <c r="Q1018" s="64"/>
      <c r="R1018" s="64"/>
      <c r="S1018" s="65" t="s">
        <v>1417</v>
      </c>
      <c r="T1018" s="65" t="s">
        <v>762</v>
      </c>
    </row>
    <row r="1019" spans="1:20" x14ac:dyDescent="0.35">
      <c r="A1019" s="63" t="s">
        <v>2399</v>
      </c>
      <c r="B1019" s="64">
        <v>487097</v>
      </c>
      <c r="C1019" s="64">
        <v>6764817</v>
      </c>
      <c r="D1019" s="64" t="s">
        <v>2400</v>
      </c>
      <c r="E1019" s="64" t="s">
        <v>22</v>
      </c>
      <c r="F1019" s="64" t="s">
        <v>23</v>
      </c>
      <c r="G1019" s="64"/>
      <c r="H1019" s="65" t="s">
        <v>34</v>
      </c>
      <c r="I1019" s="65">
        <v>351</v>
      </c>
      <c r="J1019" s="65">
        <v>61</v>
      </c>
      <c r="K1019" s="65"/>
      <c r="L1019" s="65"/>
      <c r="M1019" s="65"/>
      <c r="N1019" s="65"/>
      <c r="O1019" s="65"/>
      <c r="P1019" s="65"/>
      <c r="Q1019" s="64"/>
      <c r="R1019" s="64"/>
      <c r="S1019" s="65" t="s">
        <v>1417</v>
      </c>
      <c r="T1019" s="65" t="s">
        <v>762</v>
      </c>
    </row>
    <row r="1020" spans="1:20" x14ac:dyDescent="0.35">
      <c r="A1020" s="63" t="s">
        <v>2401</v>
      </c>
      <c r="B1020" s="64">
        <v>488486</v>
      </c>
      <c r="C1020" s="64">
        <v>6764511</v>
      </c>
      <c r="D1020" s="64" t="s">
        <v>2402</v>
      </c>
      <c r="E1020" s="64"/>
      <c r="F1020" s="64"/>
      <c r="G1020" s="64"/>
      <c r="H1020" s="65"/>
      <c r="I1020" s="65"/>
      <c r="J1020" s="65"/>
      <c r="K1020" s="65"/>
      <c r="L1020" s="65"/>
      <c r="M1020" s="65"/>
      <c r="N1020" s="65"/>
      <c r="O1020" s="65"/>
      <c r="P1020" s="65"/>
      <c r="Q1020" s="64"/>
      <c r="R1020" s="64"/>
      <c r="S1020" s="65" t="s">
        <v>1417</v>
      </c>
      <c r="T1020" s="65" t="s">
        <v>762</v>
      </c>
    </row>
    <row r="1021" spans="1:20" x14ac:dyDescent="0.35">
      <c r="A1021" s="63" t="s">
        <v>2403</v>
      </c>
      <c r="B1021" s="64">
        <v>490011</v>
      </c>
      <c r="C1021" s="64">
        <v>6764447</v>
      </c>
      <c r="D1021" s="64" t="s">
        <v>2404</v>
      </c>
      <c r="E1021" s="64" t="s">
        <v>133</v>
      </c>
      <c r="F1021" s="64" t="s">
        <v>100</v>
      </c>
      <c r="G1021" s="64"/>
      <c r="H1021" s="65"/>
      <c r="I1021" s="65"/>
      <c r="J1021" s="65"/>
      <c r="K1021" s="65"/>
      <c r="L1021" s="65"/>
      <c r="M1021" s="65"/>
      <c r="N1021" s="65"/>
      <c r="O1021" s="65"/>
      <c r="P1021" s="65"/>
      <c r="Q1021" s="64"/>
      <c r="R1021" s="64"/>
      <c r="S1021" s="65" t="s">
        <v>1417</v>
      </c>
      <c r="T1021" s="65" t="s">
        <v>762</v>
      </c>
    </row>
    <row r="1022" spans="1:20" x14ac:dyDescent="0.35">
      <c r="A1022" s="63" t="s">
        <v>2405</v>
      </c>
      <c r="B1022" s="64">
        <v>489959</v>
      </c>
      <c r="C1022" s="64">
        <v>6764441</v>
      </c>
      <c r="D1022" s="64" t="s">
        <v>2406</v>
      </c>
      <c r="E1022" s="64" t="s">
        <v>91</v>
      </c>
      <c r="F1022" s="64" t="s">
        <v>100</v>
      </c>
      <c r="G1022" s="64"/>
      <c r="H1022" s="65"/>
      <c r="I1022" s="65"/>
      <c r="J1022" s="65"/>
      <c r="K1022" s="65"/>
      <c r="L1022" s="65"/>
      <c r="M1022" s="65"/>
      <c r="N1022" s="65"/>
      <c r="O1022" s="65"/>
      <c r="P1022" s="65"/>
      <c r="Q1022" s="64"/>
      <c r="R1022" s="64"/>
      <c r="S1022" s="65" t="s">
        <v>1417</v>
      </c>
      <c r="T1022" s="65" t="s">
        <v>762</v>
      </c>
    </row>
    <row r="1023" spans="1:20" x14ac:dyDescent="0.35">
      <c r="A1023" s="63" t="s">
        <v>2407</v>
      </c>
      <c r="B1023" s="64">
        <v>489875</v>
      </c>
      <c r="C1023" s="64">
        <v>6764359</v>
      </c>
      <c r="D1023" s="64" t="s">
        <v>2408</v>
      </c>
      <c r="E1023" s="64" t="s">
        <v>22</v>
      </c>
      <c r="F1023" s="64" t="s">
        <v>100</v>
      </c>
      <c r="G1023" s="64"/>
      <c r="H1023" s="65" t="s">
        <v>27</v>
      </c>
      <c r="I1023" s="65">
        <v>207</v>
      </c>
      <c r="J1023" s="65">
        <v>90</v>
      </c>
      <c r="K1023" s="65"/>
      <c r="L1023" s="65"/>
      <c r="M1023" s="65"/>
      <c r="N1023" s="65"/>
      <c r="O1023" s="65"/>
      <c r="P1023" s="65"/>
      <c r="Q1023" s="64"/>
      <c r="R1023" s="64"/>
      <c r="S1023" s="65" t="s">
        <v>1417</v>
      </c>
      <c r="T1023" s="65" t="s">
        <v>762</v>
      </c>
    </row>
    <row r="1024" spans="1:20" x14ac:dyDescent="0.35">
      <c r="A1024" s="63" t="s">
        <v>2409</v>
      </c>
      <c r="B1024" s="64">
        <v>489839</v>
      </c>
      <c r="C1024" s="64">
        <v>6764314</v>
      </c>
      <c r="D1024" s="64" t="s">
        <v>2410</v>
      </c>
      <c r="E1024" s="64" t="s">
        <v>133</v>
      </c>
      <c r="F1024" s="64" t="s">
        <v>100</v>
      </c>
      <c r="G1024" s="64"/>
      <c r="H1024" s="65"/>
      <c r="I1024" s="65"/>
      <c r="J1024" s="65"/>
      <c r="K1024" s="65"/>
      <c r="L1024" s="65"/>
      <c r="M1024" s="65"/>
      <c r="N1024" s="65"/>
      <c r="O1024" s="65"/>
      <c r="P1024" s="65"/>
      <c r="Q1024" s="64"/>
      <c r="R1024" s="64"/>
      <c r="S1024" s="65" t="s">
        <v>1417</v>
      </c>
      <c r="T1024" s="65" t="s">
        <v>762</v>
      </c>
    </row>
    <row r="1025" spans="1:20" x14ac:dyDescent="0.35">
      <c r="A1025" s="63" t="s">
        <v>2411</v>
      </c>
      <c r="B1025" s="64">
        <v>489336</v>
      </c>
      <c r="C1025" s="64">
        <v>6764244</v>
      </c>
      <c r="D1025" s="64" t="s">
        <v>2412</v>
      </c>
      <c r="E1025" s="64"/>
      <c r="F1025" s="64" t="s">
        <v>144</v>
      </c>
      <c r="G1025" s="64"/>
      <c r="H1025" s="65"/>
      <c r="I1025" s="65"/>
      <c r="J1025" s="65"/>
      <c r="K1025" s="65"/>
      <c r="L1025" s="65"/>
      <c r="M1025" s="65"/>
      <c r="N1025" s="65"/>
      <c r="O1025" s="65"/>
      <c r="P1025" s="65"/>
      <c r="Q1025" s="64"/>
      <c r="R1025" s="64"/>
      <c r="S1025" s="65" t="s">
        <v>1417</v>
      </c>
      <c r="T1025" s="65" t="s">
        <v>762</v>
      </c>
    </row>
    <row r="1026" spans="1:20" x14ac:dyDescent="0.35">
      <c r="A1026" s="63" t="s">
        <v>2413</v>
      </c>
      <c r="B1026" s="64">
        <v>489530</v>
      </c>
      <c r="C1026" s="64">
        <v>6764237</v>
      </c>
      <c r="D1026" s="64" t="s">
        <v>2414</v>
      </c>
      <c r="E1026" s="64" t="s">
        <v>133</v>
      </c>
      <c r="F1026" s="64" t="s">
        <v>144</v>
      </c>
      <c r="G1026" s="64" t="s">
        <v>100</v>
      </c>
      <c r="H1026" s="65"/>
      <c r="I1026" s="65"/>
      <c r="J1026" s="65"/>
      <c r="K1026" s="65"/>
      <c r="L1026" s="65"/>
      <c r="M1026" s="65"/>
      <c r="N1026" s="65"/>
      <c r="O1026" s="65"/>
      <c r="P1026" s="65"/>
      <c r="Q1026" s="64"/>
      <c r="R1026" s="64"/>
      <c r="S1026" s="65" t="s">
        <v>1417</v>
      </c>
      <c r="T1026" s="65" t="s">
        <v>762</v>
      </c>
    </row>
    <row r="1027" spans="1:20" x14ac:dyDescent="0.35">
      <c r="A1027" s="63" t="s">
        <v>2415</v>
      </c>
      <c r="B1027" s="64">
        <v>489929</v>
      </c>
      <c r="C1027" s="64">
        <v>6766122</v>
      </c>
      <c r="D1027" s="64" t="s">
        <v>2416</v>
      </c>
      <c r="E1027" s="64" t="s">
        <v>133</v>
      </c>
      <c r="F1027" s="64" t="s">
        <v>100</v>
      </c>
      <c r="G1027" s="64"/>
      <c r="H1027" s="65"/>
      <c r="I1027" s="65"/>
      <c r="J1027" s="65"/>
      <c r="K1027" s="65"/>
      <c r="L1027" s="65"/>
      <c r="M1027" s="65"/>
      <c r="N1027" s="65"/>
      <c r="O1027" s="65"/>
      <c r="P1027" s="65"/>
      <c r="Q1027" s="64"/>
      <c r="R1027" s="64"/>
      <c r="S1027" s="65" t="s">
        <v>1417</v>
      </c>
      <c r="T1027" s="65" t="s">
        <v>762</v>
      </c>
    </row>
    <row r="1028" spans="1:20" x14ac:dyDescent="0.35">
      <c r="A1028" s="63" t="s">
        <v>2417</v>
      </c>
      <c r="B1028" s="64">
        <v>489878</v>
      </c>
      <c r="C1028" s="64">
        <v>6766161</v>
      </c>
      <c r="D1028" s="64" t="s">
        <v>2418</v>
      </c>
      <c r="E1028" s="64" t="s">
        <v>22</v>
      </c>
      <c r="F1028" s="64" t="s">
        <v>144</v>
      </c>
      <c r="G1028" s="64"/>
      <c r="H1028" s="65" t="s">
        <v>27</v>
      </c>
      <c r="I1028" s="65">
        <v>210</v>
      </c>
      <c r="J1028" s="65">
        <v>70</v>
      </c>
      <c r="K1028" s="65"/>
      <c r="L1028" s="65"/>
      <c r="M1028" s="65"/>
      <c r="N1028" s="65"/>
      <c r="O1028" s="65"/>
      <c r="P1028" s="65"/>
      <c r="Q1028" s="64"/>
      <c r="R1028" s="64"/>
      <c r="S1028" s="65" t="s">
        <v>1417</v>
      </c>
      <c r="T1028" s="65" t="s">
        <v>762</v>
      </c>
    </row>
    <row r="1029" spans="1:20" x14ac:dyDescent="0.35">
      <c r="A1029" s="63" t="s">
        <v>2419</v>
      </c>
      <c r="B1029" s="64">
        <v>489873</v>
      </c>
      <c r="C1029" s="64">
        <v>6766177</v>
      </c>
      <c r="D1029" s="64" t="s">
        <v>2420</v>
      </c>
      <c r="E1029" s="64" t="s">
        <v>22</v>
      </c>
      <c r="F1029" s="64" t="s">
        <v>144</v>
      </c>
      <c r="G1029" s="64"/>
      <c r="H1029" s="65"/>
      <c r="I1029" s="65"/>
      <c r="J1029" s="65"/>
      <c r="K1029" s="65"/>
      <c r="L1029" s="65"/>
      <c r="M1029" s="65"/>
      <c r="N1029" s="65"/>
      <c r="O1029" s="65"/>
      <c r="P1029" s="65"/>
      <c r="Q1029" s="64"/>
      <c r="R1029" s="64" t="s">
        <v>2421</v>
      </c>
      <c r="S1029" s="65" t="s">
        <v>1417</v>
      </c>
      <c r="T1029" s="65" t="s">
        <v>762</v>
      </c>
    </row>
    <row r="1030" spans="1:20" x14ac:dyDescent="0.35">
      <c r="A1030" s="63" t="s">
        <v>2422</v>
      </c>
      <c r="B1030" s="64">
        <v>489645</v>
      </c>
      <c r="C1030" s="64">
        <v>6766203</v>
      </c>
      <c r="D1030" s="64" t="s">
        <v>2423</v>
      </c>
      <c r="E1030" s="64" t="s">
        <v>22</v>
      </c>
      <c r="F1030" s="64" t="s">
        <v>82</v>
      </c>
      <c r="G1030" s="64"/>
      <c r="H1030" s="65" t="s">
        <v>27</v>
      </c>
      <c r="I1030" s="65">
        <v>220</v>
      </c>
      <c r="J1030" s="65">
        <v>40</v>
      </c>
      <c r="K1030" s="65"/>
      <c r="L1030" s="65"/>
      <c r="M1030" s="65"/>
      <c r="N1030" s="65"/>
      <c r="O1030" s="65"/>
      <c r="P1030" s="65"/>
      <c r="Q1030" s="64"/>
      <c r="R1030" s="64" t="s">
        <v>2424</v>
      </c>
      <c r="S1030" s="65" t="s">
        <v>1417</v>
      </c>
      <c r="T1030" s="65" t="s">
        <v>762</v>
      </c>
    </row>
    <row r="1031" spans="1:20" x14ac:dyDescent="0.35">
      <c r="A1031" s="63" t="s">
        <v>2425</v>
      </c>
      <c r="B1031" s="64">
        <v>489630</v>
      </c>
      <c r="C1031" s="64">
        <v>6766212</v>
      </c>
      <c r="D1031" s="64" t="s">
        <v>2426</v>
      </c>
      <c r="E1031" s="64" t="s">
        <v>22</v>
      </c>
      <c r="F1031" s="64" t="s">
        <v>82</v>
      </c>
      <c r="G1031" s="64"/>
      <c r="H1031" s="65" t="s">
        <v>27</v>
      </c>
      <c r="I1031" s="65">
        <v>238</v>
      </c>
      <c r="J1031" s="65">
        <v>52</v>
      </c>
      <c r="K1031" s="65"/>
      <c r="L1031" s="65"/>
      <c r="M1031" s="65"/>
      <c r="N1031" s="65"/>
      <c r="O1031" s="65"/>
      <c r="P1031" s="65"/>
      <c r="Q1031" s="64"/>
      <c r="R1031" s="64" t="s">
        <v>2427</v>
      </c>
      <c r="S1031" s="65" t="s">
        <v>1417</v>
      </c>
      <c r="T1031" s="65" t="s">
        <v>762</v>
      </c>
    </row>
    <row r="1032" spans="1:20" x14ac:dyDescent="0.35">
      <c r="A1032" s="63" t="s">
        <v>2428</v>
      </c>
      <c r="B1032" s="64">
        <v>489475</v>
      </c>
      <c r="C1032" s="64">
        <v>6766167</v>
      </c>
      <c r="D1032" s="64" t="s">
        <v>2429</v>
      </c>
      <c r="E1032" s="64"/>
      <c r="F1032" s="64" t="s">
        <v>144</v>
      </c>
      <c r="G1032" s="64"/>
      <c r="H1032" s="65"/>
      <c r="I1032" s="65"/>
      <c r="J1032" s="65"/>
      <c r="K1032" s="65"/>
      <c r="L1032" s="65"/>
      <c r="M1032" s="65"/>
      <c r="N1032" s="65"/>
      <c r="O1032" s="65"/>
      <c r="P1032" s="65"/>
      <c r="Q1032" s="64"/>
      <c r="R1032" s="64"/>
      <c r="S1032" s="65" t="s">
        <v>1417</v>
      </c>
      <c r="T1032" s="65" t="s">
        <v>762</v>
      </c>
    </row>
    <row r="1033" spans="1:20" x14ac:dyDescent="0.35">
      <c r="A1033" s="63" t="s">
        <v>2430</v>
      </c>
      <c r="B1033" s="64">
        <v>489387</v>
      </c>
      <c r="C1033" s="64">
        <v>6766184</v>
      </c>
      <c r="D1033" s="64" t="s">
        <v>2431</v>
      </c>
      <c r="E1033" s="64"/>
      <c r="F1033" s="64" t="s">
        <v>144</v>
      </c>
      <c r="G1033" s="64"/>
      <c r="H1033" s="65"/>
      <c r="I1033" s="65"/>
      <c r="J1033" s="65"/>
      <c r="K1033" s="65"/>
      <c r="L1033" s="65"/>
      <c r="M1033" s="65"/>
      <c r="N1033" s="65"/>
      <c r="O1033" s="65"/>
      <c r="P1033" s="65"/>
      <c r="Q1033" s="64"/>
      <c r="R1033" s="64" t="s">
        <v>2432</v>
      </c>
      <c r="S1033" s="65" t="s">
        <v>1417</v>
      </c>
      <c r="T1033" s="65" t="s">
        <v>762</v>
      </c>
    </row>
    <row r="1034" spans="1:20" x14ac:dyDescent="0.35">
      <c r="A1034" s="63" t="s">
        <v>2433</v>
      </c>
      <c r="B1034" s="64">
        <v>489200</v>
      </c>
      <c r="C1034" s="64">
        <v>6766106</v>
      </c>
      <c r="D1034" s="64" t="s">
        <v>2434</v>
      </c>
      <c r="E1034" s="64" t="s">
        <v>22</v>
      </c>
      <c r="F1034" s="64" t="s">
        <v>100</v>
      </c>
      <c r="G1034" s="64"/>
      <c r="H1034" s="65"/>
      <c r="I1034" s="65"/>
      <c r="J1034" s="65"/>
      <c r="K1034" s="65"/>
      <c r="L1034" s="65"/>
      <c r="M1034" s="65"/>
      <c r="N1034" s="65"/>
      <c r="O1034" s="65"/>
      <c r="P1034" s="65"/>
      <c r="Q1034" s="64"/>
      <c r="R1034" s="64"/>
      <c r="S1034" s="65" t="s">
        <v>1417</v>
      </c>
      <c r="T1034" s="65" t="s">
        <v>762</v>
      </c>
    </row>
    <row r="1035" spans="1:20" x14ac:dyDescent="0.35">
      <c r="A1035" s="63" t="s">
        <v>2435</v>
      </c>
      <c r="B1035" s="64">
        <v>489143</v>
      </c>
      <c r="C1035" s="64">
        <v>6766094</v>
      </c>
      <c r="D1035" s="64" t="s">
        <v>2436</v>
      </c>
      <c r="E1035" s="64" t="s">
        <v>133</v>
      </c>
      <c r="F1035" s="64" t="s">
        <v>100</v>
      </c>
      <c r="G1035" s="64" t="s">
        <v>23</v>
      </c>
      <c r="H1035" s="65"/>
      <c r="I1035" s="65"/>
      <c r="J1035" s="65"/>
      <c r="K1035" s="65"/>
      <c r="L1035" s="65"/>
      <c r="M1035" s="65"/>
      <c r="N1035" s="65"/>
      <c r="O1035" s="65"/>
      <c r="P1035" s="65"/>
      <c r="Q1035" s="64"/>
      <c r="R1035" s="64"/>
      <c r="S1035" s="65" t="s">
        <v>1417</v>
      </c>
      <c r="T1035" s="65" t="s">
        <v>762</v>
      </c>
    </row>
    <row r="1036" spans="1:20" x14ac:dyDescent="0.35">
      <c r="A1036" s="63" t="s">
        <v>2437</v>
      </c>
      <c r="B1036" s="64">
        <v>489092</v>
      </c>
      <c r="C1036" s="64">
        <v>6766084</v>
      </c>
      <c r="D1036" s="64" t="s">
        <v>2438</v>
      </c>
      <c r="E1036" s="64" t="s">
        <v>91</v>
      </c>
      <c r="F1036" s="64" t="s">
        <v>23</v>
      </c>
      <c r="G1036" s="64"/>
      <c r="H1036" s="65"/>
      <c r="I1036" s="65"/>
      <c r="J1036" s="65"/>
      <c r="K1036" s="65"/>
      <c r="L1036" s="65"/>
      <c r="M1036" s="65"/>
      <c r="N1036" s="65"/>
      <c r="O1036" s="65"/>
      <c r="P1036" s="65"/>
      <c r="Q1036" s="64"/>
      <c r="R1036" s="64"/>
      <c r="S1036" s="65" t="s">
        <v>1417</v>
      </c>
      <c r="T1036" s="65" t="s">
        <v>762</v>
      </c>
    </row>
    <row r="1037" spans="1:20" x14ac:dyDescent="0.35">
      <c r="A1037" s="63" t="s">
        <v>2439</v>
      </c>
      <c r="B1037" s="64">
        <v>488698</v>
      </c>
      <c r="C1037" s="64">
        <v>6765991</v>
      </c>
      <c r="D1037" s="64" t="s">
        <v>2440</v>
      </c>
      <c r="E1037" s="64"/>
      <c r="F1037" s="64" t="s">
        <v>144</v>
      </c>
      <c r="G1037" s="64"/>
      <c r="H1037" s="65"/>
      <c r="I1037" s="65"/>
      <c r="J1037" s="65"/>
      <c r="K1037" s="65"/>
      <c r="L1037" s="65"/>
      <c r="M1037" s="65"/>
      <c r="N1037" s="65"/>
      <c r="O1037" s="65"/>
      <c r="P1037" s="65"/>
      <c r="Q1037" s="64"/>
      <c r="R1037" s="64"/>
      <c r="S1037" s="65" t="s">
        <v>1417</v>
      </c>
      <c r="T1037" s="65" t="s">
        <v>762</v>
      </c>
    </row>
    <row r="1038" spans="1:20" x14ac:dyDescent="0.35">
      <c r="A1038" s="63" t="s">
        <v>2441</v>
      </c>
      <c r="B1038" s="64">
        <v>488736</v>
      </c>
      <c r="C1038" s="64">
        <v>6765887</v>
      </c>
      <c r="D1038" s="64" t="s">
        <v>2442</v>
      </c>
      <c r="E1038" s="64"/>
      <c r="F1038" s="64" t="s">
        <v>144</v>
      </c>
      <c r="G1038" s="64"/>
      <c r="H1038" s="65"/>
      <c r="I1038" s="65"/>
      <c r="J1038" s="65"/>
      <c r="K1038" s="65"/>
      <c r="L1038" s="65"/>
      <c r="M1038" s="65"/>
      <c r="N1038" s="65"/>
      <c r="O1038" s="65"/>
      <c r="P1038" s="65"/>
      <c r="Q1038" s="64"/>
      <c r="R1038" s="64"/>
      <c r="S1038" s="65" t="s">
        <v>1417</v>
      </c>
      <c r="T1038" s="65" t="s">
        <v>762</v>
      </c>
    </row>
    <row r="1039" spans="1:20" x14ac:dyDescent="0.35">
      <c r="A1039" s="63" t="s">
        <v>2443</v>
      </c>
      <c r="B1039" s="64">
        <v>488771</v>
      </c>
      <c r="C1039" s="64">
        <v>6765903</v>
      </c>
      <c r="D1039" s="64" t="s">
        <v>2444</v>
      </c>
      <c r="E1039" s="64"/>
      <c r="F1039" s="64" t="s">
        <v>144</v>
      </c>
      <c r="G1039" s="64"/>
      <c r="H1039" s="65"/>
      <c r="I1039" s="65"/>
      <c r="J1039" s="65"/>
      <c r="K1039" s="65"/>
      <c r="L1039" s="65"/>
      <c r="M1039" s="65"/>
      <c r="N1039" s="65"/>
      <c r="O1039" s="65"/>
      <c r="P1039" s="65"/>
      <c r="Q1039" s="64"/>
      <c r="R1039" s="64" t="s">
        <v>2445</v>
      </c>
      <c r="S1039" s="65" t="s">
        <v>1417</v>
      </c>
      <c r="T1039" s="65" t="s">
        <v>762</v>
      </c>
    </row>
    <row r="1040" spans="1:20" x14ac:dyDescent="0.35">
      <c r="A1040" s="63" t="s">
        <v>2446</v>
      </c>
      <c r="B1040" s="64">
        <v>488794</v>
      </c>
      <c r="C1040" s="64">
        <v>6765934</v>
      </c>
      <c r="D1040" s="64" t="s">
        <v>2447</v>
      </c>
      <c r="E1040" s="64" t="s">
        <v>91</v>
      </c>
      <c r="F1040" s="64" t="s">
        <v>23</v>
      </c>
      <c r="G1040" s="64"/>
      <c r="H1040" s="65"/>
      <c r="I1040" s="65"/>
      <c r="J1040" s="65"/>
      <c r="K1040" s="65"/>
      <c r="L1040" s="65"/>
      <c r="M1040" s="65"/>
      <c r="N1040" s="65"/>
      <c r="O1040" s="65"/>
      <c r="P1040" s="65"/>
      <c r="Q1040" s="64"/>
      <c r="R1040" s="64"/>
      <c r="S1040" s="65" t="s">
        <v>1417</v>
      </c>
      <c r="T1040" s="65" t="s">
        <v>762</v>
      </c>
    </row>
    <row r="1041" spans="1:20" x14ac:dyDescent="0.35">
      <c r="A1041" s="63" t="s">
        <v>2448</v>
      </c>
      <c r="B1041" s="64">
        <v>488783</v>
      </c>
      <c r="C1041" s="64">
        <v>6765945</v>
      </c>
      <c r="D1041" s="64" t="s">
        <v>2449</v>
      </c>
      <c r="E1041" s="64" t="s">
        <v>22</v>
      </c>
      <c r="F1041" s="64" t="s">
        <v>23</v>
      </c>
      <c r="G1041" s="64"/>
      <c r="H1041" s="65"/>
      <c r="I1041" s="65"/>
      <c r="J1041" s="65"/>
      <c r="K1041" s="65"/>
      <c r="L1041" s="65"/>
      <c r="M1041" s="65"/>
      <c r="N1041" s="65"/>
      <c r="O1041" s="65"/>
      <c r="P1041" s="65"/>
      <c r="Q1041" s="64"/>
      <c r="R1041" s="64"/>
      <c r="S1041" s="65" t="s">
        <v>1417</v>
      </c>
      <c r="T1041" s="65" t="s">
        <v>762</v>
      </c>
    </row>
    <row r="1042" spans="1:20" x14ac:dyDescent="0.35">
      <c r="A1042" s="63" t="s">
        <v>2450</v>
      </c>
      <c r="B1042" s="64">
        <v>488818</v>
      </c>
      <c r="C1042" s="64">
        <v>6765976</v>
      </c>
      <c r="D1042" s="64" t="s">
        <v>2451</v>
      </c>
      <c r="E1042" s="64" t="s">
        <v>22</v>
      </c>
      <c r="F1042" s="64" t="s">
        <v>23</v>
      </c>
      <c r="G1042" s="64"/>
      <c r="H1042" s="65" t="s">
        <v>34</v>
      </c>
      <c r="I1042" s="65">
        <v>199</v>
      </c>
      <c r="J1042" s="65">
        <v>78</v>
      </c>
      <c r="K1042" s="65"/>
      <c r="L1042" s="65"/>
      <c r="M1042" s="65"/>
      <c r="N1042" s="65"/>
      <c r="O1042" s="65"/>
      <c r="P1042" s="65"/>
      <c r="Q1042" s="64"/>
      <c r="R1042" s="64"/>
      <c r="S1042" s="65" t="s">
        <v>1417</v>
      </c>
      <c r="T1042" s="65" t="s">
        <v>762</v>
      </c>
    </row>
    <row r="1043" spans="1:20" x14ac:dyDescent="0.35">
      <c r="A1043" s="63" t="s">
        <v>2452</v>
      </c>
      <c r="B1043" s="64">
        <v>488826</v>
      </c>
      <c r="C1043" s="64">
        <v>6766036</v>
      </c>
      <c r="D1043" s="64" t="s">
        <v>2453</v>
      </c>
      <c r="E1043" s="64" t="s">
        <v>91</v>
      </c>
      <c r="F1043" s="64" t="s">
        <v>23</v>
      </c>
      <c r="G1043" s="64"/>
      <c r="H1043" s="65"/>
      <c r="I1043" s="65"/>
      <c r="J1043" s="65"/>
      <c r="K1043" s="65"/>
      <c r="L1043" s="65"/>
      <c r="M1043" s="65"/>
      <c r="N1043" s="65"/>
      <c r="O1043" s="65"/>
      <c r="P1043" s="65"/>
      <c r="Q1043" s="64"/>
      <c r="R1043" s="64"/>
      <c r="S1043" s="65" t="s">
        <v>1417</v>
      </c>
      <c r="T1043" s="65" t="s">
        <v>762</v>
      </c>
    </row>
    <row r="1044" spans="1:20" x14ac:dyDescent="0.35">
      <c r="A1044" s="63" t="s">
        <v>2454</v>
      </c>
      <c r="B1044" s="64">
        <v>488804</v>
      </c>
      <c r="C1044" s="64">
        <v>6766040</v>
      </c>
      <c r="D1044" s="64" t="s">
        <v>2455</v>
      </c>
      <c r="E1044" s="64" t="s">
        <v>22</v>
      </c>
      <c r="F1044" s="64" t="s">
        <v>23</v>
      </c>
      <c r="G1044" s="64" t="s">
        <v>100</v>
      </c>
      <c r="H1044" s="65" t="s">
        <v>27</v>
      </c>
      <c r="I1044" s="65">
        <v>266</v>
      </c>
      <c r="J1044" s="65">
        <v>50</v>
      </c>
      <c r="K1044" s="65"/>
      <c r="L1044" s="65"/>
      <c r="M1044" s="65"/>
      <c r="N1044" s="65"/>
      <c r="O1044" s="65"/>
      <c r="P1044" s="65"/>
      <c r="Q1044" s="64"/>
      <c r="R1044" s="64" t="s">
        <v>2456</v>
      </c>
      <c r="S1044" s="65" t="s">
        <v>1417</v>
      </c>
      <c r="T1044" s="65" t="s">
        <v>762</v>
      </c>
    </row>
    <row r="1045" spans="1:20" x14ac:dyDescent="0.35">
      <c r="A1045" s="63" t="s">
        <v>2457</v>
      </c>
      <c r="B1045" s="64">
        <v>490001</v>
      </c>
      <c r="C1045" s="64">
        <v>6765817</v>
      </c>
      <c r="D1045" s="64" t="s">
        <v>2458</v>
      </c>
      <c r="E1045" s="64" t="s">
        <v>22</v>
      </c>
      <c r="F1045" s="64" t="s">
        <v>100</v>
      </c>
      <c r="G1045" s="64"/>
      <c r="H1045" s="65" t="s">
        <v>27</v>
      </c>
      <c r="I1045" s="65">
        <v>237</v>
      </c>
      <c r="J1045" s="65">
        <v>62</v>
      </c>
      <c r="K1045" s="65"/>
      <c r="L1045" s="65"/>
      <c r="M1045" s="65"/>
      <c r="N1045" s="65"/>
      <c r="O1045" s="65"/>
      <c r="P1045" s="65"/>
      <c r="Q1045" s="64"/>
      <c r="R1045" s="64"/>
      <c r="S1045" s="65" t="s">
        <v>1417</v>
      </c>
      <c r="T1045" s="65" t="s">
        <v>762</v>
      </c>
    </row>
    <row r="1046" spans="1:20" x14ac:dyDescent="0.35">
      <c r="A1046" s="63" t="s">
        <v>2459</v>
      </c>
      <c r="B1046" s="64">
        <v>489981</v>
      </c>
      <c r="C1046" s="64">
        <v>6765843</v>
      </c>
      <c r="D1046" s="64" t="s">
        <v>2460</v>
      </c>
      <c r="E1046" s="64" t="s">
        <v>91</v>
      </c>
      <c r="F1046" s="64" t="s">
        <v>100</v>
      </c>
      <c r="G1046" s="64"/>
      <c r="H1046" s="65"/>
      <c r="I1046" s="65"/>
      <c r="J1046" s="65"/>
      <c r="K1046" s="65"/>
      <c r="L1046" s="65"/>
      <c r="M1046" s="65"/>
      <c r="N1046" s="65"/>
      <c r="O1046" s="65"/>
      <c r="P1046" s="65"/>
      <c r="Q1046" s="64"/>
      <c r="R1046" s="64"/>
      <c r="S1046" s="65" t="s">
        <v>1417</v>
      </c>
      <c r="T1046" s="65" t="s">
        <v>762</v>
      </c>
    </row>
    <row r="1047" spans="1:20" x14ac:dyDescent="0.35">
      <c r="A1047" s="63" t="s">
        <v>2461</v>
      </c>
      <c r="B1047" s="64">
        <v>490080</v>
      </c>
      <c r="C1047" s="64">
        <v>6765914</v>
      </c>
      <c r="D1047" s="64" t="s">
        <v>2462</v>
      </c>
      <c r="E1047" s="64" t="s">
        <v>22</v>
      </c>
      <c r="F1047" s="64" t="s">
        <v>100</v>
      </c>
      <c r="G1047" s="64"/>
      <c r="H1047" s="65" t="s">
        <v>27</v>
      </c>
      <c r="I1047" s="65">
        <v>301</v>
      </c>
      <c r="J1047" s="65">
        <v>45</v>
      </c>
      <c r="K1047" s="65"/>
      <c r="L1047" s="65"/>
      <c r="M1047" s="65"/>
      <c r="N1047" s="65"/>
      <c r="O1047" s="65"/>
      <c r="P1047" s="65"/>
      <c r="Q1047" s="64"/>
      <c r="R1047" s="64"/>
      <c r="S1047" s="65" t="s">
        <v>1417</v>
      </c>
      <c r="T1047" s="65" t="s">
        <v>762</v>
      </c>
    </row>
    <row r="1048" spans="1:20" x14ac:dyDescent="0.35">
      <c r="A1048" s="63" t="s">
        <v>2463</v>
      </c>
      <c r="B1048" s="64">
        <v>490051</v>
      </c>
      <c r="C1048" s="64">
        <v>6765890</v>
      </c>
      <c r="D1048" s="64" t="s">
        <v>2464</v>
      </c>
      <c r="E1048" s="64" t="s">
        <v>22</v>
      </c>
      <c r="F1048" s="64" t="s">
        <v>100</v>
      </c>
      <c r="G1048" s="64"/>
      <c r="H1048" s="65" t="s">
        <v>27</v>
      </c>
      <c r="I1048" s="65">
        <v>232</v>
      </c>
      <c r="J1048" s="65">
        <v>45</v>
      </c>
      <c r="K1048" s="65"/>
      <c r="L1048" s="65"/>
      <c r="M1048" s="65"/>
      <c r="N1048" s="65"/>
      <c r="O1048" s="65"/>
      <c r="P1048" s="65"/>
      <c r="Q1048" s="64"/>
      <c r="R1048" s="64"/>
      <c r="S1048" s="65" t="s">
        <v>1417</v>
      </c>
      <c r="T1048" s="65" t="s">
        <v>762</v>
      </c>
    </row>
    <row r="1049" spans="1:20" x14ac:dyDescent="0.35">
      <c r="A1049" s="63" t="s">
        <v>2465</v>
      </c>
      <c r="B1049" s="64">
        <v>490018</v>
      </c>
      <c r="C1049" s="64">
        <v>6765873</v>
      </c>
      <c r="D1049" s="64" t="s">
        <v>2466</v>
      </c>
      <c r="E1049" s="64" t="s">
        <v>22</v>
      </c>
      <c r="F1049" s="64" t="s">
        <v>100</v>
      </c>
      <c r="G1049" s="64"/>
      <c r="H1049" s="65" t="s">
        <v>27</v>
      </c>
      <c r="I1049" s="65">
        <v>255</v>
      </c>
      <c r="J1049" s="65">
        <v>48</v>
      </c>
      <c r="K1049" s="65"/>
      <c r="L1049" s="65"/>
      <c r="M1049" s="65"/>
      <c r="N1049" s="65"/>
      <c r="O1049" s="65"/>
      <c r="P1049" s="65"/>
      <c r="Q1049" s="64"/>
      <c r="R1049" s="64" t="s">
        <v>2467</v>
      </c>
      <c r="S1049" s="65" t="s">
        <v>1417</v>
      </c>
      <c r="T1049" s="65" t="s">
        <v>762</v>
      </c>
    </row>
    <row r="1050" spans="1:20" x14ac:dyDescent="0.35">
      <c r="A1050" s="63" t="s">
        <v>2468</v>
      </c>
      <c r="B1050" s="64">
        <v>489401</v>
      </c>
      <c r="C1050" s="64">
        <v>6765779</v>
      </c>
      <c r="D1050" s="64" t="s">
        <v>2469</v>
      </c>
      <c r="E1050" s="64"/>
      <c r="F1050" s="64" t="s">
        <v>144</v>
      </c>
      <c r="G1050" s="64"/>
      <c r="H1050" s="65"/>
      <c r="I1050" s="65"/>
      <c r="J1050" s="65"/>
      <c r="K1050" s="65"/>
      <c r="L1050" s="65"/>
      <c r="M1050" s="65"/>
      <c r="N1050" s="65"/>
      <c r="O1050" s="65"/>
      <c r="P1050" s="65"/>
      <c r="Q1050" s="64"/>
      <c r="R1050" s="64" t="s">
        <v>2470</v>
      </c>
      <c r="S1050" s="65" t="s">
        <v>1417</v>
      </c>
      <c r="T1050" s="65" t="s">
        <v>762</v>
      </c>
    </row>
    <row r="1051" spans="1:20" x14ac:dyDescent="0.35">
      <c r="A1051" s="63" t="s">
        <v>2471</v>
      </c>
      <c r="B1051" s="64">
        <v>489239</v>
      </c>
      <c r="C1051" s="64">
        <v>6765773</v>
      </c>
      <c r="D1051" s="64" t="s">
        <v>2472</v>
      </c>
      <c r="E1051" s="64" t="s">
        <v>133</v>
      </c>
      <c r="F1051" s="64" t="s">
        <v>23</v>
      </c>
      <c r="G1051" s="64"/>
      <c r="H1051" s="65"/>
      <c r="I1051" s="65"/>
      <c r="J1051" s="65"/>
      <c r="K1051" s="65"/>
      <c r="L1051" s="65"/>
      <c r="M1051" s="65"/>
      <c r="N1051" s="65"/>
      <c r="O1051" s="65"/>
      <c r="P1051" s="65"/>
      <c r="Q1051" s="64"/>
      <c r="R1051" s="64"/>
      <c r="S1051" s="65" t="s">
        <v>1417</v>
      </c>
      <c r="T1051" s="65" t="s">
        <v>762</v>
      </c>
    </row>
    <row r="1052" spans="1:20" x14ac:dyDescent="0.35">
      <c r="A1052" s="63" t="s">
        <v>2473</v>
      </c>
      <c r="B1052" s="64">
        <v>489138</v>
      </c>
      <c r="C1052" s="64">
        <v>6765777</v>
      </c>
      <c r="D1052" s="64" t="s">
        <v>2474</v>
      </c>
      <c r="E1052" s="64" t="s">
        <v>91</v>
      </c>
      <c r="F1052" s="64" t="s">
        <v>179</v>
      </c>
      <c r="G1052" s="64"/>
      <c r="H1052" s="65"/>
      <c r="I1052" s="65"/>
      <c r="J1052" s="65"/>
      <c r="K1052" s="65"/>
      <c r="L1052" s="65"/>
      <c r="M1052" s="65"/>
      <c r="N1052" s="65"/>
      <c r="O1052" s="65"/>
      <c r="P1052" s="65"/>
      <c r="Q1052" s="64"/>
      <c r="R1052" s="64" t="s">
        <v>2475</v>
      </c>
      <c r="S1052" s="65" t="s">
        <v>1417</v>
      </c>
      <c r="T1052" s="65" t="s">
        <v>762</v>
      </c>
    </row>
    <row r="1053" spans="1:20" x14ac:dyDescent="0.35">
      <c r="A1053" s="63" t="s">
        <v>2476</v>
      </c>
      <c r="B1053" s="64">
        <v>489233</v>
      </c>
      <c r="C1053" s="64">
        <v>6765810</v>
      </c>
      <c r="D1053" s="64" t="s">
        <v>2477</v>
      </c>
      <c r="E1053" s="64" t="s">
        <v>133</v>
      </c>
      <c r="F1053" s="64" t="s">
        <v>179</v>
      </c>
      <c r="G1053" s="64"/>
      <c r="H1053" s="65"/>
      <c r="I1053" s="65"/>
      <c r="J1053" s="65"/>
      <c r="K1053" s="65"/>
      <c r="L1053" s="65"/>
      <c r="M1053" s="65"/>
      <c r="N1053" s="65"/>
      <c r="O1053" s="65"/>
      <c r="P1053" s="65"/>
      <c r="Q1053" s="64"/>
      <c r="R1053" s="64"/>
      <c r="S1053" s="65" t="s">
        <v>1417</v>
      </c>
      <c r="T1053" s="65" t="s">
        <v>762</v>
      </c>
    </row>
    <row r="1054" spans="1:20" x14ac:dyDescent="0.35">
      <c r="A1054" s="63" t="s">
        <v>2478</v>
      </c>
      <c r="B1054" s="64">
        <v>489203</v>
      </c>
      <c r="C1054" s="64">
        <v>6765795</v>
      </c>
      <c r="D1054" s="64" t="s">
        <v>2479</v>
      </c>
      <c r="E1054" s="64" t="s">
        <v>133</v>
      </c>
      <c r="F1054" s="64" t="s">
        <v>179</v>
      </c>
      <c r="G1054" s="64"/>
      <c r="H1054" s="65"/>
      <c r="I1054" s="65"/>
      <c r="J1054" s="65"/>
      <c r="K1054" s="65"/>
      <c r="L1054" s="65"/>
      <c r="M1054" s="65"/>
      <c r="N1054" s="65"/>
      <c r="O1054" s="65"/>
      <c r="P1054" s="65"/>
      <c r="Q1054" s="64"/>
      <c r="R1054" s="64"/>
      <c r="S1054" s="65" t="s">
        <v>1417</v>
      </c>
      <c r="T1054" s="65" t="s">
        <v>762</v>
      </c>
    </row>
    <row r="1055" spans="1:20" x14ac:dyDescent="0.35">
      <c r="A1055" s="63" t="s">
        <v>2480</v>
      </c>
      <c r="B1055" s="64">
        <v>488921</v>
      </c>
      <c r="C1055" s="64">
        <v>6765806</v>
      </c>
      <c r="D1055" s="64" t="s">
        <v>2481</v>
      </c>
      <c r="E1055" s="64" t="s">
        <v>133</v>
      </c>
      <c r="F1055" s="64" t="s">
        <v>23</v>
      </c>
      <c r="G1055" s="64"/>
      <c r="H1055" s="65"/>
      <c r="I1055" s="65"/>
      <c r="J1055" s="65"/>
      <c r="K1055" s="65"/>
      <c r="L1055" s="65"/>
      <c r="M1055" s="65"/>
      <c r="N1055" s="65"/>
      <c r="O1055" s="65"/>
      <c r="P1055" s="65"/>
      <c r="Q1055" s="64"/>
      <c r="R1055" s="64"/>
      <c r="S1055" s="65" t="s">
        <v>1417</v>
      </c>
      <c r="T1055" s="65" t="s">
        <v>762</v>
      </c>
    </row>
    <row r="1056" spans="1:20" x14ac:dyDescent="0.35">
      <c r="A1056" s="63" t="s">
        <v>2482</v>
      </c>
      <c r="B1056" s="64">
        <v>488932</v>
      </c>
      <c r="C1056" s="64">
        <v>6765858</v>
      </c>
      <c r="D1056" s="64" t="s">
        <v>2483</v>
      </c>
      <c r="E1056" s="64" t="s">
        <v>133</v>
      </c>
      <c r="F1056" s="64" t="s">
        <v>23</v>
      </c>
      <c r="G1056" s="64" t="s">
        <v>100</v>
      </c>
      <c r="H1056" s="65"/>
      <c r="I1056" s="65"/>
      <c r="J1056" s="65"/>
      <c r="K1056" s="65"/>
      <c r="L1056" s="65"/>
      <c r="M1056" s="65"/>
      <c r="N1056" s="65"/>
      <c r="O1056" s="65"/>
      <c r="P1056" s="65"/>
      <c r="Q1056" s="64"/>
      <c r="R1056" s="64"/>
      <c r="S1056" s="65" t="s">
        <v>1417</v>
      </c>
      <c r="T1056" s="65" t="s">
        <v>762</v>
      </c>
    </row>
    <row r="1057" spans="1:20" x14ac:dyDescent="0.35">
      <c r="A1057" s="63" t="s">
        <v>2484</v>
      </c>
      <c r="B1057" s="64">
        <v>488943</v>
      </c>
      <c r="C1057" s="64">
        <v>6765871</v>
      </c>
      <c r="D1057" s="64" t="s">
        <v>2485</v>
      </c>
      <c r="E1057" s="64" t="s">
        <v>91</v>
      </c>
      <c r="F1057" s="64" t="s">
        <v>100</v>
      </c>
      <c r="G1057" s="64"/>
      <c r="H1057" s="65"/>
      <c r="I1057" s="65"/>
      <c r="J1057" s="65"/>
      <c r="K1057" s="65"/>
      <c r="L1057" s="65"/>
      <c r="M1057" s="65"/>
      <c r="N1057" s="65"/>
      <c r="O1057" s="65"/>
      <c r="P1057" s="65"/>
      <c r="Q1057" s="64"/>
      <c r="R1057" s="64"/>
      <c r="S1057" s="65" t="s">
        <v>1417</v>
      </c>
      <c r="T1057" s="65" t="s">
        <v>762</v>
      </c>
    </row>
    <row r="1058" spans="1:20" x14ac:dyDescent="0.35">
      <c r="A1058" s="63" t="s">
        <v>2486</v>
      </c>
      <c r="B1058" s="64">
        <v>488967</v>
      </c>
      <c r="C1058" s="64">
        <v>6765886</v>
      </c>
      <c r="D1058" s="64" t="s">
        <v>2487</v>
      </c>
      <c r="E1058" s="64" t="s">
        <v>22</v>
      </c>
      <c r="F1058" s="64" t="s">
        <v>100</v>
      </c>
      <c r="G1058" s="64"/>
      <c r="H1058" s="65" t="s">
        <v>27</v>
      </c>
      <c r="I1058" s="65">
        <v>332</v>
      </c>
      <c r="J1058" s="65">
        <v>68</v>
      </c>
      <c r="K1058" s="65"/>
      <c r="L1058" s="65"/>
      <c r="M1058" s="65"/>
      <c r="N1058" s="65"/>
      <c r="O1058" s="65"/>
      <c r="P1058" s="65"/>
      <c r="Q1058" s="64"/>
      <c r="R1058" s="64" t="s">
        <v>2488</v>
      </c>
      <c r="S1058" s="65" t="s">
        <v>1417</v>
      </c>
      <c r="T1058" s="65" t="s">
        <v>762</v>
      </c>
    </row>
    <row r="1059" spans="1:20" x14ac:dyDescent="0.35">
      <c r="A1059" s="63" t="s">
        <v>2489</v>
      </c>
      <c r="B1059" s="64">
        <v>489816</v>
      </c>
      <c r="C1059" s="64">
        <v>6765570</v>
      </c>
      <c r="D1059" s="64" t="s">
        <v>2490</v>
      </c>
      <c r="E1059" s="64"/>
      <c r="F1059" s="64" t="s">
        <v>144</v>
      </c>
      <c r="G1059" s="64"/>
      <c r="H1059" s="65"/>
      <c r="I1059" s="65"/>
      <c r="J1059" s="65"/>
      <c r="K1059" s="65"/>
      <c r="L1059" s="65"/>
      <c r="M1059" s="65"/>
      <c r="N1059" s="65"/>
      <c r="O1059" s="65"/>
      <c r="P1059" s="65"/>
      <c r="Q1059" s="64"/>
      <c r="R1059" s="64"/>
      <c r="S1059" s="65" t="s">
        <v>1417</v>
      </c>
      <c r="T1059" s="65" t="s">
        <v>762</v>
      </c>
    </row>
    <row r="1060" spans="1:20" x14ac:dyDescent="0.35">
      <c r="A1060" s="63" t="s">
        <v>2491</v>
      </c>
      <c r="B1060" s="64">
        <v>489797</v>
      </c>
      <c r="C1060" s="64">
        <v>6765506</v>
      </c>
      <c r="D1060" s="64" t="s">
        <v>2492</v>
      </c>
      <c r="E1060" s="64" t="s">
        <v>133</v>
      </c>
      <c r="F1060" s="64" t="s">
        <v>23</v>
      </c>
      <c r="G1060" s="64"/>
      <c r="H1060" s="65"/>
      <c r="I1060" s="65"/>
      <c r="J1060" s="65"/>
      <c r="K1060" s="65"/>
      <c r="L1060" s="65"/>
      <c r="M1060" s="65"/>
      <c r="N1060" s="65"/>
      <c r="O1060" s="65"/>
      <c r="P1060" s="65"/>
      <c r="Q1060" s="64"/>
      <c r="R1060" s="64"/>
      <c r="S1060" s="65" t="s">
        <v>1417</v>
      </c>
      <c r="T1060" s="65" t="s">
        <v>762</v>
      </c>
    </row>
    <row r="1061" spans="1:20" x14ac:dyDescent="0.35">
      <c r="A1061" s="63" t="s">
        <v>2493</v>
      </c>
      <c r="B1061" s="64">
        <v>489705</v>
      </c>
      <c r="C1061" s="64">
        <v>6765548</v>
      </c>
      <c r="D1061" s="64" t="s">
        <v>2494</v>
      </c>
      <c r="E1061" s="64" t="s">
        <v>133</v>
      </c>
      <c r="F1061" s="64" t="s">
        <v>23</v>
      </c>
      <c r="G1061" s="64"/>
      <c r="H1061" s="65"/>
      <c r="I1061" s="65"/>
      <c r="J1061" s="65"/>
      <c r="K1061" s="65"/>
      <c r="L1061" s="65"/>
      <c r="M1061" s="65"/>
      <c r="N1061" s="65"/>
      <c r="O1061" s="65"/>
      <c r="P1061" s="65"/>
      <c r="Q1061" s="64"/>
      <c r="R1061" s="64"/>
      <c r="S1061" s="65" t="s">
        <v>1417</v>
      </c>
      <c r="T1061" s="65" t="s">
        <v>762</v>
      </c>
    </row>
    <row r="1062" spans="1:20" x14ac:dyDescent="0.35">
      <c r="A1062" s="63" t="s">
        <v>2495</v>
      </c>
      <c r="B1062" s="64">
        <v>489693</v>
      </c>
      <c r="C1062" s="64">
        <v>6765562</v>
      </c>
      <c r="D1062" s="64" t="s">
        <v>2496</v>
      </c>
      <c r="E1062" s="64" t="s">
        <v>133</v>
      </c>
      <c r="F1062" s="64" t="s">
        <v>179</v>
      </c>
      <c r="G1062" s="64"/>
      <c r="H1062" s="65"/>
      <c r="I1062" s="65"/>
      <c r="J1062" s="65"/>
      <c r="K1062" s="65"/>
      <c r="L1062" s="65"/>
      <c r="M1062" s="65"/>
      <c r="N1062" s="65"/>
      <c r="O1062" s="65"/>
      <c r="P1062" s="65"/>
      <c r="Q1062" s="64"/>
      <c r="R1062" s="64" t="s">
        <v>2497</v>
      </c>
      <c r="S1062" s="65" t="s">
        <v>1417</v>
      </c>
      <c r="T1062" s="65" t="s">
        <v>762</v>
      </c>
    </row>
    <row r="1063" spans="1:20" x14ac:dyDescent="0.35">
      <c r="A1063" s="63" t="s">
        <v>2498</v>
      </c>
      <c r="B1063" s="64">
        <v>489655</v>
      </c>
      <c r="C1063" s="64">
        <v>6765537</v>
      </c>
      <c r="D1063" s="64" t="s">
        <v>2499</v>
      </c>
      <c r="E1063" s="64" t="s">
        <v>133</v>
      </c>
      <c r="F1063" s="64" t="s">
        <v>100</v>
      </c>
      <c r="G1063" s="64"/>
      <c r="H1063" s="65"/>
      <c r="I1063" s="65"/>
      <c r="J1063" s="65"/>
      <c r="K1063" s="65"/>
      <c r="L1063" s="65"/>
      <c r="M1063" s="65"/>
      <c r="N1063" s="65"/>
      <c r="O1063" s="65"/>
      <c r="P1063" s="65"/>
      <c r="Q1063" s="64"/>
      <c r="R1063" s="64"/>
      <c r="S1063" s="65" t="s">
        <v>1417</v>
      </c>
      <c r="T1063" s="65" t="s">
        <v>762</v>
      </c>
    </row>
    <row r="1064" spans="1:20" x14ac:dyDescent="0.35">
      <c r="A1064" s="63" t="s">
        <v>2500</v>
      </c>
      <c r="B1064" s="64">
        <v>489639</v>
      </c>
      <c r="C1064" s="64">
        <v>6765529</v>
      </c>
      <c r="D1064" s="64" t="s">
        <v>2501</v>
      </c>
      <c r="E1064" s="64" t="s">
        <v>22</v>
      </c>
      <c r="F1064" s="64" t="s">
        <v>100</v>
      </c>
      <c r="G1064" s="64"/>
      <c r="H1064" s="65" t="s">
        <v>27</v>
      </c>
      <c r="I1064" s="65">
        <v>233</v>
      </c>
      <c r="J1064" s="65">
        <v>55</v>
      </c>
      <c r="K1064" s="65"/>
      <c r="L1064" s="65"/>
      <c r="M1064" s="65"/>
      <c r="N1064" s="65"/>
      <c r="O1064" s="65"/>
      <c r="P1064" s="65"/>
      <c r="Q1064" s="64"/>
      <c r="R1064" s="64"/>
      <c r="S1064" s="65" t="s">
        <v>1417</v>
      </c>
      <c r="T1064" s="65" t="s">
        <v>762</v>
      </c>
    </row>
    <row r="1065" spans="1:20" x14ac:dyDescent="0.35">
      <c r="A1065" s="63" t="s">
        <v>2502</v>
      </c>
      <c r="B1065" s="64">
        <v>489616</v>
      </c>
      <c r="C1065" s="64">
        <v>6765540</v>
      </c>
      <c r="D1065" s="64" t="s">
        <v>2503</v>
      </c>
      <c r="E1065" s="64" t="s">
        <v>22</v>
      </c>
      <c r="F1065" s="64" t="s">
        <v>100</v>
      </c>
      <c r="G1065" s="64"/>
      <c r="H1065" s="65" t="s">
        <v>27</v>
      </c>
      <c r="I1065" s="65">
        <v>238</v>
      </c>
      <c r="J1065" s="65">
        <v>51</v>
      </c>
      <c r="K1065" s="65"/>
      <c r="L1065" s="65"/>
      <c r="M1065" s="65"/>
      <c r="N1065" s="65"/>
      <c r="O1065" s="65"/>
      <c r="P1065" s="65"/>
      <c r="Q1065" s="64"/>
      <c r="R1065" s="64" t="s">
        <v>2504</v>
      </c>
      <c r="S1065" s="65" t="s">
        <v>1417</v>
      </c>
      <c r="T1065" s="65" t="s">
        <v>762</v>
      </c>
    </row>
    <row r="1066" spans="1:20" x14ac:dyDescent="0.35">
      <c r="A1066" s="63" t="s">
        <v>2505</v>
      </c>
      <c r="B1066" s="64">
        <v>489542</v>
      </c>
      <c r="C1066" s="64">
        <v>6765533</v>
      </c>
      <c r="D1066" s="64" t="s">
        <v>2391</v>
      </c>
      <c r="E1066" s="64" t="s">
        <v>22</v>
      </c>
      <c r="F1066" s="64" t="s">
        <v>100</v>
      </c>
      <c r="G1066" s="64"/>
      <c r="H1066" s="65" t="s">
        <v>27</v>
      </c>
      <c r="I1066" s="65">
        <v>221</v>
      </c>
      <c r="J1066" s="65">
        <v>56</v>
      </c>
      <c r="K1066" s="65"/>
      <c r="L1066" s="65"/>
      <c r="M1066" s="65"/>
      <c r="N1066" s="65"/>
      <c r="O1066" s="65"/>
      <c r="P1066" s="65"/>
      <c r="Q1066" s="64"/>
      <c r="R1066" s="64"/>
      <c r="S1066" s="65" t="s">
        <v>1417</v>
      </c>
      <c r="T1066" s="65" t="s">
        <v>762</v>
      </c>
    </row>
    <row r="1067" spans="1:20" x14ac:dyDescent="0.35">
      <c r="A1067" s="63" t="s">
        <v>2506</v>
      </c>
      <c r="B1067" s="64">
        <v>489558</v>
      </c>
      <c r="C1067" s="64">
        <v>6765521</v>
      </c>
      <c r="D1067" s="64" t="s">
        <v>2507</v>
      </c>
      <c r="E1067" s="64" t="s">
        <v>22</v>
      </c>
      <c r="F1067" s="64" t="s">
        <v>100</v>
      </c>
      <c r="G1067" s="64"/>
      <c r="H1067" s="65" t="s">
        <v>27</v>
      </c>
      <c r="I1067" s="65">
        <v>228</v>
      </c>
      <c r="J1067" s="65">
        <v>66</v>
      </c>
      <c r="K1067" s="65"/>
      <c r="L1067" s="65"/>
      <c r="M1067" s="65"/>
      <c r="N1067" s="65"/>
      <c r="O1067" s="65"/>
      <c r="P1067" s="65"/>
      <c r="Q1067" s="64"/>
      <c r="R1067" s="64"/>
      <c r="S1067" s="65" t="s">
        <v>1417</v>
      </c>
      <c r="T1067" s="65" t="s">
        <v>762</v>
      </c>
    </row>
    <row r="1068" spans="1:20" x14ac:dyDescent="0.35">
      <c r="A1068" s="63" t="s">
        <v>2508</v>
      </c>
      <c r="B1068" s="64">
        <v>489522</v>
      </c>
      <c r="C1068" s="64">
        <v>6765441</v>
      </c>
      <c r="D1068" s="64" t="s">
        <v>2509</v>
      </c>
      <c r="E1068" s="64" t="s">
        <v>22</v>
      </c>
      <c r="F1068" s="64" t="s">
        <v>100</v>
      </c>
      <c r="G1068" s="64"/>
      <c r="H1068" s="65" t="s">
        <v>27</v>
      </c>
      <c r="I1068" s="65">
        <v>240</v>
      </c>
      <c r="J1068" s="65">
        <v>52</v>
      </c>
      <c r="K1068" s="65"/>
      <c r="L1068" s="65"/>
      <c r="M1068" s="65"/>
      <c r="N1068" s="65"/>
      <c r="O1068" s="65"/>
      <c r="P1068" s="65"/>
      <c r="Q1068" s="64"/>
      <c r="R1068" s="64"/>
      <c r="S1068" s="65" t="s">
        <v>1417</v>
      </c>
      <c r="T1068" s="65" t="s">
        <v>762</v>
      </c>
    </row>
    <row r="1069" spans="1:20" x14ac:dyDescent="0.35">
      <c r="A1069" s="63" t="s">
        <v>2510</v>
      </c>
      <c r="B1069" s="64">
        <v>489495</v>
      </c>
      <c r="C1069" s="64">
        <v>6765469</v>
      </c>
      <c r="D1069" s="64" t="s">
        <v>2511</v>
      </c>
      <c r="E1069" s="64" t="s">
        <v>22</v>
      </c>
      <c r="F1069" s="64" t="s">
        <v>100</v>
      </c>
      <c r="G1069" s="64"/>
      <c r="H1069" s="65" t="s">
        <v>27</v>
      </c>
      <c r="I1069" s="65">
        <v>216</v>
      </c>
      <c r="J1069" s="65">
        <v>62</v>
      </c>
      <c r="K1069" s="65"/>
      <c r="L1069" s="65"/>
      <c r="M1069" s="65"/>
      <c r="N1069" s="65"/>
      <c r="O1069" s="65"/>
      <c r="P1069" s="65"/>
      <c r="Q1069" s="64"/>
      <c r="R1069" s="64" t="s">
        <v>2512</v>
      </c>
      <c r="S1069" s="65" t="s">
        <v>1417</v>
      </c>
      <c r="T1069" s="65" t="s">
        <v>762</v>
      </c>
    </row>
    <row r="1070" spans="1:20" x14ac:dyDescent="0.35">
      <c r="A1070" s="63" t="s">
        <v>2513</v>
      </c>
      <c r="B1070" s="64">
        <v>489437</v>
      </c>
      <c r="C1070" s="64">
        <v>6765479</v>
      </c>
      <c r="D1070" s="64" t="s">
        <v>2514</v>
      </c>
      <c r="E1070" s="64" t="s">
        <v>91</v>
      </c>
      <c r="F1070" s="64" t="s">
        <v>100</v>
      </c>
      <c r="G1070" s="64"/>
      <c r="H1070" s="65"/>
      <c r="I1070" s="65"/>
      <c r="J1070" s="65"/>
      <c r="K1070" s="65"/>
      <c r="L1070" s="65"/>
      <c r="M1070" s="65"/>
      <c r="N1070" s="65"/>
      <c r="O1070" s="65"/>
      <c r="P1070" s="65"/>
      <c r="Q1070" s="64"/>
      <c r="R1070" s="64"/>
      <c r="S1070" s="65" t="s">
        <v>1417</v>
      </c>
      <c r="T1070" s="65" t="s">
        <v>762</v>
      </c>
    </row>
    <row r="1071" spans="1:20" x14ac:dyDescent="0.35">
      <c r="A1071" s="63" t="s">
        <v>2515</v>
      </c>
      <c r="B1071" s="64">
        <v>489412</v>
      </c>
      <c r="C1071" s="64">
        <v>6765449</v>
      </c>
      <c r="D1071" s="64" t="s">
        <v>2516</v>
      </c>
      <c r="E1071" s="64" t="s">
        <v>91</v>
      </c>
      <c r="F1071" s="64" t="s">
        <v>100</v>
      </c>
      <c r="G1071" s="64"/>
      <c r="H1071" s="65"/>
      <c r="I1071" s="65"/>
      <c r="J1071" s="65"/>
      <c r="K1071" s="65"/>
      <c r="L1071" s="65"/>
      <c r="M1071" s="65"/>
      <c r="N1071" s="65"/>
      <c r="O1071" s="65"/>
      <c r="P1071" s="65"/>
      <c r="Q1071" s="64"/>
      <c r="R1071" s="64"/>
      <c r="S1071" s="65" t="s">
        <v>1417</v>
      </c>
      <c r="T1071" s="65" t="s">
        <v>762</v>
      </c>
    </row>
    <row r="1072" spans="1:20" x14ac:dyDescent="0.35">
      <c r="A1072" s="63" t="s">
        <v>2517</v>
      </c>
      <c r="B1072" s="64">
        <v>489433</v>
      </c>
      <c r="C1072" s="64">
        <v>6765423</v>
      </c>
      <c r="D1072" s="64" t="s">
        <v>2518</v>
      </c>
      <c r="E1072" s="64" t="s">
        <v>22</v>
      </c>
      <c r="F1072" s="64" t="s">
        <v>100</v>
      </c>
      <c r="G1072" s="64"/>
      <c r="H1072" s="65" t="s">
        <v>27</v>
      </c>
      <c r="I1072" s="65">
        <v>237</v>
      </c>
      <c r="J1072" s="65">
        <v>59</v>
      </c>
      <c r="K1072" s="65"/>
      <c r="L1072" s="65"/>
      <c r="M1072" s="65"/>
      <c r="N1072" s="65"/>
      <c r="O1072" s="65"/>
      <c r="P1072" s="65"/>
      <c r="Q1072" s="64"/>
      <c r="R1072" s="64"/>
      <c r="S1072" s="65" t="s">
        <v>1417</v>
      </c>
      <c r="T1072" s="65" t="s">
        <v>762</v>
      </c>
    </row>
    <row r="1073" spans="1:20" x14ac:dyDescent="0.35">
      <c r="A1073" s="63" t="s">
        <v>2519</v>
      </c>
      <c r="B1073" s="64">
        <v>489470</v>
      </c>
      <c r="C1073" s="64">
        <v>6765406</v>
      </c>
      <c r="D1073" s="64" t="s">
        <v>2518</v>
      </c>
      <c r="E1073" s="64" t="s">
        <v>22</v>
      </c>
      <c r="F1073" s="64" t="s">
        <v>100</v>
      </c>
      <c r="G1073" s="64"/>
      <c r="H1073" s="65" t="s">
        <v>27</v>
      </c>
      <c r="I1073" s="65">
        <v>237</v>
      </c>
      <c r="J1073" s="65">
        <v>62</v>
      </c>
      <c r="K1073" s="65"/>
      <c r="L1073" s="65"/>
      <c r="M1073" s="65"/>
      <c r="N1073" s="65"/>
      <c r="O1073" s="65"/>
      <c r="P1073" s="65"/>
      <c r="Q1073" s="64"/>
      <c r="R1073" s="64"/>
      <c r="S1073" s="65" t="s">
        <v>1417</v>
      </c>
      <c r="T1073" s="65" t="s">
        <v>762</v>
      </c>
    </row>
    <row r="1074" spans="1:20" x14ac:dyDescent="0.35">
      <c r="A1074" s="63" t="s">
        <v>2520</v>
      </c>
      <c r="B1074" s="64">
        <v>489295</v>
      </c>
      <c r="C1074" s="64">
        <v>6765458</v>
      </c>
      <c r="D1074" s="64" t="s">
        <v>2521</v>
      </c>
      <c r="E1074" s="64" t="s">
        <v>133</v>
      </c>
      <c r="F1074" s="64" t="s">
        <v>23</v>
      </c>
      <c r="G1074" s="64"/>
      <c r="H1074" s="65"/>
      <c r="I1074" s="65"/>
      <c r="J1074" s="65"/>
      <c r="K1074" s="65"/>
      <c r="L1074" s="65"/>
      <c r="M1074" s="65"/>
      <c r="N1074" s="65"/>
      <c r="O1074" s="65"/>
      <c r="P1074" s="65"/>
      <c r="Q1074" s="64"/>
      <c r="R1074" s="64"/>
      <c r="S1074" s="65" t="s">
        <v>1417</v>
      </c>
      <c r="T1074" s="65" t="s">
        <v>762</v>
      </c>
    </row>
    <row r="1075" spans="1:20" x14ac:dyDescent="0.35">
      <c r="A1075" s="63" t="s">
        <v>2522</v>
      </c>
      <c r="B1075" s="64">
        <v>489294</v>
      </c>
      <c r="C1075" s="64">
        <v>6765467</v>
      </c>
      <c r="D1075" s="64" t="s">
        <v>2523</v>
      </c>
      <c r="E1075" s="64" t="s">
        <v>133</v>
      </c>
      <c r="F1075" s="64" t="s">
        <v>100</v>
      </c>
      <c r="G1075" s="64"/>
      <c r="H1075" s="65"/>
      <c r="I1075" s="65"/>
      <c r="J1075" s="65"/>
      <c r="K1075" s="65"/>
      <c r="L1075" s="65"/>
      <c r="M1075" s="65"/>
      <c r="N1075" s="65"/>
      <c r="O1075" s="65"/>
      <c r="P1075" s="65"/>
      <c r="Q1075" s="64"/>
      <c r="R1075" s="64"/>
      <c r="S1075" s="65" t="s">
        <v>1417</v>
      </c>
      <c r="T1075" s="65" t="s">
        <v>762</v>
      </c>
    </row>
    <row r="1076" spans="1:20" x14ac:dyDescent="0.35">
      <c r="A1076" s="63" t="s">
        <v>2524</v>
      </c>
      <c r="B1076" s="64">
        <v>489190</v>
      </c>
      <c r="C1076" s="64">
        <v>6765510</v>
      </c>
      <c r="D1076" s="64" t="s">
        <v>2525</v>
      </c>
      <c r="E1076" s="64" t="s">
        <v>133</v>
      </c>
      <c r="F1076" s="64" t="s">
        <v>100</v>
      </c>
      <c r="G1076" s="64" t="s">
        <v>23</v>
      </c>
      <c r="H1076" s="65"/>
      <c r="I1076" s="65"/>
      <c r="J1076" s="65"/>
      <c r="K1076" s="65"/>
      <c r="L1076" s="65"/>
      <c r="M1076" s="65"/>
      <c r="N1076" s="65"/>
      <c r="O1076" s="65"/>
      <c r="P1076" s="65"/>
      <c r="Q1076" s="64"/>
      <c r="R1076" s="64"/>
      <c r="S1076" s="65" t="s">
        <v>1417</v>
      </c>
      <c r="T1076" s="65" t="s">
        <v>762</v>
      </c>
    </row>
    <row r="1077" spans="1:20" x14ac:dyDescent="0.35">
      <c r="A1077" s="63" t="s">
        <v>2526</v>
      </c>
      <c r="B1077" s="64">
        <v>489154</v>
      </c>
      <c r="C1077" s="64">
        <v>6765529</v>
      </c>
      <c r="D1077" s="64" t="s">
        <v>2527</v>
      </c>
      <c r="E1077" s="64" t="s">
        <v>133</v>
      </c>
      <c r="F1077" s="64" t="s">
        <v>31</v>
      </c>
      <c r="G1077" s="64"/>
      <c r="H1077" s="65"/>
      <c r="I1077" s="65"/>
      <c r="J1077" s="65"/>
      <c r="K1077" s="65"/>
      <c r="L1077" s="65"/>
      <c r="M1077" s="65"/>
      <c r="N1077" s="65"/>
      <c r="O1077" s="65"/>
      <c r="P1077" s="65"/>
      <c r="Q1077" s="64"/>
      <c r="R1077" s="64"/>
      <c r="S1077" s="65" t="s">
        <v>1417</v>
      </c>
      <c r="T1077" s="65" t="s">
        <v>762</v>
      </c>
    </row>
    <row r="1078" spans="1:20" x14ac:dyDescent="0.35">
      <c r="A1078" s="63" t="s">
        <v>2528</v>
      </c>
      <c r="B1078" s="64">
        <v>489114</v>
      </c>
      <c r="C1078" s="64">
        <v>6765555</v>
      </c>
      <c r="D1078" s="64" t="s">
        <v>2529</v>
      </c>
      <c r="E1078" s="64" t="s">
        <v>22</v>
      </c>
      <c r="F1078" s="64" t="s">
        <v>23</v>
      </c>
      <c r="G1078" s="64"/>
      <c r="H1078" s="65" t="s">
        <v>34</v>
      </c>
      <c r="I1078" s="65">
        <v>188</v>
      </c>
      <c r="J1078" s="65">
        <v>65</v>
      </c>
      <c r="K1078" s="65"/>
      <c r="L1078" s="65"/>
      <c r="M1078" s="65"/>
      <c r="N1078" s="65"/>
      <c r="O1078" s="65"/>
      <c r="P1078" s="65"/>
      <c r="Q1078" s="64"/>
      <c r="R1078" s="64"/>
      <c r="S1078" s="65" t="s">
        <v>1417</v>
      </c>
      <c r="T1078" s="65" t="s">
        <v>762</v>
      </c>
    </row>
    <row r="1079" spans="1:20" x14ac:dyDescent="0.35">
      <c r="A1079" s="63" t="s">
        <v>2530</v>
      </c>
      <c r="B1079" s="64">
        <v>489053</v>
      </c>
      <c r="C1079" s="64">
        <v>6765576</v>
      </c>
      <c r="D1079" s="64" t="s">
        <v>2531</v>
      </c>
      <c r="E1079" s="64"/>
      <c r="F1079" s="64" t="s">
        <v>144</v>
      </c>
      <c r="G1079" s="64"/>
      <c r="H1079" s="65"/>
      <c r="I1079" s="65"/>
      <c r="J1079" s="65"/>
      <c r="K1079" s="65"/>
      <c r="L1079" s="65"/>
      <c r="M1079" s="65"/>
      <c r="N1079" s="65"/>
      <c r="O1079" s="65"/>
      <c r="P1079" s="65"/>
      <c r="Q1079" s="64"/>
      <c r="R1079" s="64"/>
      <c r="S1079" s="65" t="s">
        <v>1417</v>
      </c>
      <c r="T1079" s="65" t="s">
        <v>762</v>
      </c>
    </row>
    <row r="1080" spans="1:20" x14ac:dyDescent="0.35">
      <c r="A1080" s="63" t="s">
        <v>2532</v>
      </c>
      <c r="B1080" s="64">
        <v>488977</v>
      </c>
      <c r="C1080" s="64">
        <v>6765762</v>
      </c>
      <c r="D1080" s="64" t="s">
        <v>2533</v>
      </c>
      <c r="E1080" s="64" t="s">
        <v>133</v>
      </c>
      <c r="F1080" s="64" t="s">
        <v>23</v>
      </c>
      <c r="G1080" s="64"/>
      <c r="H1080" s="65"/>
      <c r="I1080" s="65"/>
      <c r="J1080" s="65"/>
      <c r="K1080" s="65"/>
      <c r="L1080" s="65"/>
      <c r="M1080" s="65"/>
      <c r="N1080" s="65"/>
      <c r="O1080" s="65"/>
      <c r="P1080" s="65"/>
      <c r="Q1080" s="64"/>
      <c r="R1080" s="64"/>
      <c r="S1080" s="65" t="s">
        <v>1417</v>
      </c>
      <c r="T1080" s="65" t="s">
        <v>762</v>
      </c>
    </row>
    <row r="1081" spans="1:20" x14ac:dyDescent="0.35">
      <c r="A1081" s="63" t="s">
        <v>2534</v>
      </c>
      <c r="B1081" s="64">
        <v>489953</v>
      </c>
      <c r="C1081" s="64">
        <v>6765255</v>
      </c>
      <c r="D1081" s="64" t="s">
        <v>2535</v>
      </c>
      <c r="E1081" s="64"/>
      <c r="F1081" s="64" t="s">
        <v>144</v>
      </c>
      <c r="G1081" s="64"/>
      <c r="H1081" s="65"/>
      <c r="I1081" s="65"/>
      <c r="J1081" s="65"/>
      <c r="K1081" s="65"/>
      <c r="L1081" s="65"/>
      <c r="M1081" s="65"/>
      <c r="N1081" s="65"/>
      <c r="O1081" s="65"/>
      <c r="P1081" s="65"/>
      <c r="Q1081" s="64"/>
      <c r="R1081" s="64"/>
      <c r="S1081" s="65" t="s">
        <v>1417</v>
      </c>
      <c r="T1081" s="65" t="s">
        <v>762</v>
      </c>
    </row>
    <row r="1082" spans="1:20" x14ac:dyDescent="0.35">
      <c r="A1082" s="63" t="s">
        <v>2536</v>
      </c>
      <c r="B1082" s="64">
        <v>489610</v>
      </c>
      <c r="C1082" s="64">
        <v>6765218</v>
      </c>
      <c r="D1082" s="64" t="s">
        <v>2537</v>
      </c>
      <c r="E1082" s="64"/>
      <c r="F1082" s="64" t="s">
        <v>144</v>
      </c>
      <c r="G1082" s="64"/>
      <c r="H1082" s="65"/>
      <c r="I1082" s="65"/>
      <c r="J1082" s="65"/>
      <c r="K1082" s="65"/>
      <c r="L1082" s="65"/>
      <c r="M1082" s="65"/>
      <c r="N1082" s="65"/>
      <c r="O1082" s="65"/>
      <c r="P1082" s="65"/>
      <c r="Q1082" s="64"/>
      <c r="R1082" s="64"/>
      <c r="S1082" s="65" t="s">
        <v>1417</v>
      </c>
      <c r="T1082" s="65" t="s">
        <v>762</v>
      </c>
    </row>
    <row r="1083" spans="1:20" x14ac:dyDescent="0.35">
      <c r="A1083" s="63" t="s">
        <v>2538</v>
      </c>
      <c r="B1083" s="64">
        <v>489565</v>
      </c>
      <c r="C1083" s="64">
        <v>6765230</v>
      </c>
      <c r="D1083" s="64" t="s">
        <v>2539</v>
      </c>
      <c r="E1083" s="64" t="s">
        <v>133</v>
      </c>
      <c r="F1083" s="64" t="s">
        <v>100</v>
      </c>
      <c r="G1083" s="64"/>
      <c r="H1083" s="65"/>
      <c r="I1083" s="65"/>
      <c r="J1083" s="65"/>
      <c r="K1083" s="65"/>
      <c r="L1083" s="65"/>
      <c r="M1083" s="65"/>
      <c r="N1083" s="65"/>
      <c r="O1083" s="65"/>
      <c r="P1083" s="65"/>
      <c r="Q1083" s="64"/>
      <c r="R1083" s="64"/>
      <c r="S1083" s="65" t="s">
        <v>1417</v>
      </c>
      <c r="T1083" s="65" t="s">
        <v>762</v>
      </c>
    </row>
    <row r="1084" spans="1:20" x14ac:dyDescent="0.35">
      <c r="A1084" s="63" t="s">
        <v>2540</v>
      </c>
      <c r="B1084" s="64">
        <v>489618</v>
      </c>
      <c r="C1084" s="64">
        <v>6765309</v>
      </c>
      <c r="D1084" s="64" t="s">
        <v>2541</v>
      </c>
      <c r="E1084" s="64"/>
      <c r="F1084" s="64" t="s">
        <v>144</v>
      </c>
      <c r="G1084" s="64"/>
      <c r="H1084" s="65"/>
      <c r="I1084" s="65"/>
      <c r="J1084" s="65"/>
      <c r="K1084" s="65"/>
      <c r="L1084" s="65"/>
      <c r="M1084" s="65"/>
      <c r="N1084" s="65"/>
      <c r="O1084" s="65"/>
      <c r="P1084" s="65"/>
      <c r="Q1084" s="64"/>
      <c r="R1084" s="64" t="s">
        <v>2542</v>
      </c>
      <c r="S1084" s="65" t="s">
        <v>1417</v>
      </c>
      <c r="T1084" s="65" t="s">
        <v>762</v>
      </c>
    </row>
    <row r="1085" spans="1:20" x14ac:dyDescent="0.35">
      <c r="A1085" s="63" t="s">
        <v>2543</v>
      </c>
      <c r="B1085" s="64">
        <v>489409</v>
      </c>
      <c r="C1085" s="64">
        <v>6765251</v>
      </c>
      <c r="D1085" s="64" t="s">
        <v>2533</v>
      </c>
      <c r="E1085" s="64" t="s">
        <v>133</v>
      </c>
      <c r="F1085" s="64" t="s">
        <v>23</v>
      </c>
      <c r="G1085" s="64"/>
      <c r="H1085" s="65"/>
      <c r="I1085" s="65"/>
      <c r="J1085" s="65"/>
      <c r="K1085" s="65"/>
      <c r="L1085" s="65"/>
      <c r="M1085" s="65"/>
      <c r="N1085" s="65"/>
      <c r="O1085" s="65"/>
      <c r="P1085" s="65"/>
      <c r="Q1085" s="64"/>
      <c r="R1085" s="64"/>
      <c r="S1085" s="65" t="s">
        <v>1417</v>
      </c>
      <c r="T1085" s="65" t="s">
        <v>762</v>
      </c>
    </row>
    <row r="1086" spans="1:20" x14ac:dyDescent="0.35">
      <c r="A1086" s="63" t="s">
        <v>2544</v>
      </c>
      <c r="B1086" s="64">
        <v>489369</v>
      </c>
      <c r="C1086" s="64">
        <v>6765246</v>
      </c>
      <c r="D1086" s="64" t="s">
        <v>2545</v>
      </c>
      <c r="E1086" s="64" t="s">
        <v>22</v>
      </c>
      <c r="F1086" s="64" t="s">
        <v>23</v>
      </c>
      <c r="G1086" s="64"/>
      <c r="H1086" s="65" t="s">
        <v>34</v>
      </c>
      <c r="I1086" s="65">
        <v>195</v>
      </c>
      <c r="J1086" s="65">
        <v>85</v>
      </c>
      <c r="K1086" s="65"/>
      <c r="L1086" s="65"/>
      <c r="M1086" s="65"/>
      <c r="N1086" s="65"/>
      <c r="O1086" s="65"/>
      <c r="P1086" s="65"/>
      <c r="Q1086" s="64"/>
      <c r="R1086" s="64"/>
      <c r="S1086" s="65" t="s">
        <v>1417</v>
      </c>
      <c r="T1086" s="65" t="s">
        <v>762</v>
      </c>
    </row>
    <row r="1087" spans="1:20" x14ac:dyDescent="0.35">
      <c r="A1087" s="63" t="s">
        <v>2546</v>
      </c>
      <c r="B1087" s="64">
        <v>489268</v>
      </c>
      <c r="C1087" s="64">
        <v>6765247</v>
      </c>
      <c r="D1087" s="64" t="s">
        <v>2547</v>
      </c>
      <c r="E1087" s="64" t="s">
        <v>133</v>
      </c>
      <c r="F1087" s="64" t="s">
        <v>23</v>
      </c>
      <c r="G1087" s="64" t="s">
        <v>100</v>
      </c>
      <c r="H1087" s="65"/>
      <c r="I1087" s="65"/>
      <c r="J1087" s="65"/>
      <c r="K1087" s="65"/>
      <c r="L1087" s="65"/>
      <c r="M1087" s="65"/>
      <c r="N1087" s="65"/>
      <c r="O1087" s="65"/>
      <c r="P1087" s="65"/>
      <c r="Q1087" s="64"/>
      <c r="R1087" s="64"/>
      <c r="S1087" s="65" t="s">
        <v>1417</v>
      </c>
      <c r="T1087" s="65" t="s">
        <v>762</v>
      </c>
    </row>
    <row r="1088" spans="1:20" x14ac:dyDescent="0.35">
      <c r="A1088" s="63" t="s">
        <v>2548</v>
      </c>
      <c r="B1088" s="64">
        <v>489234</v>
      </c>
      <c r="C1088" s="64">
        <v>6765243</v>
      </c>
      <c r="D1088" s="64" t="s">
        <v>2549</v>
      </c>
      <c r="E1088" s="64" t="s">
        <v>133</v>
      </c>
      <c r="F1088" s="64" t="s">
        <v>23</v>
      </c>
      <c r="G1088" s="64" t="s">
        <v>100</v>
      </c>
      <c r="H1088" s="65"/>
      <c r="I1088" s="65"/>
      <c r="J1088" s="65"/>
      <c r="K1088" s="65"/>
      <c r="L1088" s="65"/>
      <c r="M1088" s="65"/>
      <c r="N1088" s="65"/>
      <c r="O1088" s="65"/>
      <c r="P1088" s="65"/>
      <c r="Q1088" s="64"/>
      <c r="R1088" s="64"/>
      <c r="S1088" s="65" t="s">
        <v>1417</v>
      </c>
      <c r="T1088" s="65" t="s">
        <v>762</v>
      </c>
    </row>
    <row r="1089" spans="1:20" x14ac:dyDescent="0.35">
      <c r="A1089" s="63" t="s">
        <v>2550</v>
      </c>
      <c r="B1089" s="64">
        <v>489122</v>
      </c>
      <c r="C1089" s="64">
        <v>6765242</v>
      </c>
      <c r="D1089" s="64" t="s">
        <v>2551</v>
      </c>
      <c r="E1089" s="64" t="s">
        <v>22</v>
      </c>
      <c r="F1089" s="64" t="s">
        <v>23</v>
      </c>
      <c r="G1089" s="64"/>
      <c r="H1089" s="65" t="s">
        <v>34</v>
      </c>
      <c r="I1089" s="65">
        <v>1</v>
      </c>
      <c r="J1089" s="65">
        <v>80</v>
      </c>
      <c r="K1089" s="65"/>
      <c r="L1089" s="65"/>
      <c r="M1089" s="65"/>
      <c r="N1089" s="65"/>
      <c r="O1089" s="65"/>
      <c r="P1089" s="65"/>
      <c r="Q1089" s="64"/>
      <c r="R1089" s="64"/>
      <c r="S1089" s="65" t="s">
        <v>1417</v>
      </c>
      <c r="T1089" s="65" t="s">
        <v>762</v>
      </c>
    </row>
    <row r="1090" spans="1:20" x14ac:dyDescent="0.35">
      <c r="A1090" s="63" t="s">
        <v>2552</v>
      </c>
      <c r="B1090" s="64">
        <v>489032</v>
      </c>
      <c r="C1090" s="64">
        <v>6765258</v>
      </c>
      <c r="D1090" s="64" t="s">
        <v>2553</v>
      </c>
      <c r="E1090" s="64" t="s">
        <v>22</v>
      </c>
      <c r="F1090" s="64" t="s">
        <v>100</v>
      </c>
      <c r="G1090" s="64"/>
      <c r="H1090" s="65" t="s">
        <v>27</v>
      </c>
      <c r="I1090" s="65">
        <v>245</v>
      </c>
      <c r="J1090" s="65">
        <v>55</v>
      </c>
      <c r="K1090" s="65"/>
      <c r="L1090" s="65"/>
      <c r="M1090" s="65"/>
      <c r="N1090" s="65"/>
      <c r="O1090" s="65"/>
      <c r="P1090" s="65"/>
      <c r="Q1090" s="64"/>
      <c r="R1090" s="64"/>
      <c r="S1090" s="65" t="s">
        <v>1417</v>
      </c>
      <c r="T1090" s="65" t="s">
        <v>762</v>
      </c>
    </row>
    <row r="1091" spans="1:20" x14ac:dyDescent="0.35">
      <c r="A1091" s="63" t="s">
        <v>2554</v>
      </c>
      <c r="B1091" s="64">
        <v>488992</v>
      </c>
      <c r="C1091" s="64">
        <v>6765251</v>
      </c>
      <c r="D1091" s="64" t="s">
        <v>2555</v>
      </c>
      <c r="E1091" s="64" t="s">
        <v>22</v>
      </c>
      <c r="F1091" s="64" t="s">
        <v>100</v>
      </c>
      <c r="G1091" s="64"/>
      <c r="H1091" s="65" t="s">
        <v>27</v>
      </c>
      <c r="I1091" s="65">
        <v>253</v>
      </c>
      <c r="J1091" s="65">
        <v>50</v>
      </c>
      <c r="K1091" s="65"/>
      <c r="L1091" s="65"/>
      <c r="M1091" s="65"/>
      <c r="N1091" s="65"/>
      <c r="O1091" s="65"/>
      <c r="P1091" s="65"/>
      <c r="Q1091" s="64"/>
      <c r="R1091" s="64"/>
      <c r="S1091" s="65" t="s">
        <v>1417</v>
      </c>
      <c r="T1091" s="65" t="s">
        <v>762</v>
      </c>
    </row>
    <row r="1092" spans="1:20" x14ac:dyDescent="0.35">
      <c r="A1092" s="63" t="s">
        <v>2556</v>
      </c>
      <c r="B1092" s="64">
        <v>488925</v>
      </c>
      <c r="C1092" s="64">
        <v>6765235</v>
      </c>
      <c r="D1092" s="64" t="s">
        <v>2555</v>
      </c>
      <c r="E1092" s="64" t="s">
        <v>22</v>
      </c>
      <c r="F1092" s="64" t="s">
        <v>100</v>
      </c>
      <c r="G1092" s="64"/>
      <c r="H1092" s="65" t="s">
        <v>27</v>
      </c>
      <c r="I1092" s="65">
        <v>236</v>
      </c>
      <c r="J1092" s="65">
        <v>52</v>
      </c>
      <c r="K1092" s="65"/>
      <c r="L1092" s="65"/>
      <c r="M1092" s="65"/>
      <c r="N1092" s="65"/>
      <c r="O1092" s="65"/>
      <c r="P1092" s="65"/>
      <c r="Q1092" s="64"/>
      <c r="R1092" s="64"/>
      <c r="S1092" s="65" t="s">
        <v>1417</v>
      </c>
      <c r="T1092" s="65" t="s">
        <v>762</v>
      </c>
    </row>
    <row r="1093" spans="1:20" x14ac:dyDescent="0.35">
      <c r="A1093" s="63" t="s">
        <v>2557</v>
      </c>
      <c r="B1093" s="64">
        <v>488897</v>
      </c>
      <c r="C1093" s="64">
        <v>6765234</v>
      </c>
      <c r="D1093" s="64" t="s">
        <v>2558</v>
      </c>
      <c r="E1093" s="64"/>
      <c r="F1093" s="64" t="s">
        <v>144</v>
      </c>
      <c r="G1093" s="64"/>
      <c r="H1093" s="65"/>
      <c r="I1093" s="65"/>
      <c r="J1093" s="65"/>
      <c r="K1093" s="65"/>
      <c r="L1093" s="65"/>
      <c r="M1093" s="65"/>
      <c r="N1093" s="65"/>
      <c r="O1093" s="65"/>
      <c r="P1093" s="65"/>
      <c r="Q1093" s="64"/>
      <c r="R1093" s="64"/>
      <c r="S1093" s="65" t="s">
        <v>1417</v>
      </c>
      <c r="T1093" s="65" t="s">
        <v>762</v>
      </c>
    </row>
    <row r="1094" spans="1:20" x14ac:dyDescent="0.35">
      <c r="A1094" s="63" t="s">
        <v>2559</v>
      </c>
      <c r="B1094" s="64">
        <v>488700</v>
      </c>
      <c r="C1094" s="64">
        <v>6765164</v>
      </c>
      <c r="D1094" s="64" t="s">
        <v>2560</v>
      </c>
      <c r="E1094" s="64"/>
      <c r="F1094" s="64" t="s">
        <v>144</v>
      </c>
      <c r="G1094" s="64"/>
      <c r="H1094" s="65"/>
      <c r="I1094" s="65"/>
      <c r="J1094" s="65"/>
      <c r="K1094" s="65"/>
      <c r="L1094" s="65"/>
      <c r="M1094" s="65"/>
      <c r="N1094" s="65"/>
      <c r="O1094" s="65"/>
      <c r="P1094" s="65"/>
      <c r="Q1094" s="64"/>
      <c r="R1094" s="64"/>
      <c r="S1094" s="65" t="s">
        <v>1417</v>
      </c>
      <c r="T1094" s="65" t="s">
        <v>762</v>
      </c>
    </row>
    <row r="1095" spans="1:20" x14ac:dyDescent="0.35">
      <c r="A1095" s="63" t="s">
        <v>2561</v>
      </c>
      <c r="B1095" s="64">
        <v>488917</v>
      </c>
      <c r="C1095" s="64">
        <v>6765449</v>
      </c>
      <c r="D1095" s="64" t="s">
        <v>2562</v>
      </c>
      <c r="E1095" s="64"/>
      <c r="F1095" s="64" t="s">
        <v>144</v>
      </c>
      <c r="G1095" s="64"/>
      <c r="H1095" s="65"/>
      <c r="I1095" s="65"/>
      <c r="J1095" s="65"/>
      <c r="K1095" s="65"/>
      <c r="L1095" s="65"/>
      <c r="M1095" s="65"/>
      <c r="N1095" s="65"/>
      <c r="O1095" s="65"/>
      <c r="P1095" s="65"/>
      <c r="Q1095" s="64"/>
      <c r="R1095" s="64"/>
      <c r="S1095" s="65" t="s">
        <v>1417</v>
      </c>
      <c r="T1095" s="65" t="s">
        <v>762</v>
      </c>
    </row>
    <row r="1096" spans="1:20" x14ac:dyDescent="0.35">
      <c r="A1096" s="63" t="s">
        <v>2563</v>
      </c>
      <c r="B1096" s="64">
        <v>488873</v>
      </c>
      <c r="C1096" s="64">
        <v>6765599</v>
      </c>
      <c r="D1096" s="64" t="s">
        <v>2564</v>
      </c>
      <c r="E1096" s="64"/>
      <c r="F1096" s="64" t="s">
        <v>144</v>
      </c>
      <c r="G1096" s="64"/>
      <c r="H1096" s="65"/>
      <c r="I1096" s="65"/>
      <c r="J1096" s="65"/>
      <c r="K1096" s="65"/>
      <c r="L1096" s="65"/>
      <c r="M1096" s="65"/>
      <c r="N1096" s="65"/>
      <c r="O1096" s="65"/>
      <c r="P1096" s="65"/>
      <c r="Q1096" s="64"/>
      <c r="R1096" s="64"/>
      <c r="S1096" s="65" t="s">
        <v>1417</v>
      </c>
      <c r="T1096" s="65" t="s">
        <v>762</v>
      </c>
    </row>
    <row r="1097" spans="1:20" x14ac:dyDescent="0.35">
      <c r="A1097" s="63" t="s">
        <v>2565</v>
      </c>
      <c r="B1097" s="64">
        <v>488866</v>
      </c>
      <c r="C1097" s="64">
        <v>6765756</v>
      </c>
      <c r="D1097" s="64" t="s">
        <v>2566</v>
      </c>
      <c r="E1097" s="64"/>
      <c r="F1097" s="64"/>
      <c r="G1097" s="64"/>
      <c r="H1097" s="65"/>
      <c r="I1097" s="65"/>
      <c r="J1097" s="65"/>
      <c r="K1097" s="65"/>
      <c r="L1097" s="65"/>
      <c r="M1097" s="65"/>
      <c r="N1097" s="65"/>
      <c r="O1097" s="65"/>
      <c r="P1097" s="65"/>
      <c r="Q1097" s="64"/>
      <c r="R1097" s="64" t="s">
        <v>2567</v>
      </c>
      <c r="S1097" s="65" t="s">
        <v>1417</v>
      </c>
      <c r="T1097" s="65" t="s">
        <v>762</v>
      </c>
    </row>
    <row r="1098" spans="1:20" x14ac:dyDescent="0.35">
      <c r="A1098" s="63" t="s">
        <v>2568</v>
      </c>
      <c r="B1098" s="64">
        <v>488827</v>
      </c>
      <c r="C1098" s="64">
        <v>6765812</v>
      </c>
      <c r="D1098" s="64" t="s">
        <v>2569</v>
      </c>
      <c r="E1098" s="64" t="s">
        <v>22</v>
      </c>
      <c r="F1098" s="64" t="s">
        <v>100</v>
      </c>
      <c r="G1098" s="64"/>
      <c r="H1098" s="65"/>
      <c r="I1098" s="65"/>
      <c r="J1098" s="65"/>
      <c r="K1098" s="65"/>
      <c r="L1098" s="65"/>
      <c r="M1098" s="65"/>
      <c r="N1098" s="65" t="s">
        <v>47</v>
      </c>
      <c r="O1098" s="65">
        <v>56</v>
      </c>
      <c r="P1098" s="65">
        <v>8</v>
      </c>
      <c r="Q1098" s="64"/>
      <c r="R1098" s="64" t="s">
        <v>2570</v>
      </c>
      <c r="S1098" s="65" t="s">
        <v>1417</v>
      </c>
      <c r="T1098" s="65" t="s">
        <v>762</v>
      </c>
    </row>
    <row r="1099" spans="1:20" x14ac:dyDescent="0.35">
      <c r="A1099" s="63" t="s">
        <v>2571</v>
      </c>
      <c r="B1099" s="64">
        <v>489528</v>
      </c>
      <c r="C1099" s="64">
        <v>6764974</v>
      </c>
      <c r="D1099" s="64" t="s">
        <v>2572</v>
      </c>
      <c r="E1099" s="64" t="s">
        <v>133</v>
      </c>
      <c r="F1099" s="64" t="s">
        <v>100</v>
      </c>
      <c r="G1099" s="64" t="s">
        <v>144</v>
      </c>
      <c r="H1099" s="65"/>
      <c r="I1099" s="65"/>
      <c r="J1099" s="65"/>
      <c r="K1099" s="65"/>
      <c r="L1099" s="65"/>
      <c r="M1099" s="65"/>
      <c r="N1099" s="65"/>
      <c r="O1099" s="65"/>
      <c r="P1099" s="65"/>
      <c r="Q1099" s="64"/>
      <c r="R1099" s="64"/>
      <c r="S1099" s="65" t="s">
        <v>1417</v>
      </c>
      <c r="T1099" s="65" t="s">
        <v>762</v>
      </c>
    </row>
    <row r="1100" spans="1:20" x14ac:dyDescent="0.35">
      <c r="A1100" s="63" t="s">
        <v>2573</v>
      </c>
      <c r="B1100" s="64">
        <v>489375</v>
      </c>
      <c r="C1100" s="64">
        <v>6764938</v>
      </c>
      <c r="D1100" s="64" t="s">
        <v>2574</v>
      </c>
      <c r="E1100" s="64" t="s">
        <v>22</v>
      </c>
      <c r="F1100" s="64" t="s">
        <v>2575</v>
      </c>
      <c r="G1100" s="64"/>
      <c r="H1100" s="65" t="s">
        <v>27</v>
      </c>
      <c r="I1100" s="65">
        <v>260</v>
      </c>
      <c r="J1100" s="65">
        <v>45</v>
      </c>
      <c r="K1100" s="65"/>
      <c r="L1100" s="65"/>
      <c r="M1100" s="65"/>
      <c r="N1100" s="65"/>
      <c r="O1100" s="65"/>
      <c r="P1100" s="65"/>
      <c r="Q1100" s="64"/>
      <c r="R1100" s="64" t="s">
        <v>2576</v>
      </c>
      <c r="S1100" s="65" t="s">
        <v>1417</v>
      </c>
      <c r="T1100" s="65" t="s">
        <v>762</v>
      </c>
    </row>
    <row r="1101" spans="1:20" x14ac:dyDescent="0.35">
      <c r="A1101" s="63" t="s">
        <v>2577</v>
      </c>
      <c r="B1101" s="64">
        <v>489252</v>
      </c>
      <c r="C1101" s="64">
        <v>6764872</v>
      </c>
      <c r="D1101" s="64" t="s">
        <v>2578</v>
      </c>
      <c r="E1101" s="64" t="s">
        <v>22</v>
      </c>
      <c r="F1101" s="64" t="s">
        <v>100</v>
      </c>
      <c r="G1101" s="64"/>
      <c r="H1101" s="65" t="s">
        <v>27</v>
      </c>
      <c r="I1101" s="65">
        <v>275</v>
      </c>
      <c r="J1101" s="65">
        <v>60</v>
      </c>
      <c r="K1101" s="65"/>
      <c r="L1101" s="65"/>
      <c r="M1101" s="65"/>
      <c r="N1101" s="65"/>
      <c r="O1101" s="65"/>
      <c r="P1101" s="65"/>
      <c r="Q1101" s="64"/>
      <c r="R1101" s="64"/>
      <c r="S1101" s="65" t="s">
        <v>1417</v>
      </c>
      <c r="T1101" s="65" t="s">
        <v>762</v>
      </c>
    </row>
    <row r="1102" spans="1:20" x14ac:dyDescent="0.35">
      <c r="A1102" s="63" t="s">
        <v>2579</v>
      </c>
      <c r="B1102" s="64">
        <v>489131</v>
      </c>
      <c r="C1102" s="64">
        <v>6764815</v>
      </c>
      <c r="D1102" s="64" t="s">
        <v>2580</v>
      </c>
      <c r="E1102" s="64" t="s">
        <v>133</v>
      </c>
      <c r="F1102" s="64" t="s">
        <v>100</v>
      </c>
      <c r="G1102" s="64"/>
      <c r="H1102" s="65"/>
      <c r="I1102" s="65"/>
      <c r="J1102" s="65"/>
      <c r="K1102" s="65"/>
      <c r="L1102" s="65"/>
      <c r="M1102" s="65"/>
      <c r="N1102" s="65"/>
      <c r="O1102" s="65"/>
      <c r="P1102" s="65"/>
      <c r="Q1102" s="64"/>
      <c r="R1102" s="64"/>
      <c r="S1102" s="65" t="s">
        <v>1417</v>
      </c>
      <c r="T1102" s="65" t="s">
        <v>762</v>
      </c>
    </row>
    <row r="1103" spans="1:20" x14ac:dyDescent="0.35">
      <c r="A1103" s="63" t="s">
        <v>2581</v>
      </c>
      <c r="B1103" s="64">
        <v>489066</v>
      </c>
      <c r="C1103" s="64">
        <v>6764869</v>
      </c>
      <c r="D1103" s="64" t="s">
        <v>2582</v>
      </c>
      <c r="E1103" s="64"/>
      <c r="F1103" s="64" t="s">
        <v>144</v>
      </c>
      <c r="G1103" s="64"/>
      <c r="H1103" s="65"/>
      <c r="I1103" s="65"/>
      <c r="J1103" s="65"/>
      <c r="K1103" s="65"/>
      <c r="L1103" s="65"/>
      <c r="M1103" s="65"/>
      <c r="N1103" s="65"/>
      <c r="O1103" s="65"/>
      <c r="P1103" s="65"/>
      <c r="Q1103" s="64"/>
      <c r="R1103" s="64"/>
      <c r="S1103" s="65" t="s">
        <v>1417</v>
      </c>
      <c r="T1103" s="65" t="s">
        <v>762</v>
      </c>
    </row>
    <row r="1104" spans="1:20" x14ac:dyDescent="0.35">
      <c r="A1104" s="63" t="s">
        <v>2583</v>
      </c>
      <c r="B1104" s="64">
        <v>488922</v>
      </c>
      <c r="C1104" s="64">
        <v>6764804</v>
      </c>
      <c r="D1104" s="64" t="s">
        <v>2328</v>
      </c>
      <c r="E1104" s="64"/>
      <c r="F1104" s="64" t="s">
        <v>144</v>
      </c>
      <c r="G1104" s="64"/>
      <c r="H1104" s="65"/>
      <c r="I1104" s="65"/>
      <c r="J1104" s="65"/>
      <c r="K1104" s="65"/>
      <c r="L1104" s="65"/>
      <c r="M1104" s="65"/>
      <c r="N1104" s="65"/>
      <c r="O1104" s="65"/>
      <c r="P1104" s="65"/>
      <c r="Q1104" s="64"/>
      <c r="R1104" s="64"/>
      <c r="S1104" s="65" t="s">
        <v>1417</v>
      </c>
      <c r="T1104" s="65" t="s">
        <v>762</v>
      </c>
    </row>
    <row r="1105" spans="1:20" x14ac:dyDescent="0.35">
      <c r="A1105" s="63" t="s">
        <v>2584</v>
      </c>
      <c r="B1105" s="64">
        <v>488840</v>
      </c>
      <c r="C1105" s="64">
        <v>6764835</v>
      </c>
      <c r="D1105" s="64" t="s">
        <v>2585</v>
      </c>
      <c r="E1105" s="64"/>
      <c r="F1105" s="64" t="s">
        <v>144</v>
      </c>
      <c r="G1105" s="64"/>
      <c r="H1105" s="65"/>
      <c r="I1105" s="65"/>
      <c r="J1105" s="65"/>
      <c r="K1105" s="65"/>
      <c r="L1105" s="65"/>
      <c r="M1105" s="65"/>
      <c r="N1105" s="65"/>
      <c r="O1105" s="65"/>
      <c r="P1105" s="65"/>
      <c r="Q1105" s="64"/>
      <c r="R1105" s="64"/>
      <c r="S1105" s="65" t="s">
        <v>1417</v>
      </c>
      <c r="T1105" s="65" t="s">
        <v>762</v>
      </c>
    </row>
    <row r="1106" spans="1:20" x14ac:dyDescent="0.35">
      <c r="A1106" s="63" t="s">
        <v>2586</v>
      </c>
      <c r="B1106" s="64">
        <v>488859</v>
      </c>
      <c r="C1106" s="64">
        <v>6765027</v>
      </c>
      <c r="D1106" s="64" t="s">
        <v>2587</v>
      </c>
      <c r="E1106" s="64"/>
      <c r="F1106" s="64" t="s">
        <v>144</v>
      </c>
      <c r="G1106" s="64"/>
      <c r="H1106" s="65"/>
      <c r="I1106" s="65"/>
      <c r="J1106" s="65"/>
      <c r="K1106" s="65"/>
      <c r="L1106" s="65"/>
      <c r="M1106" s="65"/>
      <c r="N1106" s="65"/>
      <c r="O1106" s="65"/>
      <c r="P1106" s="65"/>
      <c r="Q1106" s="64"/>
      <c r="R1106" s="64"/>
      <c r="S1106" s="65" t="s">
        <v>1417</v>
      </c>
      <c r="T1106" s="65" t="s">
        <v>762</v>
      </c>
    </row>
    <row r="1107" spans="1:20" x14ac:dyDescent="0.35">
      <c r="A1107" s="63" t="s">
        <v>2588</v>
      </c>
      <c r="B1107" s="64">
        <v>488724</v>
      </c>
      <c r="C1107" s="64">
        <v>6765094</v>
      </c>
      <c r="D1107" s="64" t="s">
        <v>2589</v>
      </c>
      <c r="E1107" s="64"/>
      <c r="F1107" s="64" t="s">
        <v>144</v>
      </c>
      <c r="G1107" s="64"/>
      <c r="H1107" s="65"/>
      <c r="I1107" s="65"/>
      <c r="J1107" s="65"/>
      <c r="K1107" s="65"/>
      <c r="L1107" s="65"/>
      <c r="M1107" s="65"/>
      <c r="N1107" s="65"/>
      <c r="O1107" s="65"/>
      <c r="P1107" s="65"/>
      <c r="Q1107" s="64"/>
      <c r="R1107" s="64"/>
      <c r="S1107" s="65" t="s">
        <v>1417</v>
      </c>
      <c r="T1107" s="65" t="s">
        <v>762</v>
      </c>
    </row>
    <row r="1108" spans="1:20" x14ac:dyDescent="0.35">
      <c r="A1108" s="63" t="s">
        <v>2590</v>
      </c>
      <c r="B1108" s="64">
        <v>488969</v>
      </c>
      <c r="C1108" s="64">
        <v>6764956</v>
      </c>
      <c r="D1108" s="64" t="s">
        <v>2591</v>
      </c>
      <c r="E1108" s="64" t="s">
        <v>22</v>
      </c>
      <c r="F1108" s="64" t="s">
        <v>179</v>
      </c>
      <c r="G1108" s="64"/>
      <c r="H1108" s="65"/>
      <c r="I1108" s="65"/>
      <c r="J1108" s="65"/>
      <c r="K1108" s="65"/>
      <c r="L1108" s="65"/>
      <c r="M1108" s="65"/>
      <c r="N1108" s="65"/>
      <c r="O1108" s="65"/>
      <c r="P1108" s="65"/>
      <c r="Q1108" s="64"/>
      <c r="R1108" s="64" t="s">
        <v>2592</v>
      </c>
      <c r="S1108" s="65" t="s">
        <v>1417</v>
      </c>
      <c r="T1108" s="65" t="s">
        <v>762</v>
      </c>
    </row>
    <row r="1109" spans="1:20" x14ac:dyDescent="0.35">
      <c r="A1109" s="63" t="s">
        <v>2593</v>
      </c>
      <c r="B1109" s="64">
        <v>489630</v>
      </c>
      <c r="C1109" s="64">
        <v>6765110</v>
      </c>
      <c r="D1109" s="64" t="s">
        <v>2594</v>
      </c>
      <c r="E1109" s="64" t="s">
        <v>477</v>
      </c>
      <c r="F1109" s="64" t="s">
        <v>23</v>
      </c>
      <c r="G1109" s="64"/>
      <c r="H1109" s="65"/>
      <c r="I1109" s="65"/>
      <c r="J1109" s="65"/>
      <c r="K1109" s="65"/>
      <c r="L1109" s="65"/>
      <c r="M1109" s="65"/>
      <c r="N1109" s="65"/>
      <c r="O1109" s="65"/>
      <c r="P1109" s="65"/>
      <c r="Q1109" s="64"/>
      <c r="R1109" s="64"/>
      <c r="S1109" s="65" t="s">
        <v>1417</v>
      </c>
      <c r="T1109" s="65" t="s">
        <v>762</v>
      </c>
    </row>
    <row r="1110" spans="1:20" x14ac:dyDescent="0.35">
      <c r="A1110" s="63" t="s">
        <v>2595</v>
      </c>
      <c r="B1110" s="64">
        <v>490008</v>
      </c>
      <c r="C1110" s="64">
        <v>6765467</v>
      </c>
      <c r="D1110" s="64" t="s">
        <v>2596</v>
      </c>
      <c r="E1110" s="64"/>
      <c r="F1110" s="64" t="s">
        <v>236</v>
      </c>
      <c r="G1110" s="64"/>
      <c r="H1110" s="65"/>
      <c r="I1110" s="65"/>
      <c r="J1110" s="65"/>
      <c r="K1110" s="65"/>
      <c r="L1110" s="65"/>
      <c r="M1110" s="65"/>
      <c r="N1110" s="65"/>
      <c r="O1110" s="65"/>
      <c r="P1110" s="65"/>
      <c r="Q1110" s="64"/>
      <c r="R1110" s="64"/>
      <c r="S1110" s="65" t="s">
        <v>1417</v>
      </c>
      <c r="T1110" s="65" t="s">
        <v>762</v>
      </c>
    </row>
    <row r="1111" spans="1:20" x14ac:dyDescent="0.35">
      <c r="A1111" s="63" t="s">
        <v>2597</v>
      </c>
      <c r="B1111" s="64">
        <v>489894</v>
      </c>
      <c r="C1111" s="64">
        <v>6765432</v>
      </c>
      <c r="D1111" s="64" t="s">
        <v>2598</v>
      </c>
      <c r="E1111" s="64"/>
      <c r="F1111" s="64" t="s">
        <v>236</v>
      </c>
      <c r="G1111" s="64"/>
      <c r="H1111" s="65"/>
      <c r="I1111" s="65"/>
      <c r="J1111" s="65"/>
      <c r="K1111" s="65"/>
      <c r="L1111" s="65"/>
      <c r="M1111" s="65"/>
      <c r="N1111" s="65"/>
      <c r="O1111" s="65"/>
      <c r="P1111" s="65"/>
      <c r="Q1111" s="64"/>
      <c r="R1111" s="64"/>
      <c r="S1111" s="65" t="s">
        <v>1417</v>
      </c>
      <c r="T1111" s="65" t="s">
        <v>762</v>
      </c>
    </row>
    <row r="1112" spans="1:20" x14ac:dyDescent="0.35">
      <c r="A1112" s="63" t="s">
        <v>2599</v>
      </c>
      <c r="B1112" s="64">
        <v>489781</v>
      </c>
      <c r="C1112" s="64">
        <v>6765429</v>
      </c>
      <c r="D1112" s="64" t="s">
        <v>2600</v>
      </c>
      <c r="E1112" s="64" t="s">
        <v>22</v>
      </c>
      <c r="F1112" s="64" t="s">
        <v>179</v>
      </c>
      <c r="G1112" s="64"/>
      <c r="H1112" s="65"/>
      <c r="I1112" s="65"/>
      <c r="J1112" s="65"/>
      <c r="K1112" s="65"/>
      <c r="L1112" s="65"/>
      <c r="M1112" s="65"/>
      <c r="N1112" s="65"/>
      <c r="O1112" s="65"/>
      <c r="P1112" s="65"/>
      <c r="Q1112" s="64"/>
      <c r="R1112" s="64" t="s">
        <v>2601</v>
      </c>
      <c r="S1112" s="65" t="s">
        <v>1417</v>
      </c>
      <c r="T1112" s="65" t="s">
        <v>762</v>
      </c>
    </row>
    <row r="1113" spans="1:20" x14ac:dyDescent="0.35">
      <c r="A1113" s="63" t="s">
        <v>2602</v>
      </c>
      <c r="B1113" s="64">
        <v>489683</v>
      </c>
      <c r="C1113" s="64">
        <v>6765348</v>
      </c>
      <c r="D1113" s="64" t="s">
        <v>2603</v>
      </c>
      <c r="E1113" s="64" t="s">
        <v>91</v>
      </c>
      <c r="F1113" s="64" t="s">
        <v>179</v>
      </c>
      <c r="G1113" s="64"/>
      <c r="H1113" s="65"/>
      <c r="I1113" s="65"/>
      <c r="J1113" s="65"/>
      <c r="K1113" s="65"/>
      <c r="L1113" s="65"/>
      <c r="M1113" s="65"/>
      <c r="N1113" s="65"/>
      <c r="O1113" s="65"/>
      <c r="P1113" s="65"/>
      <c r="Q1113" s="64"/>
      <c r="R1113" s="64" t="s">
        <v>2604</v>
      </c>
      <c r="S1113" s="65" t="s">
        <v>1417</v>
      </c>
      <c r="T1113" s="65" t="s">
        <v>762</v>
      </c>
    </row>
    <row r="1114" spans="1:20" x14ac:dyDescent="0.35">
      <c r="A1114" s="63" t="s">
        <v>2605</v>
      </c>
      <c r="B1114" s="64">
        <v>489653</v>
      </c>
      <c r="C1114" s="64">
        <v>6765328</v>
      </c>
      <c r="D1114" s="64" t="s">
        <v>2606</v>
      </c>
      <c r="E1114" s="64"/>
      <c r="F1114" s="64" t="s">
        <v>144</v>
      </c>
      <c r="G1114" s="64"/>
      <c r="H1114" s="65"/>
      <c r="I1114" s="65"/>
      <c r="J1114" s="65"/>
      <c r="K1114" s="65"/>
      <c r="L1114" s="65"/>
      <c r="M1114" s="65"/>
      <c r="N1114" s="65"/>
      <c r="O1114" s="65"/>
      <c r="P1114" s="65"/>
      <c r="Q1114" s="64"/>
      <c r="R1114" s="64" t="s">
        <v>2607</v>
      </c>
      <c r="S1114" s="65" t="s">
        <v>1417</v>
      </c>
      <c r="T1114" s="65" t="s">
        <v>762</v>
      </c>
    </row>
    <row r="1115" spans="1:20" x14ac:dyDescent="0.35">
      <c r="A1115" s="63" t="s">
        <v>2608</v>
      </c>
      <c r="B1115" s="64">
        <v>489505</v>
      </c>
      <c r="C1115" s="64">
        <v>6765304</v>
      </c>
      <c r="D1115" s="64" t="s">
        <v>2609</v>
      </c>
      <c r="E1115" s="64" t="s">
        <v>133</v>
      </c>
      <c r="F1115" s="64" t="s">
        <v>23</v>
      </c>
      <c r="G1115" s="64"/>
      <c r="H1115" s="65"/>
      <c r="I1115" s="65"/>
      <c r="J1115" s="65"/>
      <c r="K1115" s="65"/>
      <c r="L1115" s="65"/>
      <c r="M1115" s="65"/>
      <c r="N1115" s="65"/>
      <c r="O1115" s="65"/>
      <c r="P1115" s="65"/>
      <c r="Q1115" s="64"/>
      <c r="R1115" s="64"/>
      <c r="S1115" s="65" t="s">
        <v>1417</v>
      </c>
      <c r="T1115" s="65" t="s">
        <v>762</v>
      </c>
    </row>
    <row r="1116" spans="1:20" x14ac:dyDescent="0.35">
      <c r="A1116" s="63">
        <v>12.000999999999999</v>
      </c>
      <c r="B1116" s="64">
        <v>489621</v>
      </c>
      <c r="C1116" s="64">
        <v>6763901</v>
      </c>
      <c r="D1116" s="64" t="s">
        <v>2610</v>
      </c>
      <c r="E1116" s="64" t="s">
        <v>133</v>
      </c>
      <c r="F1116" s="64" t="s">
        <v>100</v>
      </c>
      <c r="G1116" s="64" t="s">
        <v>43</v>
      </c>
      <c r="H1116" s="65"/>
      <c r="I1116" s="65"/>
      <c r="J1116" s="65"/>
      <c r="K1116" s="65"/>
      <c r="L1116" s="65"/>
      <c r="M1116" s="65"/>
      <c r="N1116" s="65"/>
      <c r="O1116" s="65"/>
      <c r="P1116" s="65"/>
      <c r="Q1116" s="64"/>
      <c r="R1116" s="64" t="s">
        <v>2611</v>
      </c>
      <c r="S1116" s="65" t="s">
        <v>24</v>
      </c>
      <c r="T1116" s="65" t="s">
        <v>762</v>
      </c>
    </row>
    <row r="1117" spans="1:20" x14ac:dyDescent="0.35">
      <c r="A1117" s="63">
        <v>12.002000000000001</v>
      </c>
      <c r="B1117" s="64">
        <v>489635</v>
      </c>
      <c r="C1117" s="64">
        <v>6763864</v>
      </c>
      <c r="D1117" s="64" t="s">
        <v>2612</v>
      </c>
      <c r="E1117" s="64" t="s">
        <v>91</v>
      </c>
      <c r="F1117" s="64" t="s">
        <v>100</v>
      </c>
      <c r="G1117" s="64" t="s">
        <v>43</v>
      </c>
      <c r="H1117" s="65"/>
      <c r="I1117" s="65"/>
      <c r="J1117" s="65"/>
      <c r="K1117" s="65"/>
      <c r="L1117" s="65"/>
      <c r="M1117" s="65"/>
      <c r="N1117" s="65"/>
      <c r="O1117" s="65"/>
      <c r="P1117" s="65"/>
      <c r="Q1117" s="64"/>
      <c r="R1117" s="64"/>
      <c r="S1117" s="65" t="s">
        <v>24</v>
      </c>
      <c r="T1117" s="65" t="s">
        <v>762</v>
      </c>
    </row>
    <row r="1118" spans="1:20" x14ac:dyDescent="0.35">
      <c r="A1118" s="63">
        <v>12.003</v>
      </c>
      <c r="B1118" s="64">
        <v>489655</v>
      </c>
      <c r="C1118" s="64">
        <v>6763834</v>
      </c>
      <c r="D1118" s="64" t="s">
        <v>2613</v>
      </c>
      <c r="E1118" s="64" t="s">
        <v>91</v>
      </c>
      <c r="F1118" s="64" t="s">
        <v>43</v>
      </c>
      <c r="G1118" s="64" t="s">
        <v>152</v>
      </c>
      <c r="H1118" s="65"/>
      <c r="I1118" s="65"/>
      <c r="J1118" s="65"/>
      <c r="K1118" s="65"/>
      <c r="L1118" s="65"/>
      <c r="M1118" s="65"/>
      <c r="N1118" s="65"/>
      <c r="O1118" s="65"/>
      <c r="P1118" s="65"/>
      <c r="Q1118" s="64"/>
      <c r="R1118" s="64"/>
      <c r="S1118" s="65" t="s">
        <v>24</v>
      </c>
      <c r="T1118" s="65" t="s">
        <v>762</v>
      </c>
    </row>
    <row r="1119" spans="1:20" x14ac:dyDescent="0.35">
      <c r="A1119" s="63" t="s">
        <v>2614</v>
      </c>
      <c r="B1119" s="64">
        <v>489656</v>
      </c>
      <c r="C1119" s="64">
        <v>6763768</v>
      </c>
      <c r="D1119" s="64" t="s">
        <v>2615</v>
      </c>
      <c r="E1119" s="64" t="s">
        <v>91</v>
      </c>
      <c r="F1119" s="64" t="s">
        <v>100</v>
      </c>
      <c r="G1119" s="64"/>
      <c r="H1119" s="65"/>
      <c r="I1119" s="65"/>
      <c r="J1119" s="65"/>
      <c r="K1119" s="65"/>
      <c r="L1119" s="65"/>
      <c r="M1119" s="65"/>
      <c r="N1119" s="65"/>
      <c r="O1119" s="65"/>
      <c r="P1119" s="65"/>
      <c r="Q1119" s="64"/>
      <c r="R1119" s="64"/>
      <c r="S1119" s="65" t="s">
        <v>24</v>
      </c>
      <c r="T1119" s="65" t="s">
        <v>762</v>
      </c>
    </row>
    <row r="1120" spans="1:20" x14ac:dyDescent="0.35">
      <c r="A1120" s="63">
        <v>12.004</v>
      </c>
      <c r="B1120" s="64">
        <v>489640</v>
      </c>
      <c r="C1120" s="64">
        <v>6763655</v>
      </c>
      <c r="D1120" s="64" t="s">
        <v>2616</v>
      </c>
      <c r="E1120" s="64" t="s">
        <v>133</v>
      </c>
      <c r="F1120" s="64" t="s">
        <v>43</v>
      </c>
      <c r="G1120" s="64"/>
      <c r="H1120" s="65"/>
      <c r="I1120" s="65"/>
      <c r="J1120" s="65"/>
      <c r="K1120" s="65"/>
      <c r="L1120" s="65"/>
      <c r="M1120" s="65"/>
      <c r="N1120" s="65"/>
      <c r="O1120" s="65"/>
      <c r="P1120" s="65"/>
      <c r="Q1120" s="65"/>
      <c r="R1120" s="64"/>
      <c r="S1120" s="65" t="s">
        <v>24</v>
      </c>
      <c r="T1120" s="65" t="s">
        <v>762</v>
      </c>
    </row>
    <row r="1121" spans="1:20" x14ac:dyDescent="0.35">
      <c r="A1121" s="63" t="s">
        <v>2617</v>
      </c>
      <c r="B1121" s="64">
        <v>489671</v>
      </c>
      <c r="C1121" s="64">
        <v>6763542</v>
      </c>
      <c r="D1121" s="64" t="s">
        <v>2618</v>
      </c>
      <c r="E1121" s="64" t="s">
        <v>133</v>
      </c>
      <c r="F1121" s="64" t="s">
        <v>43</v>
      </c>
      <c r="G1121" s="64"/>
      <c r="H1121" s="65"/>
      <c r="I1121" s="65"/>
      <c r="J1121" s="65"/>
      <c r="K1121" s="65"/>
      <c r="L1121" s="65"/>
      <c r="M1121" s="65"/>
      <c r="N1121" s="65"/>
      <c r="O1121" s="65"/>
      <c r="P1121" s="65"/>
      <c r="Q1121" s="65"/>
      <c r="R1121" s="64"/>
      <c r="S1121" s="65" t="s">
        <v>24</v>
      </c>
      <c r="T1121" s="65" t="s">
        <v>762</v>
      </c>
    </row>
    <row r="1122" spans="1:20" x14ac:dyDescent="0.35">
      <c r="A1122" s="63">
        <v>12.005000000000001</v>
      </c>
      <c r="B1122" s="64">
        <v>489707</v>
      </c>
      <c r="C1122" s="64">
        <v>6763404</v>
      </c>
      <c r="D1122" s="64" t="s">
        <v>2619</v>
      </c>
      <c r="E1122" s="64" t="s">
        <v>133</v>
      </c>
      <c r="F1122" s="64" t="s">
        <v>43</v>
      </c>
      <c r="G1122" s="64" t="s">
        <v>100</v>
      </c>
      <c r="H1122" s="65"/>
      <c r="I1122" s="65"/>
      <c r="J1122" s="65"/>
      <c r="K1122" s="65"/>
      <c r="L1122" s="65"/>
      <c r="M1122" s="65"/>
      <c r="N1122" s="65"/>
      <c r="O1122" s="65"/>
      <c r="P1122" s="65"/>
      <c r="Q1122" s="65"/>
      <c r="R1122" s="64" t="s">
        <v>2620</v>
      </c>
      <c r="S1122" s="65" t="s">
        <v>24</v>
      </c>
      <c r="T1122" s="65" t="s">
        <v>762</v>
      </c>
    </row>
    <row r="1123" spans="1:20" x14ac:dyDescent="0.35">
      <c r="A1123" s="63">
        <v>12.006</v>
      </c>
      <c r="B1123" s="64">
        <v>489699</v>
      </c>
      <c r="C1123" s="64">
        <v>6763194</v>
      </c>
      <c r="D1123" s="64" t="s">
        <v>2621</v>
      </c>
      <c r="E1123" s="64" t="s">
        <v>133</v>
      </c>
      <c r="F1123" s="64" t="s">
        <v>43</v>
      </c>
      <c r="G1123" s="64" t="s">
        <v>100</v>
      </c>
      <c r="H1123" s="65"/>
      <c r="I1123" s="65"/>
      <c r="J1123" s="65"/>
      <c r="K1123" s="65"/>
      <c r="L1123" s="65"/>
      <c r="M1123" s="65"/>
      <c r="N1123" s="65"/>
      <c r="O1123" s="65"/>
      <c r="P1123" s="65"/>
      <c r="Q1123" s="65"/>
      <c r="R1123" s="64"/>
      <c r="S1123" s="65" t="s">
        <v>24</v>
      </c>
      <c r="T1123" s="65" t="s">
        <v>762</v>
      </c>
    </row>
    <row r="1124" spans="1:20" x14ac:dyDescent="0.35">
      <c r="A1124" s="63">
        <v>12.007</v>
      </c>
      <c r="B1124" s="64">
        <v>489658</v>
      </c>
      <c r="C1124" s="64">
        <v>6763168</v>
      </c>
      <c r="D1124" s="64" t="s">
        <v>2622</v>
      </c>
      <c r="E1124" s="64" t="s">
        <v>133</v>
      </c>
      <c r="F1124" s="64" t="s">
        <v>100</v>
      </c>
      <c r="G1124" s="64"/>
      <c r="H1124" s="65"/>
      <c r="I1124" s="65"/>
      <c r="J1124" s="65"/>
      <c r="K1124" s="65"/>
      <c r="L1124" s="65"/>
      <c r="M1124" s="65"/>
      <c r="N1124" s="65"/>
      <c r="O1124" s="65"/>
      <c r="P1124" s="65"/>
      <c r="Q1124" s="65"/>
      <c r="R1124" s="64" t="s">
        <v>2623</v>
      </c>
      <c r="S1124" s="65" t="s">
        <v>24</v>
      </c>
      <c r="T1124" s="65" t="s">
        <v>762</v>
      </c>
    </row>
    <row r="1125" spans="1:20" x14ac:dyDescent="0.35">
      <c r="A1125" s="63">
        <v>12.007999999999999</v>
      </c>
      <c r="B1125" s="64">
        <v>489590</v>
      </c>
      <c r="C1125" s="64">
        <v>6763127</v>
      </c>
      <c r="D1125" s="64" t="s">
        <v>2624</v>
      </c>
      <c r="E1125" s="64" t="s">
        <v>22</v>
      </c>
      <c r="F1125" s="64" t="s">
        <v>43</v>
      </c>
      <c r="G1125" s="64"/>
      <c r="H1125" s="65" t="s">
        <v>27</v>
      </c>
      <c r="I1125" s="65">
        <v>170</v>
      </c>
      <c r="J1125" s="65">
        <v>77</v>
      </c>
      <c r="K1125" s="65" t="s">
        <v>52</v>
      </c>
      <c r="L1125" s="65">
        <v>182</v>
      </c>
      <c r="M1125" s="65">
        <v>77</v>
      </c>
      <c r="N1125" s="65" t="s">
        <v>47</v>
      </c>
      <c r="O1125" s="65">
        <v>53</v>
      </c>
      <c r="P1125" s="65">
        <v>166</v>
      </c>
      <c r="Q1125" s="59" t="s">
        <v>2625</v>
      </c>
      <c r="R1125" s="64" t="s">
        <v>2626</v>
      </c>
      <c r="S1125" s="65" t="s">
        <v>24</v>
      </c>
      <c r="T1125" s="65" t="s">
        <v>762</v>
      </c>
    </row>
    <row r="1126" spans="1:20" x14ac:dyDescent="0.35">
      <c r="A1126" s="63">
        <v>12.009</v>
      </c>
      <c r="B1126" s="64">
        <v>489590</v>
      </c>
      <c r="C1126" s="64">
        <v>6763323</v>
      </c>
      <c r="D1126" s="64" t="s">
        <v>2627</v>
      </c>
      <c r="E1126" s="64" t="s">
        <v>91</v>
      </c>
      <c r="F1126" s="64" t="s">
        <v>43</v>
      </c>
      <c r="G1126" s="64" t="s">
        <v>100</v>
      </c>
      <c r="H1126" s="65"/>
      <c r="I1126" s="65"/>
      <c r="J1126" s="65"/>
      <c r="K1126" s="65"/>
      <c r="L1126" s="65"/>
      <c r="M1126" s="65"/>
      <c r="N1126" s="65"/>
      <c r="O1126" s="65"/>
      <c r="P1126" s="65"/>
      <c r="Q1126" s="65"/>
      <c r="R1126" s="64"/>
      <c r="S1126" s="65" t="s">
        <v>24</v>
      </c>
      <c r="T1126" s="65" t="s">
        <v>762</v>
      </c>
    </row>
    <row r="1127" spans="1:20" x14ac:dyDescent="0.35">
      <c r="A1127" s="63" t="s">
        <v>2628</v>
      </c>
      <c r="B1127" s="64">
        <v>489610</v>
      </c>
      <c r="C1127" s="64">
        <v>6763377</v>
      </c>
      <c r="D1127" s="64" t="s">
        <v>2629</v>
      </c>
      <c r="E1127" s="64" t="s">
        <v>22</v>
      </c>
      <c r="F1127" s="64" t="s">
        <v>43</v>
      </c>
      <c r="G1127" s="64" t="s">
        <v>2630</v>
      </c>
      <c r="H1127" s="65"/>
      <c r="I1127" s="65"/>
      <c r="J1127" s="65"/>
      <c r="K1127" s="65"/>
      <c r="L1127" s="65"/>
      <c r="M1127" s="65"/>
      <c r="N1127" s="65"/>
      <c r="O1127" s="65"/>
      <c r="P1127" s="65"/>
      <c r="Q1127" s="65"/>
      <c r="R1127" s="64"/>
      <c r="S1127" s="65" t="s">
        <v>24</v>
      </c>
      <c r="T1127" s="65" t="s">
        <v>762</v>
      </c>
    </row>
    <row r="1128" spans="1:20" x14ac:dyDescent="0.35">
      <c r="A1128" s="63" t="s">
        <v>2631</v>
      </c>
      <c r="B1128" s="64">
        <v>489596</v>
      </c>
      <c r="C1128" s="64">
        <v>6763974</v>
      </c>
      <c r="D1128" s="64" t="s">
        <v>2632</v>
      </c>
      <c r="E1128" s="64" t="s">
        <v>22</v>
      </c>
      <c r="F1128" s="64" t="s">
        <v>120</v>
      </c>
      <c r="G1128" s="64" t="s">
        <v>144</v>
      </c>
      <c r="H1128" s="65"/>
      <c r="I1128" s="65"/>
      <c r="J1128" s="65"/>
      <c r="K1128" s="65"/>
      <c r="L1128" s="65"/>
      <c r="M1128" s="65"/>
      <c r="N1128" s="65"/>
      <c r="O1128" s="65"/>
      <c r="P1128" s="65"/>
      <c r="Q1128" s="65"/>
      <c r="R1128" s="64"/>
      <c r="S1128" s="65" t="s">
        <v>24</v>
      </c>
      <c r="T1128" s="65" t="s">
        <v>762</v>
      </c>
    </row>
    <row r="1129" spans="1:20" x14ac:dyDescent="0.35">
      <c r="A1129" s="63" t="s">
        <v>2633</v>
      </c>
      <c r="B1129" s="64">
        <v>489437</v>
      </c>
      <c r="C1129" s="64">
        <v>6763869</v>
      </c>
      <c r="D1129" s="64" t="s">
        <v>2634</v>
      </c>
      <c r="E1129" s="64"/>
      <c r="F1129" s="64"/>
      <c r="G1129" s="64"/>
      <c r="H1129" s="65"/>
      <c r="I1129" s="65"/>
      <c r="J1129" s="65"/>
      <c r="K1129" s="65"/>
      <c r="L1129" s="65"/>
      <c r="M1129" s="65"/>
      <c r="N1129" s="65"/>
      <c r="O1129" s="65"/>
      <c r="P1129" s="65"/>
      <c r="Q1129" s="65"/>
      <c r="R1129" s="64"/>
      <c r="S1129" s="65" t="s">
        <v>24</v>
      </c>
      <c r="T1129" s="65" t="s">
        <v>762</v>
      </c>
    </row>
    <row r="1130" spans="1:20" x14ac:dyDescent="0.35">
      <c r="A1130" s="63">
        <v>12.010999999999999</v>
      </c>
      <c r="B1130" s="64">
        <v>489413</v>
      </c>
      <c r="C1130" s="64">
        <v>6763852</v>
      </c>
      <c r="D1130" s="64" t="s">
        <v>2635</v>
      </c>
      <c r="E1130" s="64"/>
      <c r="F1130" s="64"/>
      <c r="G1130" s="64"/>
      <c r="H1130" s="65"/>
      <c r="I1130" s="65"/>
      <c r="J1130" s="65"/>
      <c r="K1130" s="65"/>
      <c r="L1130" s="65"/>
      <c r="M1130" s="65"/>
      <c r="N1130" s="65"/>
      <c r="O1130" s="65"/>
      <c r="P1130" s="65"/>
      <c r="Q1130" s="65"/>
      <c r="R1130" s="64" t="s">
        <v>2636</v>
      </c>
      <c r="S1130" s="65" t="s">
        <v>24</v>
      </c>
      <c r="T1130" s="65" t="s">
        <v>762</v>
      </c>
    </row>
    <row r="1131" spans="1:20" x14ac:dyDescent="0.35">
      <c r="A1131" s="63">
        <v>12.012</v>
      </c>
      <c r="B1131" s="64">
        <v>488985</v>
      </c>
      <c r="C1131" s="64">
        <v>6763544</v>
      </c>
      <c r="D1131" s="64" t="s">
        <v>2637</v>
      </c>
      <c r="E1131" s="64" t="s">
        <v>133</v>
      </c>
      <c r="F1131" s="64" t="s">
        <v>43</v>
      </c>
      <c r="G1131" s="64"/>
      <c r="H1131" s="65"/>
      <c r="I1131" s="65"/>
      <c r="J1131" s="65"/>
      <c r="K1131" s="65"/>
      <c r="L1131" s="65"/>
      <c r="M1131" s="65"/>
      <c r="N1131" s="65"/>
      <c r="O1131" s="65"/>
      <c r="P1131" s="65"/>
      <c r="Q1131" s="65"/>
      <c r="R1131" s="64"/>
      <c r="S1131" s="65" t="s">
        <v>24</v>
      </c>
      <c r="T1131" s="65" t="s">
        <v>762</v>
      </c>
    </row>
    <row r="1132" spans="1:20" x14ac:dyDescent="0.35">
      <c r="A1132" s="63">
        <v>12.013</v>
      </c>
      <c r="B1132" s="64">
        <v>488792</v>
      </c>
      <c r="C1132" s="64">
        <v>6763401</v>
      </c>
      <c r="D1132" s="64" t="s">
        <v>2638</v>
      </c>
      <c r="E1132" s="64" t="s">
        <v>133</v>
      </c>
      <c r="F1132" s="64" t="s">
        <v>120</v>
      </c>
      <c r="G1132" s="64" t="s">
        <v>43</v>
      </c>
      <c r="H1132" s="65"/>
      <c r="I1132" s="65"/>
      <c r="J1132" s="65"/>
      <c r="K1132" s="65"/>
      <c r="L1132" s="65"/>
      <c r="M1132" s="65"/>
      <c r="N1132" s="65"/>
      <c r="O1132" s="65"/>
      <c r="P1132" s="65"/>
      <c r="Q1132" s="65"/>
      <c r="R1132" s="64" t="s">
        <v>2639</v>
      </c>
      <c r="S1132" s="65" t="s">
        <v>24</v>
      </c>
      <c r="T1132" s="65" t="s">
        <v>762</v>
      </c>
    </row>
    <row r="1133" spans="1:20" x14ac:dyDescent="0.35">
      <c r="A1133" s="63">
        <v>12.013999999999999</v>
      </c>
      <c r="B1133" s="64">
        <v>488715</v>
      </c>
      <c r="C1133" s="64">
        <v>6763368</v>
      </c>
      <c r="D1133" s="64" t="s">
        <v>2640</v>
      </c>
      <c r="E1133" s="64" t="s">
        <v>133</v>
      </c>
      <c r="F1133" s="64" t="s">
        <v>43</v>
      </c>
      <c r="G1133" s="64" t="s">
        <v>100</v>
      </c>
      <c r="H1133" s="65"/>
      <c r="I1133" s="65"/>
      <c r="J1133" s="65"/>
      <c r="K1133" s="65"/>
      <c r="L1133" s="65"/>
      <c r="M1133" s="65"/>
      <c r="N1133" s="65"/>
      <c r="O1133" s="65"/>
      <c r="P1133" s="65"/>
      <c r="Q1133" s="65"/>
      <c r="R1133" s="64"/>
      <c r="S1133" s="65" t="s">
        <v>24</v>
      </c>
      <c r="T1133" s="65" t="s">
        <v>762</v>
      </c>
    </row>
    <row r="1134" spans="1:20" x14ac:dyDescent="0.35">
      <c r="A1134" s="63">
        <v>12.015000000000001</v>
      </c>
      <c r="B1134" s="64">
        <v>488929</v>
      </c>
      <c r="C1134" s="64">
        <v>6763261</v>
      </c>
      <c r="D1134" s="64" t="s">
        <v>2641</v>
      </c>
      <c r="E1134" s="64"/>
      <c r="F1134" s="64"/>
      <c r="G1134" s="64"/>
      <c r="H1134" s="65"/>
      <c r="I1134" s="65"/>
      <c r="J1134" s="65"/>
      <c r="K1134" s="65"/>
      <c r="L1134" s="65"/>
      <c r="M1134" s="65"/>
      <c r="N1134" s="65"/>
      <c r="O1134" s="65"/>
      <c r="P1134" s="65"/>
      <c r="Q1134" s="65"/>
      <c r="R1134" s="64" t="s">
        <v>2642</v>
      </c>
      <c r="S1134" s="65" t="s">
        <v>24</v>
      </c>
      <c r="T1134" s="65" t="s">
        <v>762</v>
      </c>
    </row>
    <row r="1135" spans="1:20" x14ac:dyDescent="0.35">
      <c r="A1135" s="63">
        <v>12.016</v>
      </c>
      <c r="B1135" s="64">
        <v>489231</v>
      </c>
      <c r="C1135" s="64">
        <v>6763235</v>
      </c>
      <c r="D1135" s="64" t="s">
        <v>2643</v>
      </c>
      <c r="E1135" s="64" t="s">
        <v>91</v>
      </c>
      <c r="F1135" s="64" t="s">
        <v>43</v>
      </c>
      <c r="G1135" s="64" t="s">
        <v>100</v>
      </c>
      <c r="H1135" s="65"/>
      <c r="I1135" s="65"/>
      <c r="J1135" s="65"/>
      <c r="K1135" s="65"/>
      <c r="L1135" s="65"/>
      <c r="M1135" s="65"/>
      <c r="N1135" s="65"/>
      <c r="O1135" s="65"/>
      <c r="P1135" s="65"/>
      <c r="Q1135" s="65"/>
      <c r="R1135" s="64"/>
      <c r="S1135" s="65" t="s">
        <v>24</v>
      </c>
      <c r="T1135" s="65" t="s">
        <v>762</v>
      </c>
    </row>
    <row r="1136" spans="1:20" x14ac:dyDescent="0.35">
      <c r="A1136" s="63" t="s">
        <v>2644</v>
      </c>
      <c r="B1136" s="64">
        <v>489346</v>
      </c>
      <c r="C1136" s="64">
        <v>6763203</v>
      </c>
      <c r="D1136" s="64" t="s">
        <v>2645</v>
      </c>
      <c r="E1136" s="64" t="s">
        <v>133</v>
      </c>
      <c r="F1136" s="64" t="s">
        <v>43</v>
      </c>
      <c r="G1136" s="64"/>
      <c r="H1136" s="65"/>
      <c r="I1136" s="65"/>
      <c r="J1136" s="65"/>
      <c r="K1136" s="65"/>
      <c r="L1136" s="65"/>
      <c r="M1136" s="65"/>
      <c r="N1136" s="65"/>
      <c r="O1136" s="65"/>
      <c r="P1136" s="65"/>
      <c r="Q1136" s="65"/>
      <c r="R1136" s="64"/>
      <c r="S1136" s="65" t="s">
        <v>24</v>
      </c>
      <c r="T1136" s="65" t="s">
        <v>762</v>
      </c>
    </row>
    <row r="1137" spans="1:20" x14ac:dyDescent="0.35">
      <c r="A1137" s="63">
        <v>12.016999999999999</v>
      </c>
      <c r="B1137" s="64">
        <v>489489</v>
      </c>
      <c r="C1137" s="64">
        <v>6763199</v>
      </c>
      <c r="D1137" s="64" t="s">
        <v>2646</v>
      </c>
      <c r="E1137" s="64" t="s">
        <v>22</v>
      </c>
      <c r="F1137" s="64" t="s">
        <v>120</v>
      </c>
      <c r="G1137" s="64"/>
      <c r="H1137" s="65"/>
      <c r="I1137" s="65"/>
      <c r="J1137" s="65"/>
      <c r="K1137" s="65"/>
      <c r="L1137" s="65"/>
      <c r="M1137" s="65"/>
      <c r="N1137" s="65"/>
      <c r="O1137" s="65"/>
      <c r="P1137" s="65"/>
      <c r="Q1137" s="65"/>
      <c r="R1137" s="64" t="s">
        <v>2647</v>
      </c>
      <c r="S1137" s="65" t="s">
        <v>24</v>
      </c>
      <c r="T1137" s="65" t="s">
        <v>762</v>
      </c>
    </row>
    <row r="1138" spans="1:20" x14ac:dyDescent="0.35">
      <c r="A1138" s="63">
        <v>12.018000000000001</v>
      </c>
      <c r="B1138" s="64">
        <v>489475</v>
      </c>
      <c r="C1138" s="64">
        <v>6763242</v>
      </c>
      <c r="D1138" s="64" t="s">
        <v>2648</v>
      </c>
      <c r="E1138" s="64" t="s">
        <v>22</v>
      </c>
      <c r="F1138" s="64" t="s">
        <v>120</v>
      </c>
      <c r="G1138" s="64"/>
      <c r="H1138" s="65"/>
      <c r="I1138" s="65"/>
      <c r="J1138" s="65"/>
      <c r="K1138" s="65"/>
      <c r="L1138" s="65"/>
      <c r="M1138" s="65"/>
      <c r="N1138" s="65"/>
      <c r="O1138" s="65"/>
      <c r="P1138" s="65"/>
      <c r="Q1138" s="65"/>
      <c r="R1138" s="64" t="s">
        <v>2649</v>
      </c>
      <c r="S1138" s="65" t="s">
        <v>24</v>
      </c>
      <c r="T1138" s="65" t="s">
        <v>762</v>
      </c>
    </row>
    <row r="1139" spans="1:20" x14ac:dyDescent="0.35">
      <c r="A1139" s="63" t="s">
        <v>2650</v>
      </c>
      <c r="B1139" s="64">
        <v>489516</v>
      </c>
      <c r="C1139" s="64">
        <v>6763224</v>
      </c>
      <c r="D1139" s="64" t="s">
        <v>2651</v>
      </c>
      <c r="E1139" s="64" t="s">
        <v>22</v>
      </c>
      <c r="F1139" s="64" t="s">
        <v>120</v>
      </c>
      <c r="G1139" s="64"/>
      <c r="H1139" s="65" t="s">
        <v>27</v>
      </c>
      <c r="I1139" s="65">
        <v>173</v>
      </c>
      <c r="J1139" s="65">
        <v>60</v>
      </c>
      <c r="K1139" s="65" t="s">
        <v>52</v>
      </c>
      <c r="L1139" s="65">
        <v>22</v>
      </c>
      <c r="M1139" s="65">
        <v>90</v>
      </c>
      <c r="N1139" s="65" t="s">
        <v>47</v>
      </c>
      <c r="O1139" s="65">
        <v>39</v>
      </c>
      <c r="P1139" s="65">
        <v>202</v>
      </c>
      <c r="Q1139" s="65"/>
      <c r="R1139" s="64" t="s">
        <v>2652</v>
      </c>
      <c r="S1139" s="65" t="s">
        <v>24</v>
      </c>
      <c r="T1139" s="65" t="s">
        <v>762</v>
      </c>
    </row>
    <row r="1140" spans="1:20" x14ac:dyDescent="0.35">
      <c r="A1140" s="63" t="s">
        <v>2653</v>
      </c>
      <c r="B1140" s="64">
        <v>489521</v>
      </c>
      <c r="C1140" s="64">
        <v>6763220</v>
      </c>
      <c r="D1140" s="64" t="s">
        <v>2654</v>
      </c>
      <c r="E1140" s="64" t="s">
        <v>22</v>
      </c>
      <c r="F1140" s="64" t="s">
        <v>120</v>
      </c>
      <c r="G1140" s="64"/>
      <c r="H1140" s="65"/>
      <c r="I1140" s="65"/>
      <c r="J1140" s="65"/>
      <c r="K1140" s="65"/>
      <c r="L1140" s="65"/>
      <c r="M1140" s="65"/>
      <c r="N1140" s="65"/>
      <c r="O1140" s="65"/>
      <c r="P1140" s="65"/>
      <c r="Q1140" s="65"/>
      <c r="R1140" s="64" t="s">
        <v>2655</v>
      </c>
      <c r="S1140" s="65" t="s">
        <v>24</v>
      </c>
      <c r="T1140" s="65" t="s">
        <v>762</v>
      </c>
    </row>
    <row r="1141" spans="1:20" x14ac:dyDescent="0.35">
      <c r="A1141" s="63">
        <v>12.019</v>
      </c>
      <c r="B1141" s="64">
        <v>489547</v>
      </c>
      <c r="C1141" s="64">
        <v>6763160</v>
      </c>
      <c r="D1141" s="64" t="s">
        <v>2656</v>
      </c>
      <c r="E1141" s="64" t="s">
        <v>22</v>
      </c>
      <c r="F1141" s="64" t="s">
        <v>100</v>
      </c>
      <c r="G1141" s="64"/>
      <c r="H1141" s="65" t="s">
        <v>27</v>
      </c>
      <c r="I1141" s="65">
        <v>193</v>
      </c>
      <c r="J1141" s="65">
        <v>78</v>
      </c>
      <c r="K1141" s="65"/>
      <c r="L1141" s="65"/>
      <c r="M1141" s="65"/>
      <c r="N1141" s="65"/>
      <c r="O1141" s="65"/>
      <c r="P1141" s="65"/>
      <c r="Q1141" s="65"/>
      <c r="R1141" s="64" t="s">
        <v>2657</v>
      </c>
      <c r="S1141" s="65" t="s">
        <v>24</v>
      </c>
      <c r="T1141" s="65" t="s">
        <v>762</v>
      </c>
    </row>
    <row r="1142" spans="1:20" x14ac:dyDescent="0.35">
      <c r="A1142" s="63" t="s">
        <v>2658</v>
      </c>
      <c r="B1142" s="64">
        <v>489682</v>
      </c>
      <c r="C1142" s="64">
        <v>6763050</v>
      </c>
      <c r="D1142" s="64" t="s">
        <v>2659</v>
      </c>
      <c r="E1142" s="64" t="s">
        <v>22</v>
      </c>
      <c r="F1142" s="64" t="s">
        <v>43</v>
      </c>
      <c r="G1142" s="64" t="s">
        <v>152</v>
      </c>
      <c r="H1142" s="65"/>
      <c r="I1142" s="65"/>
      <c r="J1142" s="65"/>
      <c r="K1142" s="65"/>
      <c r="L1142" s="65"/>
      <c r="M1142" s="65"/>
      <c r="N1142" s="65"/>
      <c r="O1142" s="65"/>
      <c r="P1142" s="65"/>
      <c r="Q1142" s="65"/>
      <c r="R1142" s="64"/>
      <c r="S1142" s="65" t="s">
        <v>24</v>
      </c>
      <c r="T1142" s="65" t="s">
        <v>762</v>
      </c>
    </row>
    <row r="1143" spans="1:20" x14ac:dyDescent="0.35">
      <c r="A1143" s="63">
        <v>12.021000000000001</v>
      </c>
      <c r="B1143" s="64">
        <v>489966</v>
      </c>
      <c r="C1143" s="64">
        <v>6763059</v>
      </c>
      <c r="D1143" s="64" t="s">
        <v>2660</v>
      </c>
      <c r="E1143" s="64" t="s">
        <v>133</v>
      </c>
      <c r="F1143" s="64" t="s">
        <v>43</v>
      </c>
      <c r="G1143" s="64" t="s">
        <v>31</v>
      </c>
      <c r="H1143" s="65"/>
      <c r="I1143" s="65"/>
      <c r="J1143" s="65"/>
      <c r="K1143" s="65"/>
      <c r="L1143" s="65"/>
      <c r="M1143" s="65"/>
      <c r="N1143" s="65"/>
      <c r="O1143" s="65"/>
      <c r="P1143" s="65"/>
      <c r="Q1143" s="65"/>
      <c r="R1143" s="64"/>
      <c r="S1143" s="65" t="s">
        <v>24</v>
      </c>
      <c r="T1143" s="65" t="s">
        <v>762</v>
      </c>
    </row>
    <row r="1144" spans="1:20" x14ac:dyDescent="0.35">
      <c r="A1144" s="63">
        <v>12.022</v>
      </c>
      <c r="B1144" s="64">
        <v>490258</v>
      </c>
      <c r="C1144" s="64">
        <v>6763137</v>
      </c>
      <c r="D1144" s="64" t="s">
        <v>2661</v>
      </c>
      <c r="E1144" s="64" t="s">
        <v>133</v>
      </c>
      <c r="F1144" s="64" t="s">
        <v>108</v>
      </c>
      <c r="G1144" s="64" t="s">
        <v>43</v>
      </c>
      <c r="H1144" s="65"/>
      <c r="I1144" s="65"/>
      <c r="J1144" s="65"/>
      <c r="K1144" s="65"/>
      <c r="L1144" s="65"/>
      <c r="M1144" s="65"/>
      <c r="N1144" s="65"/>
      <c r="O1144" s="65"/>
      <c r="P1144" s="65"/>
      <c r="Q1144" s="65"/>
      <c r="R1144" s="64" t="s">
        <v>2662</v>
      </c>
      <c r="S1144" s="65" t="s">
        <v>24</v>
      </c>
      <c r="T1144" s="65" t="s">
        <v>762</v>
      </c>
    </row>
    <row r="1145" spans="1:20" x14ac:dyDescent="0.35">
      <c r="A1145" s="63">
        <v>12.023</v>
      </c>
      <c r="B1145" s="64">
        <v>490292</v>
      </c>
      <c r="C1145" s="64">
        <v>6763255</v>
      </c>
      <c r="D1145" s="64" t="s">
        <v>2663</v>
      </c>
      <c r="E1145" s="64" t="s">
        <v>477</v>
      </c>
      <c r="F1145" s="64" t="s">
        <v>43</v>
      </c>
      <c r="G1145" s="64" t="s">
        <v>100</v>
      </c>
      <c r="H1145" s="65"/>
      <c r="I1145" s="65"/>
      <c r="J1145" s="65"/>
      <c r="K1145" s="65"/>
      <c r="L1145" s="65"/>
      <c r="M1145" s="65"/>
      <c r="N1145" s="65"/>
      <c r="O1145" s="65"/>
      <c r="P1145" s="65"/>
      <c r="Q1145" s="64"/>
      <c r="R1145" s="64" t="s">
        <v>2664</v>
      </c>
      <c r="S1145" s="65" t="s">
        <v>24</v>
      </c>
      <c r="T1145" s="65" t="s">
        <v>762</v>
      </c>
    </row>
    <row r="1146" spans="1:20" x14ac:dyDescent="0.35">
      <c r="A1146" s="63">
        <v>12.023999999999999</v>
      </c>
      <c r="B1146" s="64">
        <v>490408</v>
      </c>
      <c r="C1146" s="64">
        <v>6763356</v>
      </c>
      <c r="D1146" s="64" t="s">
        <v>2665</v>
      </c>
      <c r="E1146" s="64" t="s">
        <v>133</v>
      </c>
      <c r="F1146" s="64" t="s">
        <v>100</v>
      </c>
      <c r="G1146" s="64" t="s">
        <v>23</v>
      </c>
      <c r="H1146" s="65"/>
      <c r="I1146" s="65"/>
      <c r="J1146" s="65"/>
      <c r="K1146" s="65"/>
      <c r="L1146" s="65"/>
      <c r="M1146" s="65"/>
      <c r="N1146" s="65"/>
      <c r="O1146" s="65"/>
      <c r="P1146" s="65"/>
      <c r="Q1146" s="64"/>
      <c r="R1146" s="64" t="s">
        <v>2666</v>
      </c>
      <c r="S1146" s="65" t="s">
        <v>24</v>
      </c>
      <c r="T1146" s="65" t="s">
        <v>762</v>
      </c>
    </row>
    <row r="1147" spans="1:20" x14ac:dyDescent="0.35">
      <c r="A1147" s="63">
        <v>12.025</v>
      </c>
      <c r="B1147" s="64">
        <v>490569</v>
      </c>
      <c r="C1147" s="64">
        <v>6763603</v>
      </c>
      <c r="D1147" s="64" t="s">
        <v>2667</v>
      </c>
      <c r="E1147" s="64" t="s">
        <v>133</v>
      </c>
      <c r="F1147" s="64" t="s">
        <v>43</v>
      </c>
      <c r="G1147" s="64" t="s">
        <v>125</v>
      </c>
      <c r="H1147" s="65"/>
      <c r="I1147" s="65"/>
      <c r="J1147" s="65"/>
      <c r="K1147" s="65"/>
      <c r="L1147" s="65"/>
      <c r="M1147" s="65"/>
      <c r="N1147" s="65"/>
      <c r="O1147" s="65"/>
      <c r="P1147" s="65"/>
      <c r="Q1147" s="64"/>
      <c r="R1147" s="64"/>
      <c r="S1147" s="65" t="s">
        <v>24</v>
      </c>
      <c r="T1147" s="65" t="s">
        <v>762</v>
      </c>
    </row>
    <row r="1148" spans="1:20" x14ac:dyDescent="0.35">
      <c r="A1148" s="63" t="s">
        <v>2668</v>
      </c>
      <c r="B1148" s="64">
        <v>490459</v>
      </c>
      <c r="C1148" s="64">
        <v>6763388</v>
      </c>
      <c r="D1148" s="64" t="s">
        <v>2669</v>
      </c>
      <c r="E1148" s="64" t="s">
        <v>133</v>
      </c>
      <c r="F1148" s="64" t="s">
        <v>100</v>
      </c>
      <c r="G1148" s="64"/>
      <c r="H1148" s="65"/>
      <c r="I1148" s="65"/>
      <c r="J1148" s="65"/>
      <c r="K1148" s="65"/>
      <c r="L1148" s="65"/>
      <c r="M1148" s="65"/>
      <c r="N1148" s="65"/>
      <c r="O1148" s="65"/>
      <c r="P1148" s="65"/>
      <c r="Q1148" s="64"/>
      <c r="R1148" s="64"/>
      <c r="S1148" s="65" t="s">
        <v>24</v>
      </c>
      <c r="T1148" s="65" t="s">
        <v>762</v>
      </c>
    </row>
    <row r="1149" spans="1:20" x14ac:dyDescent="0.35">
      <c r="A1149" s="63">
        <v>12.026</v>
      </c>
      <c r="B1149" s="64">
        <v>490206</v>
      </c>
      <c r="C1149" s="64">
        <v>6763353</v>
      </c>
      <c r="D1149" s="64" t="s">
        <v>2670</v>
      </c>
      <c r="E1149" s="64" t="s">
        <v>133</v>
      </c>
      <c r="F1149" s="64" t="s">
        <v>100</v>
      </c>
      <c r="G1149" s="64" t="s">
        <v>23</v>
      </c>
      <c r="H1149" s="65"/>
      <c r="I1149" s="65"/>
      <c r="J1149" s="65"/>
      <c r="K1149" s="65"/>
      <c r="L1149" s="65"/>
      <c r="M1149" s="65"/>
      <c r="N1149" s="65"/>
      <c r="O1149" s="65"/>
      <c r="P1149" s="65"/>
      <c r="Q1149" s="64"/>
      <c r="R1149" s="64" t="s">
        <v>2671</v>
      </c>
      <c r="S1149" s="65" t="s">
        <v>24</v>
      </c>
      <c r="T1149" s="65" t="s">
        <v>762</v>
      </c>
    </row>
    <row r="1150" spans="1:20" x14ac:dyDescent="0.35">
      <c r="A1150" s="63">
        <v>12.026999999999999</v>
      </c>
      <c r="B1150" s="64">
        <v>490029</v>
      </c>
      <c r="C1150" s="64">
        <v>6763547</v>
      </c>
      <c r="D1150" s="64" t="s">
        <v>2672</v>
      </c>
      <c r="E1150" s="64" t="s">
        <v>477</v>
      </c>
      <c r="F1150" s="64" t="s">
        <v>105</v>
      </c>
      <c r="G1150" s="64"/>
      <c r="H1150" s="65"/>
      <c r="I1150" s="65"/>
      <c r="J1150" s="65"/>
      <c r="K1150" s="65"/>
      <c r="L1150" s="65"/>
      <c r="M1150" s="65"/>
      <c r="N1150" s="65"/>
      <c r="O1150" s="65"/>
      <c r="P1150" s="65"/>
      <c r="Q1150" s="64"/>
      <c r="R1150" s="64" t="s">
        <v>2673</v>
      </c>
      <c r="S1150" s="65" t="s">
        <v>24</v>
      </c>
      <c r="T1150" s="65" t="s">
        <v>762</v>
      </c>
    </row>
    <row r="1151" spans="1:20" x14ac:dyDescent="0.35">
      <c r="A1151" s="63">
        <v>12.028</v>
      </c>
      <c r="B1151" s="64">
        <v>489922</v>
      </c>
      <c r="C1151" s="64">
        <v>6763640</v>
      </c>
      <c r="D1151" s="64" t="s">
        <v>2674</v>
      </c>
      <c r="E1151" s="64"/>
      <c r="F1151" s="64"/>
      <c r="G1151" s="64"/>
      <c r="H1151" s="65"/>
      <c r="I1151" s="65"/>
      <c r="J1151" s="65"/>
      <c r="K1151" s="65"/>
      <c r="L1151" s="65"/>
      <c r="M1151" s="65"/>
      <c r="N1151" s="65"/>
      <c r="O1151" s="65"/>
      <c r="P1151" s="65"/>
      <c r="Q1151" s="64"/>
      <c r="R1151" s="64"/>
      <c r="S1151" s="65" t="s">
        <v>24</v>
      </c>
      <c r="T1151" s="65" t="s">
        <v>762</v>
      </c>
    </row>
    <row r="1152" spans="1:20" x14ac:dyDescent="0.35">
      <c r="A1152" s="63">
        <v>12.029</v>
      </c>
      <c r="B1152" s="64">
        <v>489651</v>
      </c>
      <c r="C1152" s="64">
        <v>6763933</v>
      </c>
      <c r="D1152" s="64" t="s">
        <v>2675</v>
      </c>
      <c r="E1152" s="64"/>
      <c r="F1152" s="64"/>
      <c r="G1152" s="64"/>
      <c r="H1152" s="65"/>
      <c r="I1152" s="65"/>
      <c r="J1152" s="65"/>
      <c r="K1152" s="65"/>
      <c r="L1152" s="65"/>
      <c r="M1152" s="65"/>
      <c r="N1152" s="65"/>
      <c r="O1152" s="65"/>
      <c r="P1152" s="65"/>
      <c r="Q1152" s="64"/>
      <c r="R1152" s="64" t="s">
        <v>2676</v>
      </c>
      <c r="S1152" s="65" t="s">
        <v>24</v>
      </c>
      <c r="T1152" s="65" t="s">
        <v>762</v>
      </c>
    </row>
    <row r="1153" spans="1:20" x14ac:dyDescent="0.35">
      <c r="A1153" s="86" t="s">
        <v>2677</v>
      </c>
      <c r="B1153" s="64">
        <v>493859</v>
      </c>
      <c r="C1153" s="64">
        <v>6766589</v>
      </c>
      <c r="D1153" s="64" t="s">
        <v>2678</v>
      </c>
      <c r="E1153" s="64"/>
      <c r="F1153" s="64"/>
      <c r="G1153" s="64"/>
      <c r="H1153" s="65"/>
      <c r="I1153" s="65"/>
      <c r="J1153" s="65"/>
      <c r="K1153" s="65"/>
      <c r="L1153" s="65"/>
      <c r="M1153" s="65"/>
      <c r="N1153" s="65"/>
      <c r="O1153" s="65"/>
      <c r="P1153" s="65"/>
      <c r="Q1153" s="64"/>
      <c r="R1153" s="64"/>
      <c r="S1153" s="65" t="s">
        <v>24</v>
      </c>
      <c r="T1153" s="65" t="s">
        <v>762</v>
      </c>
    </row>
    <row r="1154" spans="1:20" x14ac:dyDescent="0.35">
      <c r="A1154" s="63" t="s">
        <v>2679</v>
      </c>
      <c r="B1154" s="64">
        <v>489560</v>
      </c>
      <c r="C1154" s="64">
        <v>6764013</v>
      </c>
      <c r="D1154" s="64" t="s">
        <v>2680</v>
      </c>
      <c r="E1154" s="64" t="s">
        <v>22</v>
      </c>
      <c r="F1154" s="64" t="s">
        <v>120</v>
      </c>
      <c r="G1154" s="64"/>
      <c r="H1154" s="65"/>
      <c r="I1154" s="65"/>
      <c r="J1154" s="65"/>
      <c r="K1154" s="65"/>
      <c r="L1154" s="65"/>
      <c r="M1154" s="65"/>
      <c r="N1154" s="65"/>
      <c r="O1154" s="65"/>
      <c r="P1154" s="65"/>
      <c r="Q1154" s="64"/>
      <c r="R1154" s="64" t="s">
        <v>2681</v>
      </c>
      <c r="S1154" s="65" t="s">
        <v>24</v>
      </c>
      <c r="T1154" s="65" t="s">
        <v>762</v>
      </c>
    </row>
    <row r="1155" spans="1:20" x14ac:dyDescent="0.35">
      <c r="A1155" s="63" t="s">
        <v>2682</v>
      </c>
      <c r="B1155" s="64">
        <v>489532</v>
      </c>
      <c r="C1155" s="64">
        <v>6764018</v>
      </c>
      <c r="D1155" s="64" t="s">
        <v>2683</v>
      </c>
      <c r="E1155" s="64" t="s">
        <v>22</v>
      </c>
      <c r="F1155" s="64" t="s">
        <v>120</v>
      </c>
      <c r="G1155" s="64" t="s">
        <v>43</v>
      </c>
      <c r="H1155" s="65" t="s">
        <v>27</v>
      </c>
      <c r="I1155" s="65">
        <v>165</v>
      </c>
      <c r="J1155" s="65">
        <v>65</v>
      </c>
      <c r="K1155" s="65"/>
      <c r="L1155" s="65"/>
      <c r="M1155" s="65"/>
      <c r="N1155" s="65"/>
      <c r="O1155" s="65"/>
      <c r="P1155" s="65"/>
      <c r="Q1155" s="64"/>
      <c r="R1155" s="64" t="s">
        <v>2684</v>
      </c>
      <c r="S1155" s="65" t="s">
        <v>24</v>
      </c>
      <c r="T1155" s="65" t="s">
        <v>762</v>
      </c>
    </row>
    <row r="1156" spans="1:20" x14ac:dyDescent="0.35">
      <c r="A1156" s="63" t="s">
        <v>2685</v>
      </c>
      <c r="B1156" s="64">
        <v>489507</v>
      </c>
      <c r="C1156" s="64">
        <v>6764050</v>
      </c>
      <c r="D1156" s="64" t="s">
        <v>2686</v>
      </c>
      <c r="E1156" s="64" t="s">
        <v>22</v>
      </c>
      <c r="F1156" s="64" t="s">
        <v>120</v>
      </c>
      <c r="G1156" s="64" t="s">
        <v>43</v>
      </c>
      <c r="H1156" s="65" t="s">
        <v>27</v>
      </c>
      <c r="I1156" s="65">
        <v>171</v>
      </c>
      <c r="J1156" s="65">
        <v>70</v>
      </c>
      <c r="K1156" s="65"/>
      <c r="L1156" s="65"/>
      <c r="M1156" s="65"/>
      <c r="N1156" s="65"/>
      <c r="O1156" s="65"/>
      <c r="P1156" s="65"/>
      <c r="Q1156" s="59"/>
      <c r="R1156" s="64"/>
      <c r="S1156" s="65" t="s">
        <v>24</v>
      </c>
      <c r="T1156" s="65" t="s">
        <v>762</v>
      </c>
    </row>
    <row r="1157" spans="1:20" x14ac:dyDescent="0.35">
      <c r="A1157" s="63" t="s">
        <v>2687</v>
      </c>
      <c r="B1157" s="64">
        <v>489370</v>
      </c>
      <c r="C1157" s="64">
        <v>6764115</v>
      </c>
      <c r="D1157" s="64" t="s">
        <v>2688</v>
      </c>
      <c r="E1157" s="64" t="s">
        <v>22</v>
      </c>
      <c r="F1157" s="64" t="s">
        <v>120</v>
      </c>
      <c r="G1157" s="64"/>
      <c r="H1157" s="65"/>
      <c r="I1157" s="65"/>
      <c r="J1157" s="65"/>
      <c r="K1157" s="65"/>
      <c r="L1157" s="65"/>
      <c r="M1157" s="65"/>
      <c r="N1157" s="65"/>
      <c r="O1157" s="65"/>
      <c r="P1157" s="65"/>
      <c r="Q1157" s="59"/>
      <c r="R1157" s="64"/>
      <c r="S1157" s="65" t="s">
        <v>24</v>
      </c>
      <c r="T1157" s="65" t="s">
        <v>762</v>
      </c>
    </row>
    <row r="1158" spans="1:20" x14ac:dyDescent="0.35">
      <c r="A1158" s="63">
        <v>12.037000000000001</v>
      </c>
      <c r="B1158" s="64">
        <v>489299</v>
      </c>
      <c r="C1158" s="64">
        <v>6764141</v>
      </c>
      <c r="D1158" s="64" t="s">
        <v>2689</v>
      </c>
      <c r="E1158" s="64" t="s">
        <v>22</v>
      </c>
      <c r="F1158" s="64" t="s">
        <v>120</v>
      </c>
      <c r="G1158" s="64"/>
      <c r="H1158" s="65"/>
      <c r="I1158" s="65"/>
      <c r="J1158" s="65"/>
      <c r="K1158" s="65"/>
      <c r="L1158" s="65"/>
      <c r="M1158" s="65"/>
      <c r="N1158" s="65"/>
      <c r="O1158" s="65"/>
      <c r="P1158" s="65"/>
      <c r="Q1158" s="64"/>
      <c r="R1158" s="64"/>
      <c r="S1158" s="65" t="s">
        <v>24</v>
      </c>
      <c r="T1158" s="65" t="s">
        <v>762</v>
      </c>
    </row>
    <row r="1159" spans="1:20" x14ac:dyDescent="0.35">
      <c r="A1159" s="63">
        <v>12.038</v>
      </c>
      <c r="B1159" s="64">
        <v>489275</v>
      </c>
      <c r="C1159" s="64">
        <v>6764181</v>
      </c>
      <c r="D1159" s="64" t="s">
        <v>2690</v>
      </c>
      <c r="E1159" s="64" t="s">
        <v>22</v>
      </c>
      <c r="F1159" s="64" t="s">
        <v>120</v>
      </c>
      <c r="G1159" s="64"/>
      <c r="H1159" s="65" t="s">
        <v>27</v>
      </c>
      <c r="I1159" s="65">
        <v>204</v>
      </c>
      <c r="J1159" s="65">
        <v>45</v>
      </c>
      <c r="K1159" s="65"/>
      <c r="L1159" s="65"/>
      <c r="M1159" s="65"/>
      <c r="N1159" s="65"/>
      <c r="O1159" s="65"/>
      <c r="P1159" s="65"/>
      <c r="Q1159" s="64"/>
      <c r="R1159" s="64"/>
      <c r="S1159" s="65" t="s">
        <v>24</v>
      </c>
      <c r="T1159" s="65" t="s">
        <v>762</v>
      </c>
    </row>
    <row r="1160" spans="1:20" x14ac:dyDescent="0.35">
      <c r="A1160" s="63">
        <v>12.039</v>
      </c>
      <c r="B1160" s="64">
        <v>489072</v>
      </c>
      <c r="C1160" s="64">
        <v>6764194</v>
      </c>
      <c r="D1160" s="64" t="s">
        <v>2691</v>
      </c>
      <c r="E1160" s="64"/>
      <c r="F1160" s="64"/>
      <c r="G1160" s="64"/>
      <c r="H1160" s="65"/>
      <c r="I1160" s="65"/>
      <c r="J1160" s="65"/>
      <c r="K1160" s="65"/>
      <c r="L1160" s="65"/>
      <c r="M1160" s="65"/>
      <c r="N1160" s="65"/>
      <c r="O1160" s="65"/>
      <c r="P1160" s="65"/>
      <c r="Q1160" s="64"/>
      <c r="R1160" s="64"/>
      <c r="S1160" s="65" t="s">
        <v>24</v>
      </c>
      <c r="T1160" s="65" t="s">
        <v>762</v>
      </c>
    </row>
    <row r="1161" spans="1:20" x14ac:dyDescent="0.35">
      <c r="A1161" s="63" t="s">
        <v>2692</v>
      </c>
      <c r="B1161" s="64">
        <v>488836</v>
      </c>
      <c r="C1161" s="64">
        <v>6764148</v>
      </c>
      <c r="D1161" s="64" t="s">
        <v>2693</v>
      </c>
      <c r="E1161" s="64" t="s">
        <v>133</v>
      </c>
      <c r="F1161" s="64" t="s">
        <v>43</v>
      </c>
      <c r="G1161" s="64" t="s">
        <v>108</v>
      </c>
      <c r="H1161" s="65"/>
      <c r="I1161" s="65"/>
      <c r="J1161" s="65"/>
      <c r="K1161" s="65"/>
      <c r="L1161" s="65"/>
      <c r="M1161" s="65"/>
      <c r="N1161" s="65"/>
      <c r="O1161" s="65"/>
      <c r="P1161" s="65"/>
      <c r="Q1161" s="64"/>
      <c r="R1161" s="64" t="s">
        <v>2694</v>
      </c>
      <c r="S1161" s="65" t="s">
        <v>24</v>
      </c>
      <c r="T1161" s="65" t="s">
        <v>762</v>
      </c>
    </row>
    <row r="1162" spans="1:20" x14ac:dyDescent="0.35">
      <c r="A1162" s="63">
        <v>12.041</v>
      </c>
      <c r="B1162" s="64">
        <v>488957</v>
      </c>
      <c r="C1162" s="64">
        <v>6763900</v>
      </c>
      <c r="D1162" s="64" t="s">
        <v>2695</v>
      </c>
      <c r="E1162" s="64" t="s">
        <v>133</v>
      </c>
      <c r="F1162" s="64" t="s">
        <v>43</v>
      </c>
      <c r="G1162" s="64"/>
      <c r="H1162" s="65"/>
      <c r="I1162" s="65"/>
      <c r="J1162" s="65"/>
      <c r="K1162" s="65"/>
      <c r="L1162" s="65"/>
      <c r="M1162" s="65"/>
      <c r="N1162" s="65"/>
      <c r="O1162" s="65"/>
      <c r="P1162" s="65"/>
      <c r="Q1162" s="64"/>
      <c r="R1162" s="64" t="s">
        <v>2696</v>
      </c>
      <c r="S1162" s="65" t="s">
        <v>24</v>
      </c>
      <c r="T1162" s="65" t="s">
        <v>762</v>
      </c>
    </row>
    <row r="1163" spans="1:20" x14ac:dyDescent="0.35">
      <c r="A1163" s="63">
        <v>12.042</v>
      </c>
      <c r="B1163" s="64">
        <v>489287</v>
      </c>
      <c r="C1163" s="64">
        <v>6763837</v>
      </c>
      <c r="D1163" s="64" t="s">
        <v>2697</v>
      </c>
      <c r="E1163" s="64" t="s">
        <v>133</v>
      </c>
      <c r="F1163" s="64" t="s">
        <v>120</v>
      </c>
      <c r="G1163" s="64" t="s">
        <v>43</v>
      </c>
      <c r="H1163" s="65"/>
      <c r="I1163" s="65"/>
      <c r="J1163" s="65"/>
      <c r="K1163" s="65"/>
      <c r="L1163" s="65"/>
      <c r="M1163" s="65"/>
      <c r="N1163" s="65"/>
      <c r="O1163" s="65"/>
      <c r="P1163" s="65"/>
      <c r="Q1163" s="64"/>
      <c r="R1163" s="64"/>
      <c r="S1163" s="65" t="s">
        <v>24</v>
      </c>
      <c r="T1163" s="65" t="s">
        <v>762</v>
      </c>
    </row>
    <row r="1164" spans="1:20" x14ac:dyDescent="0.35">
      <c r="A1164" s="63" t="s">
        <v>2698</v>
      </c>
      <c r="B1164" s="64">
        <v>489316</v>
      </c>
      <c r="C1164" s="64">
        <v>6763910</v>
      </c>
      <c r="D1164" s="64" t="s">
        <v>2699</v>
      </c>
      <c r="E1164" s="64" t="s">
        <v>2700</v>
      </c>
      <c r="F1164" s="64" t="s">
        <v>120</v>
      </c>
      <c r="G1164" s="64"/>
      <c r="H1164" s="65"/>
      <c r="I1164" s="65"/>
      <c r="J1164" s="65"/>
      <c r="K1164" s="65"/>
      <c r="L1164" s="65"/>
      <c r="M1164" s="65"/>
      <c r="N1164" s="65"/>
      <c r="O1164" s="65"/>
      <c r="P1164" s="65"/>
      <c r="Q1164" s="64"/>
      <c r="R1164" s="64"/>
      <c r="S1164" s="65" t="s">
        <v>24</v>
      </c>
      <c r="T1164" s="65" t="s">
        <v>762</v>
      </c>
    </row>
    <row r="1165" spans="1:20" x14ac:dyDescent="0.35">
      <c r="A1165" s="63">
        <v>12.042999999999999</v>
      </c>
      <c r="B1165" s="64">
        <v>489359</v>
      </c>
      <c r="C1165" s="64">
        <v>6763971</v>
      </c>
      <c r="D1165" s="64" t="s">
        <v>2701</v>
      </c>
      <c r="E1165" s="64" t="s">
        <v>91</v>
      </c>
      <c r="F1165" s="64" t="s">
        <v>120</v>
      </c>
      <c r="G1165" s="64" t="s">
        <v>43</v>
      </c>
      <c r="H1165" s="65"/>
      <c r="I1165" s="65"/>
      <c r="J1165" s="65"/>
      <c r="K1165" s="65"/>
      <c r="L1165" s="65"/>
      <c r="M1165" s="65"/>
      <c r="N1165" s="65"/>
      <c r="O1165" s="65"/>
      <c r="P1165" s="65"/>
      <c r="Q1165" s="64"/>
      <c r="R1165" s="64"/>
      <c r="S1165" s="65" t="s">
        <v>24</v>
      </c>
      <c r="T1165" s="65" t="s">
        <v>762</v>
      </c>
    </row>
    <row r="1166" spans="1:20" x14ac:dyDescent="0.35">
      <c r="A1166" s="63" t="s">
        <v>2702</v>
      </c>
      <c r="B1166" s="64">
        <v>489389</v>
      </c>
      <c r="C1166" s="64">
        <v>6763962</v>
      </c>
      <c r="D1166" s="64" t="s">
        <v>2703</v>
      </c>
      <c r="E1166" s="64" t="s">
        <v>22</v>
      </c>
      <c r="F1166" s="64" t="s">
        <v>43</v>
      </c>
      <c r="G1166" s="64" t="s">
        <v>120</v>
      </c>
      <c r="H1166" s="65"/>
      <c r="I1166" s="65"/>
      <c r="J1166" s="65"/>
      <c r="K1166" s="65"/>
      <c r="L1166" s="65"/>
      <c r="M1166" s="65"/>
      <c r="N1166" s="65"/>
      <c r="O1166" s="65"/>
      <c r="P1166" s="65"/>
      <c r="Q1166" s="64"/>
      <c r="R1166" s="64"/>
      <c r="S1166" s="65" t="s">
        <v>24</v>
      </c>
      <c r="T1166" s="65" t="s">
        <v>762</v>
      </c>
    </row>
    <row r="1167" spans="1:20" x14ac:dyDescent="0.35">
      <c r="A1167" s="63">
        <v>12.044</v>
      </c>
      <c r="B1167" s="64">
        <v>489434</v>
      </c>
      <c r="C1167" s="64">
        <v>6764012</v>
      </c>
      <c r="D1167" s="64" t="s">
        <v>2704</v>
      </c>
      <c r="E1167" s="64" t="s">
        <v>22</v>
      </c>
      <c r="F1167" s="64" t="s">
        <v>120</v>
      </c>
      <c r="G1167" s="64" t="s">
        <v>43</v>
      </c>
      <c r="H1167" s="65"/>
      <c r="I1167" s="65"/>
      <c r="J1167" s="65"/>
      <c r="K1167" s="65"/>
      <c r="L1167" s="65"/>
      <c r="M1167" s="65"/>
      <c r="N1167" s="65"/>
      <c r="O1167" s="65"/>
      <c r="P1167" s="65"/>
      <c r="Q1167" s="64"/>
      <c r="R1167" s="64" t="s">
        <v>2705</v>
      </c>
      <c r="S1167" s="65" t="s">
        <v>24</v>
      </c>
      <c r="T1167" s="65" t="s">
        <v>762</v>
      </c>
    </row>
    <row r="1168" spans="1:20" x14ac:dyDescent="0.35">
      <c r="A1168" s="63" t="s">
        <v>2706</v>
      </c>
      <c r="B1168" s="64">
        <v>489462</v>
      </c>
      <c r="C1168" s="64">
        <v>6764034</v>
      </c>
      <c r="D1168" s="64" t="s">
        <v>2707</v>
      </c>
      <c r="E1168" s="64" t="s">
        <v>22</v>
      </c>
      <c r="F1168" s="64" t="s">
        <v>100</v>
      </c>
      <c r="G1168" s="64"/>
      <c r="H1168" s="65"/>
      <c r="I1168" s="65"/>
      <c r="J1168" s="65"/>
      <c r="K1168" s="65"/>
      <c r="L1168" s="65"/>
      <c r="M1168" s="65"/>
      <c r="N1168" s="65"/>
      <c r="O1168" s="65"/>
      <c r="P1168" s="65"/>
      <c r="Q1168" s="64"/>
      <c r="R1168" s="64"/>
      <c r="S1168" s="65" t="s">
        <v>24</v>
      </c>
      <c r="T1168" s="65" t="s">
        <v>762</v>
      </c>
    </row>
    <row r="1169" spans="1:20" x14ac:dyDescent="0.35">
      <c r="A1169" s="63" t="s">
        <v>2708</v>
      </c>
      <c r="B1169" s="64">
        <v>489494</v>
      </c>
      <c r="C1169" s="64">
        <v>6764026</v>
      </c>
      <c r="D1169" s="64" t="s">
        <v>2709</v>
      </c>
      <c r="E1169" s="64" t="s">
        <v>22</v>
      </c>
      <c r="F1169" s="64" t="s">
        <v>120</v>
      </c>
      <c r="G1169" s="64"/>
      <c r="H1169" s="65" t="s">
        <v>27</v>
      </c>
      <c r="I1169" s="65">
        <v>168</v>
      </c>
      <c r="J1169" s="65">
        <v>68</v>
      </c>
      <c r="K1169" s="65"/>
      <c r="L1169" s="65"/>
      <c r="M1169" s="65"/>
      <c r="N1169" s="65"/>
      <c r="O1169" s="65"/>
      <c r="P1169" s="65"/>
      <c r="Q1169" s="64"/>
      <c r="R1169" s="64"/>
      <c r="S1169" s="65" t="s">
        <v>24</v>
      </c>
      <c r="T1169" s="65" t="s">
        <v>762</v>
      </c>
    </row>
    <row r="1170" spans="1:20" x14ac:dyDescent="0.35">
      <c r="A1170" s="63" t="s">
        <v>2710</v>
      </c>
      <c r="B1170" s="64">
        <v>489507</v>
      </c>
      <c r="C1170" s="64">
        <v>6764014</v>
      </c>
      <c r="D1170" s="64" t="s">
        <v>2711</v>
      </c>
      <c r="E1170" s="64" t="s">
        <v>22</v>
      </c>
      <c r="F1170" s="64" t="s">
        <v>100</v>
      </c>
      <c r="G1170" s="64" t="s">
        <v>120</v>
      </c>
      <c r="H1170" s="65" t="s">
        <v>27</v>
      </c>
      <c r="I1170" s="65">
        <v>172</v>
      </c>
      <c r="J1170" s="65">
        <v>70</v>
      </c>
      <c r="K1170" s="65"/>
      <c r="L1170" s="65"/>
      <c r="M1170" s="65"/>
      <c r="N1170" s="65"/>
      <c r="O1170" s="65"/>
      <c r="P1170" s="65"/>
      <c r="Q1170" s="64"/>
      <c r="R1170" s="64"/>
      <c r="S1170" s="65" t="s">
        <v>24</v>
      </c>
      <c r="T1170" s="65" t="s">
        <v>762</v>
      </c>
    </row>
    <row r="1171" spans="1:20" x14ac:dyDescent="0.35">
      <c r="A1171" s="63">
        <v>12.045</v>
      </c>
      <c r="B1171" s="64">
        <v>489621</v>
      </c>
      <c r="C1171" s="64">
        <v>6764050</v>
      </c>
      <c r="D1171" s="64" t="s">
        <v>2712</v>
      </c>
      <c r="E1171" s="64" t="s">
        <v>22</v>
      </c>
      <c r="F1171" s="64" t="s">
        <v>120</v>
      </c>
      <c r="G1171" s="64"/>
      <c r="H1171" s="65" t="s">
        <v>27</v>
      </c>
      <c r="I1171" s="65">
        <v>259</v>
      </c>
      <c r="J1171" s="65">
        <v>61</v>
      </c>
      <c r="K1171" s="65"/>
      <c r="L1171" s="65"/>
      <c r="M1171" s="65"/>
      <c r="N1171" s="65"/>
      <c r="O1171" s="65"/>
      <c r="P1171" s="65"/>
      <c r="Q1171" s="64"/>
      <c r="R1171" s="64" t="s">
        <v>2713</v>
      </c>
      <c r="S1171" s="65" t="s">
        <v>24</v>
      </c>
      <c r="T1171" s="65" t="s">
        <v>762</v>
      </c>
    </row>
    <row r="1172" spans="1:20" x14ac:dyDescent="0.35">
      <c r="A1172" s="63">
        <v>12.045999999999999</v>
      </c>
      <c r="B1172" s="64">
        <v>489596</v>
      </c>
      <c r="C1172" s="64">
        <v>6764105</v>
      </c>
      <c r="D1172" s="64" t="s">
        <v>2714</v>
      </c>
      <c r="E1172" s="64" t="s">
        <v>22</v>
      </c>
      <c r="F1172" s="64" t="s">
        <v>120</v>
      </c>
      <c r="G1172" s="64"/>
      <c r="H1172" s="65" t="s">
        <v>27</v>
      </c>
      <c r="I1172" s="65">
        <v>193</v>
      </c>
      <c r="J1172" s="65">
        <v>70</v>
      </c>
      <c r="K1172" s="65"/>
      <c r="L1172" s="65"/>
      <c r="M1172" s="65"/>
      <c r="N1172" s="65"/>
      <c r="O1172" s="65"/>
      <c r="P1172" s="65"/>
      <c r="Q1172" s="64"/>
      <c r="R1172" s="64"/>
      <c r="S1172" s="65" t="s">
        <v>24</v>
      </c>
      <c r="T1172" s="65" t="s">
        <v>762</v>
      </c>
    </row>
    <row r="1173" spans="1:20" x14ac:dyDescent="0.35">
      <c r="A1173" s="63" t="s">
        <v>2715</v>
      </c>
      <c r="B1173" s="64">
        <v>489581</v>
      </c>
      <c r="C1173" s="64">
        <v>6764144</v>
      </c>
      <c r="D1173" s="64" t="s">
        <v>2716</v>
      </c>
      <c r="E1173" s="64" t="s">
        <v>22</v>
      </c>
      <c r="F1173" s="64" t="s">
        <v>43</v>
      </c>
      <c r="G1173" s="64"/>
      <c r="H1173" s="65" t="s">
        <v>27</v>
      </c>
      <c r="I1173" s="65">
        <v>195</v>
      </c>
      <c r="J1173" s="65">
        <v>72</v>
      </c>
      <c r="K1173" s="65"/>
      <c r="L1173" s="65"/>
      <c r="M1173" s="65"/>
      <c r="N1173" s="65"/>
      <c r="O1173" s="65"/>
      <c r="P1173" s="65"/>
      <c r="Q1173" s="64"/>
      <c r="R1173" s="64" t="s">
        <v>2717</v>
      </c>
      <c r="S1173" s="65" t="s">
        <v>24</v>
      </c>
      <c r="T1173" s="65" t="s">
        <v>762</v>
      </c>
    </row>
    <row r="1174" spans="1:20" x14ac:dyDescent="0.35">
      <c r="A1174" s="63" t="s">
        <v>2718</v>
      </c>
      <c r="B1174" s="64">
        <v>489577</v>
      </c>
      <c r="C1174" s="64">
        <v>6764153</v>
      </c>
      <c r="D1174" s="64" t="s">
        <v>2719</v>
      </c>
      <c r="E1174" s="64" t="s">
        <v>22</v>
      </c>
      <c r="F1174" s="64" t="s">
        <v>43</v>
      </c>
      <c r="G1174" s="64"/>
      <c r="H1174" s="65" t="s">
        <v>27</v>
      </c>
      <c r="I1174" s="65">
        <v>207</v>
      </c>
      <c r="J1174" s="65">
        <v>57</v>
      </c>
      <c r="K1174" s="65" t="s">
        <v>52</v>
      </c>
      <c r="L1174" s="65">
        <v>176</v>
      </c>
      <c r="M1174" s="65">
        <v>51</v>
      </c>
      <c r="N1174" s="65" t="s">
        <v>47</v>
      </c>
      <c r="O1174" s="65">
        <v>44</v>
      </c>
      <c r="P1174" s="65">
        <v>313</v>
      </c>
      <c r="Q1174" s="64"/>
      <c r="R1174" s="64" t="s">
        <v>2720</v>
      </c>
      <c r="S1174" s="65" t="s">
        <v>24</v>
      </c>
      <c r="T1174" s="65" t="s">
        <v>762</v>
      </c>
    </row>
    <row r="1175" spans="1:20" x14ac:dyDescent="0.35">
      <c r="A1175" s="63">
        <v>12.047000000000001</v>
      </c>
      <c r="B1175" s="64">
        <v>489474</v>
      </c>
      <c r="C1175" s="64">
        <v>6764246</v>
      </c>
      <c r="D1175" s="64" t="s">
        <v>2721</v>
      </c>
      <c r="E1175" s="64" t="s">
        <v>22</v>
      </c>
      <c r="F1175" s="64" t="s">
        <v>43</v>
      </c>
      <c r="G1175" s="64" t="s">
        <v>120</v>
      </c>
      <c r="H1175" s="65"/>
      <c r="I1175" s="65"/>
      <c r="J1175" s="65"/>
      <c r="K1175" s="65"/>
      <c r="L1175" s="65"/>
      <c r="M1175" s="65"/>
      <c r="N1175" s="65"/>
      <c r="O1175" s="65"/>
      <c r="P1175" s="65"/>
      <c r="Q1175" s="64"/>
      <c r="R1175" s="64"/>
      <c r="S1175" s="65" t="s">
        <v>24</v>
      </c>
      <c r="T1175" s="65" t="s">
        <v>762</v>
      </c>
    </row>
    <row r="1176" spans="1:20" x14ac:dyDescent="0.35">
      <c r="A1176" s="63">
        <v>12.048</v>
      </c>
      <c r="B1176" s="64">
        <v>489576</v>
      </c>
      <c r="C1176" s="64">
        <v>6764283</v>
      </c>
      <c r="D1176" s="64" t="s">
        <v>2722</v>
      </c>
      <c r="E1176" s="64" t="s">
        <v>22</v>
      </c>
      <c r="F1176" s="64" t="s">
        <v>120</v>
      </c>
      <c r="G1176" s="64" t="s">
        <v>43</v>
      </c>
      <c r="H1176" s="65" t="s">
        <v>27</v>
      </c>
      <c r="I1176" s="65">
        <v>192</v>
      </c>
      <c r="J1176" s="65">
        <v>60</v>
      </c>
      <c r="K1176" s="65"/>
      <c r="L1176" s="65"/>
      <c r="M1176" s="65"/>
      <c r="N1176" s="65"/>
      <c r="O1176" s="65"/>
      <c r="P1176" s="65"/>
      <c r="Q1176" s="64"/>
      <c r="R1176" s="64"/>
      <c r="S1176" s="65" t="s">
        <v>24</v>
      </c>
      <c r="T1176" s="65" t="s">
        <v>762</v>
      </c>
    </row>
    <row r="1177" spans="1:20" x14ac:dyDescent="0.35">
      <c r="A1177" s="63" t="s">
        <v>2723</v>
      </c>
      <c r="B1177" s="64">
        <v>489653</v>
      </c>
      <c r="C1177" s="64">
        <v>6764365</v>
      </c>
      <c r="D1177" s="64" t="s">
        <v>2724</v>
      </c>
      <c r="E1177" s="64" t="s">
        <v>91</v>
      </c>
      <c r="F1177" s="64" t="s">
        <v>120</v>
      </c>
      <c r="G1177" s="64"/>
      <c r="H1177" s="65"/>
      <c r="I1177" s="65"/>
      <c r="J1177" s="65"/>
      <c r="K1177" s="65"/>
      <c r="L1177" s="65"/>
      <c r="M1177" s="65"/>
      <c r="N1177" s="65"/>
      <c r="O1177" s="65"/>
      <c r="P1177" s="65"/>
      <c r="Q1177" s="64"/>
      <c r="R1177" s="64"/>
      <c r="S1177" s="65" t="s">
        <v>24</v>
      </c>
      <c r="T1177" s="65" t="s">
        <v>762</v>
      </c>
    </row>
    <row r="1178" spans="1:20" x14ac:dyDescent="0.35">
      <c r="A1178" s="63">
        <v>12.051</v>
      </c>
      <c r="B1178" s="64">
        <v>489855</v>
      </c>
      <c r="C1178" s="64">
        <v>6764451</v>
      </c>
      <c r="D1178" s="64" t="s">
        <v>2725</v>
      </c>
      <c r="E1178" s="64" t="s">
        <v>91</v>
      </c>
      <c r="F1178" s="64" t="s">
        <v>120</v>
      </c>
      <c r="G1178" s="64" t="s">
        <v>43</v>
      </c>
      <c r="H1178" s="65"/>
      <c r="I1178" s="65"/>
      <c r="J1178" s="65"/>
      <c r="K1178" s="65"/>
      <c r="L1178" s="65"/>
      <c r="M1178" s="65"/>
      <c r="N1178" s="65"/>
      <c r="O1178" s="65"/>
      <c r="P1178" s="65"/>
      <c r="Q1178" s="64"/>
      <c r="R1178" s="64"/>
      <c r="S1178" s="65" t="s">
        <v>24</v>
      </c>
      <c r="T1178" s="65" t="s">
        <v>762</v>
      </c>
    </row>
    <row r="1179" spans="1:20" x14ac:dyDescent="0.35">
      <c r="A1179" s="63" t="s">
        <v>2726</v>
      </c>
      <c r="B1179" s="64">
        <v>489925</v>
      </c>
      <c r="C1179" s="64">
        <v>6764459</v>
      </c>
      <c r="D1179" s="64" t="s">
        <v>2727</v>
      </c>
      <c r="E1179" s="64" t="s">
        <v>22</v>
      </c>
      <c r="F1179" s="64" t="s">
        <v>120</v>
      </c>
      <c r="G1179" s="64"/>
      <c r="H1179" s="65" t="s">
        <v>27</v>
      </c>
      <c r="I1179" s="65">
        <v>210</v>
      </c>
      <c r="J1179" s="65">
        <v>59</v>
      </c>
      <c r="K1179" s="65"/>
      <c r="L1179" s="65"/>
      <c r="M1179" s="65"/>
      <c r="N1179" s="65"/>
      <c r="O1179" s="65"/>
      <c r="P1179" s="65"/>
      <c r="Q1179" s="64"/>
      <c r="R1179" s="64" t="s">
        <v>2728</v>
      </c>
      <c r="S1179" s="65" t="s">
        <v>24</v>
      </c>
      <c r="T1179" s="65" t="s">
        <v>762</v>
      </c>
    </row>
    <row r="1180" spans="1:20" x14ac:dyDescent="0.35">
      <c r="A1180" s="63" t="s">
        <v>2729</v>
      </c>
      <c r="B1180" s="64">
        <v>489995</v>
      </c>
      <c r="C1180" s="64">
        <v>6764463</v>
      </c>
      <c r="D1180" s="64" t="s">
        <v>2730</v>
      </c>
      <c r="E1180" s="64" t="s">
        <v>22</v>
      </c>
      <c r="F1180" s="64" t="s">
        <v>120</v>
      </c>
      <c r="G1180" s="64"/>
      <c r="H1180" s="65"/>
      <c r="I1180" s="65"/>
      <c r="J1180" s="65"/>
      <c r="K1180" s="65"/>
      <c r="L1180" s="65"/>
      <c r="M1180" s="65"/>
      <c r="N1180" s="65"/>
      <c r="O1180" s="65"/>
      <c r="P1180" s="65"/>
      <c r="Q1180" s="64"/>
      <c r="R1180" s="64"/>
      <c r="S1180" s="65" t="s">
        <v>24</v>
      </c>
      <c r="T1180" s="65" t="s">
        <v>762</v>
      </c>
    </row>
    <row r="1181" spans="1:20" x14ac:dyDescent="0.35">
      <c r="A1181" s="63">
        <v>12.052</v>
      </c>
      <c r="B1181" s="64">
        <v>490044</v>
      </c>
      <c r="C1181" s="64">
        <v>6764506</v>
      </c>
      <c r="D1181" s="64" t="s">
        <v>2731</v>
      </c>
      <c r="E1181" s="64" t="s">
        <v>91</v>
      </c>
      <c r="F1181" s="64" t="s">
        <v>120</v>
      </c>
      <c r="G1181" s="64" t="s">
        <v>43</v>
      </c>
      <c r="H1181" s="65"/>
      <c r="I1181" s="65"/>
      <c r="J1181" s="65"/>
      <c r="K1181" s="65"/>
      <c r="L1181" s="65"/>
      <c r="M1181" s="65"/>
      <c r="N1181" s="65"/>
      <c r="O1181" s="65"/>
      <c r="P1181" s="65"/>
      <c r="Q1181" s="64"/>
      <c r="R1181" s="64"/>
      <c r="S1181" s="65" t="s">
        <v>24</v>
      </c>
      <c r="T1181" s="65" t="s">
        <v>762</v>
      </c>
    </row>
    <row r="1182" spans="1:20" x14ac:dyDescent="0.35">
      <c r="A1182" s="63">
        <v>12.053000000000001</v>
      </c>
      <c r="B1182" s="64">
        <v>490530</v>
      </c>
      <c r="C1182" s="64">
        <v>6764688</v>
      </c>
      <c r="D1182" s="64" t="s">
        <v>2732</v>
      </c>
      <c r="E1182" s="64"/>
      <c r="F1182" s="64"/>
      <c r="G1182" s="64"/>
      <c r="H1182" s="65"/>
      <c r="I1182" s="65"/>
      <c r="J1182" s="65"/>
      <c r="K1182" s="65"/>
      <c r="L1182" s="65"/>
      <c r="M1182" s="65"/>
      <c r="N1182" s="65"/>
      <c r="O1182" s="65"/>
      <c r="P1182" s="65"/>
      <c r="Q1182" s="64"/>
      <c r="R1182" s="64"/>
      <c r="S1182" s="65" t="s">
        <v>24</v>
      </c>
      <c r="T1182" s="65" t="s">
        <v>762</v>
      </c>
    </row>
    <row r="1183" spans="1:20" x14ac:dyDescent="0.35">
      <c r="A1183" s="63">
        <v>12.054</v>
      </c>
      <c r="B1183" s="64">
        <v>490059</v>
      </c>
      <c r="C1183" s="64">
        <v>6764922</v>
      </c>
      <c r="D1183" s="64" t="s">
        <v>2733</v>
      </c>
      <c r="E1183" s="64" t="s">
        <v>133</v>
      </c>
      <c r="F1183" s="64" t="s">
        <v>120</v>
      </c>
      <c r="G1183" s="64" t="s">
        <v>43</v>
      </c>
      <c r="H1183" s="65"/>
      <c r="I1183" s="65"/>
      <c r="J1183" s="65"/>
      <c r="K1183" s="65"/>
      <c r="L1183" s="65"/>
      <c r="M1183" s="65"/>
      <c r="N1183" s="65"/>
      <c r="O1183" s="65"/>
      <c r="P1183" s="65"/>
      <c r="Q1183" s="64"/>
      <c r="R1183" s="64"/>
      <c r="S1183" s="65" t="s">
        <v>24</v>
      </c>
      <c r="T1183" s="65" t="s">
        <v>762</v>
      </c>
    </row>
    <row r="1184" spans="1:20" x14ac:dyDescent="0.35">
      <c r="A1184" s="63">
        <v>12.055</v>
      </c>
      <c r="B1184" s="64">
        <v>489685</v>
      </c>
      <c r="C1184" s="64">
        <v>6765040</v>
      </c>
      <c r="D1184" s="64" t="s">
        <v>2734</v>
      </c>
      <c r="E1184" s="64"/>
      <c r="F1184" s="64"/>
      <c r="G1184" s="64"/>
      <c r="H1184" s="65"/>
      <c r="I1184" s="65"/>
      <c r="J1184" s="65"/>
      <c r="K1184" s="65"/>
      <c r="L1184" s="65"/>
      <c r="M1184" s="65"/>
      <c r="N1184" s="65"/>
      <c r="O1184" s="65"/>
      <c r="P1184" s="65"/>
      <c r="Q1184" s="64"/>
      <c r="R1184" s="64"/>
      <c r="S1184" s="65" t="s">
        <v>24</v>
      </c>
      <c r="T1184" s="65" t="s">
        <v>762</v>
      </c>
    </row>
    <row r="1185" spans="1:20" x14ac:dyDescent="0.35">
      <c r="A1185" s="63">
        <v>12.055999999999999</v>
      </c>
      <c r="B1185" s="64">
        <v>489586</v>
      </c>
      <c r="C1185" s="64">
        <v>6765181</v>
      </c>
      <c r="D1185" s="64" t="s">
        <v>2735</v>
      </c>
      <c r="E1185" s="64" t="s">
        <v>91</v>
      </c>
      <c r="F1185" s="64" t="s">
        <v>100</v>
      </c>
      <c r="G1185" s="64" t="s">
        <v>43</v>
      </c>
      <c r="H1185" s="65"/>
      <c r="I1185" s="65"/>
      <c r="J1185" s="65"/>
      <c r="K1185" s="65"/>
      <c r="L1185" s="65"/>
      <c r="M1185" s="65"/>
      <c r="N1185" s="65"/>
      <c r="O1185" s="65"/>
      <c r="P1185" s="65"/>
      <c r="Q1185" s="64"/>
      <c r="R1185" s="64"/>
      <c r="S1185" s="65" t="s">
        <v>24</v>
      </c>
      <c r="T1185" s="65" t="s">
        <v>762</v>
      </c>
    </row>
    <row r="1186" spans="1:20" x14ac:dyDescent="0.35">
      <c r="A1186" s="63" t="s">
        <v>2736</v>
      </c>
      <c r="B1186" s="64">
        <v>489514</v>
      </c>
      <c r="C1186" s="64">
        <v>6765332</v>
      </c>
      <c r="D1186" s="64" t="s">
        <v>2737</v>
      </c>
      <c r="E1186" s="64" t="s">
        <v>22</v>
      </c>
      <c r="F1186" s="64" t="s">
        <v>23</v>
      </c>
      <c r="G1186" s="64"/>
      <c r="H1186" s="65"/>
      <c r="I1186" s="65"/>
      <c r="J1186" s="65"/>
      <c r="K1186" s="65"/>
      <c r="L1186" s="65"/>
      <c r="M1186" s="65"/>
      <c r="N1186" s="65"/>
      <c r="O1186" s="65"/>
      <c r="P1186" s="65"/>
      <c r="Q1186" s="64"/>
      <c r="R1186" s="64" t="s">
        <v>2738</v>
      </c>
      <c r="S1186" s="65" t="s">
        <v>24</v>
      </c>
      <c r="T1186" s="65" t="s">
        <v>762</v>
      </c>
    </row>
    <row r="1187" spans="1:20" x14ac:dyDescent="0.35">
      <c r="A1187" s="63">
        <v>12.057</v>
      </c>
      <c r="B1187" s="64">
        <v>489567</v>
      </c>
      <c r="C1187" s="64">
        <v>6765430</v>
      </c>
      <c r="D1187" s="64" t="s">
        <v>2739</v>
      </c>
      <c r="E1187" s="64" t="s">
        <v>22</v>
      </c>
      <c r="F1187" s="64" t="s">
        <v>134</v>
      </c>
      <c r="G1187" s="64"/>
      <c r="H1187" s="65"/>
      <c r="I1187" s="65"/>
      <c r="J1187" s="65"/>
      <c r="K1187" s="65"/>
      <c r="L1187" s="65"/>
      <c r="M1187" s="65"/>
      <c r="N1187" s="65"/>
      <c r="O1187" s="65"/>
      <c r="P1187" s="65"/>
      <c r="Q1187" s="59" t="s">
        <v>2740</v>
      </c>
      <c r="R1187" s="64" t="s">
        <v>2741</v>
      </c>
      <c r="S1187" s="65" t="s">
        <v>24</v>
      </c>
      <c r="T1187" s="65" t="s">
        <v>762</v>
      </c>
    </row>
    <row r="1188" spans="1:20" x14ac:dyDescent="0.35">
      <c r="A1188" s="63">
        <v>12.058</v>
      </c>
      <c r="B1188" s="64">
        <v>489509</v>
      </c>
      <c r="C1188" s="64">
        <v>6765448</v>
      </c>
      <c r="D1188" s="64" t="s">
        <v>2742</v>
      </c>
      <c r="E1188" s="64" t="s">
        <v>22</v>
      </c>
      <c r="F1188" s="64" t="s">
        <v>120</v>
      </c>
      <c r="G1188" s="64" t="s">
        <v>100</v>
      </c>
      <c r="H1188" s="65" t="s">
        <v>27</v>
      </c>
      <c r="I1188" s="65">
        <v>238</v>
      </c>
      <c r="J1188" s="65">
        <v>56</v>
      </c>
      <c r="K1188" s="65"/>
      <c r="L1188" s="65"/>
      <c r="M1188" s="65"/>
      <c r="N1188" s="65"/>
      <c r="O1188" s="65"/>
      <c r="P1188" s="65"/>
      <c r="Q1188" s="64"/>
      <c r="R1188" s="64" t="s">
        <v>2743</v>
      </c>
      <c r="S1188" s="65" t="s">
        <v>24</v>
      </c>
      <c r="T1188" s="65" t="s">
        <v>762</v>
      </c>
    </row>
    <row r="1189" spans="1:20" x14ac:dyDescent="0.35">
      <c r="A1189" s="63" t="s">
        <v>2744</v>
      </c>
      <c r="B1189" s="64">
        <v>489497</v>
      </c>
      <c r="C1189" s="64">
        <v>6765467</v>
      </c>
      <c r="D1189" s="64" t="s">
        <v>2745</v>
      </c>
      <c r="E1189" s="64" t="s">
        <v>22</v>
      </c>
      <c r="F1189" s="64" t="s">
        <v>120</v>
      </c>
      <c r="G1189" s="64" t="s">
        <v>100</v>
      </c>
      <c r="H1189" s="65" t="s">
        <v>27</v>
      </c>
      <c r="I1189" s="65">
        <v>221</v>
      </c>
      <c r="J1189" s="65">
        <v>63</v>
      </c>
      <c r="K1189" s="65"/>
      <c r="L1189" s="65"/>
      <c r="M1189" s="65"/>
      <c r="N1189" s="65"/>
      <c r="O1189" s="65"/>
      <c r="P1189" s="65"/>
      <c r="Q1189" s="64"/>
      <c r="R1189" s="64" t="s">
        <v>2746</v>
      </c>
      <c r="S1189" s="65" t="s">
        <v>24</v>
      </c>
      <c r="T1189" s="65" t="s">
        <v>762</v>
      </c>
    </row>
    <row r="1190" spans="1:20" x14ac:dyDescent="0.35">
      <c r="A1190" s="63">
        <v>12.058999999999999</v>
      </c>
      <c r="B1190" s="64">
        <v>489607</v>
      </c>
      <c r="C1190" s="64">
        <v>6764847</v>
      </c>
      <c r="D1190" s="64" t="s">
        <v>2747</v>
      </c>
      <c r="E1190" s="64"/>
      <c r="F1190" s="64"/>
      <c r="G1190" s="64"/>
      <c r="H1190" s="65"/>
      <c r="I1190" s="65"/>
      <c r="J1190" s="65"/>
      <c r="K1190" s="65"/>
      <c r="L1190" s="65"/>
      <c r="M1190" s="65"/>
      <c r="N1190" s="65"/>
      <c r="O1190" s="65"/>
      <c r="P1190" s="65"/>
      <c r="Q1190" s="64"/>
      <c r="R1190" s="64"/>
      <c r="S1190" s="65" t="s">
        <v>24</v>
      </c>
      <c r="T1190" s="65" t="s">
        <v>762</v>
      </c>
    </row>
    <row r="1191" spans="1:20" x14ac:dyDescent="0.35">
      <c r="A1191" s="63" t="s">
        <v>2748</v>
      </c>
      <c r="B1191" s="64">
        <v>489686</v>
      </c>
      <c r="C1191" s="64">
        <v>6764706</v>
      </c>
      <c r="D1191" s="64" t="s">
        <v>2749</v>
      </c>
      <c r="E1191" s="64" t="s">
        <v>22</v>
      </c>
      <c r="F1191" s="64" t="s">
        <v>100</v>
      </c>
      <c r="G1191" s="64" t="s">
        <v>120</v>
      </c>
      <c r="H1191" s="65"/>
      <c r="I1191" s="65"/>
      <c r="J1191" s="65"/>
      <c r="K1191" s="65"/>
      <c r="L1191" s="65"/>
      <c r="M1191" s="65"/>
      <c r="N1191" s="65"/>
      <c r="O1191" s="65"/>
      <c r="P1191" s="65"/>
      <c r="Q1191" s="64"/>
      <c r="R1191" s="64"/>
      <c r="S1191" s="65" t="s">
        <v>24</v>
      </c>
      <c r="T1191" s="65" t="s">
        <v>762</v>
      </c>
    </row>
    <row r="1192" spans="1:20" x14ac:dyDescent="0.35">
      <c r="A1192" s="63">
        <v>12.061</v>
      </c>
      <c r="B1192" s="64">
        <v>489714</v>
      </c>
      <c r="C1192" s="64">
        <v>6764508</v>
      </c>
      <c r="D1192" s="64" t="s">
        <v>2750</v>
      </c>
      <c r="E1192" s="64" t="s">
        <v>22</v>
      </c>
      <c r="F1192" s="64" t="s">
        <v>120</v>
      </c>
      <c r="G1192" s="64" t="s">
        <v>100</v>
      </c>
      <c r="H1192" s="65"/>
      <c r="I1192" s="65"/>
      <c r="J1192" s="65"/>
      <c r="K1192" s="65"/>
      <c r="L1192" s="65"/>
      <c r="M1192" s="65"/>
      <c r="N1192" s="65"/>
      <c r="O1192" s="65"/>
      <c r="P1192" s="65"/>
      <c r="Q1192" s="64"/>
      <c r="R1192" s="64"/>
      <c r="S1192" s="65" t="s">
        <v>24</v>
      </c>
      <c r="T1192" s="65" t="s">
        <v>762</v>
      </c>
    </row>
    <row r="1193" spans="1:20" x14ac:dyDescent="0.35">
      <c r="A1193" s="63">
        <v>12.061999999999999</v>
      </c>
      <c r="B1193" s="64">
        <v>489743</v>
      </c>
      <c r="C1193" s="64">
        <v>6764136</v>
      </c>
      <c r="D1193" s="64" t="s">
        <v>2751</v>
      </c>
      <c r="E1193" s="64" t="s">
        <v>22</v>
      </c>
      <c r="F1193" s="64" t="s">
        <v>120</v>
      </c>
      <c r="G1193" s="64" t="s">
        <v>100</v>
      </c>
      <c r="H1193" s="65"/>
      <c r="I1193" s="65"/>
      <c r="J1193" s="65"/>
      <c r="K1193" s="65"/>
      <c r="L1193" s="65"/>
      <c r="M1193" s="65"/>
      <c r="N1193" s="65"/>
      <c r="O1193" s="65"/>
      <c r="P1193" s="65"/>
      <c r="Q1193" s="64"/>
      <c r="R1193" s="64"/>
      <c r="S1193" s="65" t="s">
        <v>24</v>
      </c>
      <c r="T1193" s="65" t="s">
        <v>762</v>
      </c>
    </row>
    <row r="1194" spans="1:20" x14ac:dyDescent="0.35">
      <c r="A1194" s="63" t="s">
        <v>2752</v>
      </c>
      <c r="B1194" s="64">
        <v>489717</v>
      </c>
      <c r="C1194" s="64">
        <v>6764015</v>
      </c>
      <c r="D1194" s="64" t="s">
        <v>2753</v>
      </c>
      <c r="E1194" s="64" t="s">
        <v>22</v>
      </c>
      <c r="F1194" s="64" t="s">
        <v>120</v>
      </c>
      <c r="G1194" s="64" t="s">
        <v>100</v>
      </c>
      <c r="H1194" s="65"/>
      <c r="I1194" s="65"/>
      <c r="J1194" s="65"/>
      <c r="K1194" s="65"/>
      <c r="L1194" s="65"/>
      <c r="M1194" s="65"/>
      <c r="N1194" s="65"/>
      <c r="O1194" s="65"/>
      <c r="P1194" s="65"/>
      <c r="Q1194" s="59"/>
      <c r="R1194" s="64"/>
      <c r="S1194" s="65" t="s">
        <v>24</v>
      </c>
      <c r="T1194" s="65" t="s">
        <v>762</v>
      </c>
    </row>
    <row r="1195" spans="1:20" x14ac:dyDescent="0.35">
      <c r="A1195" s="63">
        <v>12.063000000000001</v>
      </c>
      <c r="B1195" s="71">
        <v>491282</v>
      </c>
      <c r="C1195" s="71">
        <v>6765395</v>
      </c>
      <c r="D1195" s="64" t="s">
        <v>2754</v>
      </c>
      <c r="E1195" s="64" t="s">
        <v>477</v>
      </c>
      <c r="F1195" s="64" t="s">
        <v>23</v>
      </c>
      <c r="G1195" s="64"/>
      <c r="H1195" s="65"/>
      <c r="I1195" s="65"/>
      <c r="J1195" s="65"/>
      <c r="K1195" s="65"/>
      <c r="L1195" s="65"/>
      <c r="M1195" s="65"/>
      <c r="N1195" s="65"/>
      <c r="O1195" s="65"/>
      <c r="P1195" s="65"/>
      <c r="Q1195" s="65"/>
      <c r="R1195" s="65"/>
      <c r="S1195" s="65" t="s">
        <v>24</v>
      </c>
      <c r="T1195" s="65" t="s">
        <v>762</v>
      </c>
    </row>
    <row r="1196" spans="1:20" x14ac:dyDescent="0.35">
      <c r="A1196" s="63">
        <v>12.064</v>
      </c>
      <c r="B1196" s="71">
        <v>491338</v>
      </c>
      <c r="C1196" s="71">
        <v>6765397</v>
      </c>
      <c r="D1196" s="64" t="s">
        <v>2755</v>
      </c>
      <c r="E1196" s="64" t="s">
        <v>477</v>
      </c>
      <c r="F1196" s="64" t="s">
        <v>23</v>
      </c>
      <c r="G1196" s="64"/>
      <c r="H1196" s="65"/>
      <c r="I1196" s="65"/>
      <c r="J1196" s="65"/>
      <c r="K1196" s="65"/>
      <c r="L1196" s="65"/>
      <c r="M1196" s="65"/>
      <c r="N1196" s="65"/>
      <c r="O1196" s="65"/>
      <c r="P1196" s="65"/>
      <c r="Q1196" s="65"/>
      <c r="R1196" s="65" t="s">
        <v>2756</v>
      </c>
      <c r="S1196" s="65" t="s">
        <v>24</v>
      </c>
      <c r="T1196" s="65" t="s">
        <v>762</v>
      </c>
    </row>
    <row r="1197" spans="1:20" x14ac:dyDescent="0.35">
      <c r="A1197" s="63">
        <v>12.065</v>
      </c>
      <c r="B1197" s="71">
        <v>491162</v>
      </c>
      <c r="C1197" s="71">
        <v>6765007</v>
      </c>
      <c r="D1197" s="64" t="s">
        <v>2757</v>
      </c>
      <c r="E1197" s="64" t="s">
        <v>477</v>
      </c>
      <c r="F1197" s="64" t="s">
        <v>23</v>
      </c>
      <c r="G1197" s="64" t="s">
        <v>82</v>
      </c>
      <c r="H1197" s="65"/>
      <c r="I1197" s="65"/>
      <c r="J1197" s="65"/>
      <c r="K1197" s="65"/>
      <c r="L1197" s="65"/>
      <c r="M1197" s="65"/>
      <c r="N1197" s="65"/>
      <c r="O1197" s="65"/>
      <c r="P1197" s="65"/>
      <c r="Q1197" s="65"/>
      <c r="R1197" s="65" t="s">
        <v>2758</v>
      </c>
      <c r="S1197" s="65" t="s">
        <v>24</v>
      </c>
      <c r="T1197" s="65" t="s">
        <v>762</v>
      </c>
    </row>
    <row r="1198" spans="1:20" x14ac:dyDescent="0.35">
      <c r="A1198" s="63">
        <v>12.066000000000001</v>
      </c>
      <c r="B1198" s="71">
        <v>491070</v>
      </c>
      <c r="C1198" s="71">
        <v>6765033</v>
      </c>
      <c r="D1198" s="64" t="s">
        <v>2759</v>
      </c>
      <c r="E1198" s="64" t="s">
        <v>477</v>
      </c>
      <c r="F1198" s="64" t="s">
        <v>23</v>
      </c>
      <c r="G1198" s="64"/>
      <c r="H1198" s="65"/>
      <c r="I1198" s="65"/>
      <c r="J1198" s="65"/>
      <c r="K1198" s="65"/>
      <c r="L1198" s="65"/>
      <c r="M1198" s="65"/>
      <c r="N1198" s="65"/>
      <c r="O1198" s="65"/>
      <c r="P1198" s="65"/>
      <c r="Q1198" s="65"/>
      <c r="R1198" s="65"/>
      <c r="S1198" s="65" t="s">
        <v>24</v>
      </c>
      <c r="T1198" s="65" t="s">
        <v>762</v>
      </c>
    </row>
    <row r="1199" spans="1:20" x14ac:dyDescent="0.35">
      <c r="A1199" s="63">
        <v>12.067</v>
      </c>
      <c r="B1199" s="71">
        <v>491021</v>
      </c>
      <c r="C1199" s="71">
        <v>6765037</v>
      </c>
      <c r="D1199" s="64" t="s">
        <v>2760</v>
      </c>
      <c r="E1199" s="64" t="s">
        <v>477</v>
      </c>
      <c r="F1199" s="64" t="s">
        <v>23</v>
      </c>
      <c r="G1199" s="64"/>
      <c r="H1199" s="65"/>
      <c r="I1199" s="65"/>
      <c r="J1199" s="65"/>
      <c r="K1199" s="65"/>
      <c r="L1199" s="65"/>
      <c r="M1199" s="65"/>
      <c r="N1199" s="65"/>
      <c r="O1199" s="65"/>
      <c r="P1199" s="65"/>
      <c r="Q1199" s="65"/>
      <c r="R1199" s="65" t="s">
        <v>2761</v>
      </c>
      <c r="S1199" s="65" t="s">
        <v>24</v>
      </c>
      <c r="T1199" s="65" t="s">
        <v>762</v>
      </c>
    </row>
    <row r="1200" spans="1:20" x14ac:dyDescent="0.35">
      <c r="A1200" s="63">
        <v>12.068</v>
      </c>
      <c r="B1200" s="71">
        <v>490915</v>
      </c>
      <c r="C1200" s="71">
        <v>6765055</v>
      </c>
      <c r="D1200" s="64" t="s">
        <v>2762</v>
      </c>
      <c r="E1200" s="64" t="s">
        <v>477</v>
      </c>
      <c r="F1200" s="64" t="s">
        <v>105</v>
      </c>
      <c r="G1200" s="64"/>
      <c r="H1200" s="65"/>
      <c r="I1200" s="65"/>
      <c r="J1200" s="65"/>
      <c r="K1200" s="65"/>
      <c r="L1200" s="65"/>
      <c r="M1200" s="65"/>
      <c r="N1200" s="65"/>
      <c r="O1200" s="65"/>
      <c r="P1200" s="65"/>
      <c r="Q1200" s="65"/>
      <c r="R1200" s="65"/>
      <c r="S1200" s="65" t="s">
        <v>24</v>
      </c>
      <c r="T1200" s="65" t="s">
        <v>762</v>
      </c>
    </row>
    <row r="1201" spans="1:20" x14ac:dyDescent="0.35">
      <c r="A1201" s="63">
        <v>12.069000000000001</v>
      </c>
      <c r="B1201" s="71">
        <v>490818</v>
      </c>
      <c r="C1201" s="71">
        <v>6765080</v>
      </c>
      <c r="D1201" s="64" t="s">
        <v>2763</v>
      </c>
      <c r="E1201" s="64" t="s">
        <v>477</v>
      </c>
      <c r="F1201" s="64" t="s">
        <v>105</v>
      </c>
      <c r="G1201" s="64"/>
      <c r="H1201" s="65"/>
      <c r="I1201" s="65"/>
      <c r="J1201" s="65"/>
      <c r="K1201" s="65"/>
      <c r="L1201" s="65"/>
      <c r="M1201" s="65"/>
      <c r="N1201" s="65"/>
      <c r="O1201" s="65"/>
      <c r="P1201" s="65"/>
      <c r="Q1201" s="65"/>
      <c r="R1201" s="65" t="s">
        <v>2764</v>
      </c>
      <c r="S1201" s="65" t="s">
        <v>24</v>
      </c>
      <c r="T1201" s="65" t="s">
        <v>762</v>
      </c>
    </row>
    <row r="1202" spans="1:20" x14ac:dyDescent="0.35">
      <c r="A1202" s="63" t="s">
        <v>2765</v>
      </c>
      <c r="B1202" s="71">
        <v>490722</v>
      </c>
      <c r="C1202" s="71">
        <v>6765106</v>
      </c>
      <c r="D1202" s="64" t="s">
        <v>2766</v>
      </c>
      <c r="E1202" s="64" t="s">
        <v>477</v>
      </c>
      <c r="F1202" s="64" t="s">
        <v>105</v>
      </c>
      <c r="G1202" s="64" t="s">
        <v>179</v>
      </c>
      <c r="H1202" s="65"/>
      <c r="I1202" s="65"/>
      <c r="J1202" s="65"/>
      <c r="K1202" s="65"/>
      <c r="L1202" s="65"/>
      <c r="M1202" s="65"/>
      <c r="N1202" s="65"/>
      <c r="O1202" s="65"/>
      <c r="P1202" s="65"/>
      <c r="Q1202" s="65"/>
      <c r="R1202" s="65" t="s">
        <v>2767</v>
      </c>
      <c r="S1202" s="65" t="s">
        <v>24</v>
      </c>
      <c r="T1202" s="65" t="s">
        <v>762</v>
      </c>
    </row>
    <row r="1203" spans="1:20" x14ac:dyDescent="0.35">
      <c r="A1203" s="63">
        <v>12.071</v>
      </c>
      <c r="B1203" s="71">
        <v>491628</v>
      </c>
      <c r="C1203" s="71">
        <v>6764098</v>
      </c>
      <c r="D1203" s="64" t="s">
        <v>2768</v>
      </c>
      <c r="E1203" s="64" t="s">
        <v>477</v>
      </c>
      <c r="F1203" s="64" t="s">
        <v>156</v>
      </c>
      <c r="G1203" s="64" t="s">
        <v>152</v>
      </c>
      <c r="H1203" s="65"/>
      <c r="I1203" s="65"/>
      <c r="J1203" s="65"/>
      <c r="K1203" s="65"/>
      <c r="L1203" s="65"/>
      <c r="M1203" s="65"/>
      <c r="N1203" s="65"/>
      <c r="O1203" s="65"/>
      <c r="P1203" s="65"/>
      <c r="Q1203" s="65"/>
      <c r="R1203" s="65" t="s">
        <v>2769</v>
      </c>
      <c r="S1203" s="65" t="s">
        <v>24</v>
      </c>
      <c r="T1203" s="65" t="s">
        <v>762</v>
      </c>
    </row>
    <row r="1204" spans="1:20" x14ac:dyDescent="0.35">
      <c r="A1204" s="63">
        <v>12.071999999999999</v>
      </c>
      <c r="B1204" s="71">
        <v>491728</v>
      </c>
      <c r="C1204" s="71">
        <v>6764072</v>
      </c>
      <c r="D1204" s="64" t="s">
        <v>2770</v>
      </c>
      <c r="E1204" s="64" t="s">
        <v>477</v>
      </c>
      <c r="F1204" s="64" t="s">
        <v>156</v>
      </c>
      <c r="G1204" s="64" t="s">
        <v>907</v>
      </c>
      <c r="H1204" s="65"/>
      <c r="I1204" s="65"/>
      <c r="J1204" s="65"/>
      <c r="K1204" s="65"/>
      <c r="L1204" s="65"/>
      <c r="M1204" s="65"/>
      <c r="N1204" s="65"/>
      <c r="O1204" s="65"/>
      <c r="P1204" s="65"/>
      <c r="Q1204" s="65"/>
      <c r="R1204" s="65" t="s">
        <v>2771</v>
      </c>
      <c r="S1204" s="65" t="s">
        <v>24</v>
      </c>
      <c r="T1204" s="65" t="s">
        <v>762</v>
      </c>
    </row>
    <row r="1205" spans="1:20" x14ac:dyDescent="0.35">
      <c r="A1205" s="63">
        <v>12.073</v>
      </c>
      <c r="B1205" s="71">
        <v>491308</v>
      </c>
      <c r="C1205" s="71">
        <v>6763112</v>
      </c>
      <c r="D1205" s="64" t="s">
        <v>2772</v>
      </c>
      <c r="E1205" s="64"/>
      <c r="F1205" s="64"/>
      <c r="G1205" s="64"/>
      <c r="H1205" s="65"/>
      <c r="I1205" s="65"/>
      <c r="J1205" s="65"/>
      <c r="K1205" s="65"/>
      <c r="L1205" s="65"/>
      <c r="M1205" s="65"/>
      <c r="N1205" s="65"/>
      <c r="O1205" s="65"/>
      <c r="P1205" s="65"/>
      <c r="Q1205" s="65"/>
      <c r="R1205" s="65"/>
      <c r="S1205" s="65" t="s">
        <v>24</v>
      </c>
      <c r="T1205" s="65" t="s">
        <v>762</v>
      </c>
    </row>
    <row r="1206" spans="1:20" x14ac:dyDescent="0.35">
      <c r="A1206" s="63">
        <v>12.074</v>
      </c>
      <c r="B1206" s="71">
        <v>489728</v>
      </c>
      <c r="C1206" s="71">
        <v>6763409</v>
      </c>
      <c r="D1206" s="64" t="s">
        <v>2773</v>
      </c>
      <c r="E1206" s="64" t="s">
        <v>133</v>
      </c>
      <c r="F1206" s="64" t="s">
        <v>23</v>
      </c>
      <c r="G1206" s="64"/>
      <c r="H1206" s="65"/>
      <c r="I1206" s="65"/>
      <c r="J1206" s="65"/>
      <c r="K1206" s="65"/>
      <c r="L1206" s="65"/>
      <c r="M1206" s="65"/>
      <c r="N1206" s="65"/>
      <c r="O1206" s="65"/>
      <c r="P1206" s="65"/>
      <c r="Q1206" s="65"/>
      <c r="R1206" s="65" t="s">
        <v>2774</v>
      </c>
      <c r="S1206" s="65" t="s">
        <v>24</v>
      </c>
      <c r="T1206" s="65" t="s">
        <v>762</v>
      </c>
    </row>
    <row r="1207" spans="1:20" x14ac:dyDescent="0.35">
      <c r="A1207" s="63">
        <v>12.074999999999999</v>
      </c>
      <c r="B1207" s="71">
        <v>489654</v>
      </c>
      <c r="C1207" s="71">
        <v>6763255</v>
      </c>
      <c r="D1207" s="64" t="s">
        <v>2775</v>
      </c>
      <c r="E1207" s="64" t="s">
        <v>133</v>
      </c>
      <c r="F1207" s="64" t="s">
        <v>100</v>
      </c>
      <c r="G1207" s="64" t="s">
        <v>43</v>
      </c>
      <c r="H1207" s="65"/>
      <c r="I1207" s="65"/>
      <c r="J1207" s="65"/>
      <c r="K1207" s="65"/>
      <c r="L1207" s="65"/>
      <c r="M1207" s="65"/>
      <c r="N1207" s="65"/>
      <c r="O1207" s="65"/>
      <c r="P1207" s="65"/>
      <c r="Q1207" s="65"/>
      <c r="R1207" s="65"/>
      <c r="S1207" s="65" t="s">
        <v>24</v>
      </c>
      <c r="T1207" s="65" t="s">
        <v>762</v>
      </c>
    </row>
    <row r="1208" spans="1:20" x14ac:dyDescent="0.35">
      <c r="A1208" s="63">
        <v>15.000999999999999</v>
      </c>
      <c r="B1208" s="64">
        <v>483755</v>
      </c>
      <c r="C1208" s="64">
        <v>6763786</v>
      </c>
      <c r="D1208" s="64" t="s">
        <v>2776</v>
      </c>
      <c r="E1208" s="64" t="s">
        <v>133</v>
      </c>
      <c r="F1208" s="64" t="s">
        <v>23</v>
      </c>
      <c r="G1208" s="64" t="s">
        <v>907</v>
      </c>
      <c r="H1208" s="65"/>
      <c r="I1208" s="65"/>
      <c r="J1208" s="65"/>
      <c r="K1208" s="65"/>
      <c r="L1208" s="65"/>
      <c r="M1208" s="65"/>
      <c r="N1208" s="65"/>
      <c r="O1208" s="65"/>
      <c r="P1208" s="65"/>
      <c r="Q1208" s="64"/>
      <c r="R1208" s="64" t="s">
        <v>2777</v>
      </c>
      <c r="S1208" s="65" t="s">
        <v>24</v>
      </c>
      <c r="T1208" s="65" t="s">
        <v>762</v>
      </c>
    </row>
    <row r="1209" spans="1:20" x14ac:dyDescent="0.35">
      <c r="A1209" s="63">
        <v>15.002000000000001</v>
      </c>
      <c r="B1209" s="64">
        <v>483649</v>
      </c>
      <c r="C1209" s="64">
        <v>6763781</v>
      </c>
      <c r="D1209" s="64" t="s">
        <v>2778</v>
      </c>
      <c r="E1209" s="64" t="s">
        <v>91</v>
      </c>
      <c r="F1209" s="64" t="s">
        <v>100</v>
      </c>
      <c r="G1209" s="64" t="s">
        <v>23</v>
      </c>
      <c r="H1209" s="65"/>
      <c r="I1209" s="65"/>
      <c r="J1209" s="65"/>
      <c r="K1209" s="65"/>
      <c r="L1209" s="65"/>
      <c r="M1209" s="65"/>
      <c r="N1209" s="65"/>
      <c r="O1209" s="65"/>
      <c r="P1209" s="65"/>
      <c r="Q1209" s="64"/>
      <c r="R1209" s="64" t="s">
        <v>2779</v>
      </c>
      <c r="S1209" s="65" t="s">
        <v>24</v>
      </c>
      <c r="T1209" s="65" t="s">
        <v>762</v>
      </c>
    </row>
    <row r="1210" spans="1:20" x14ac:dyDescent="0.35">
      <c r="A1210" s="63">
        <v>15.003</v>
      </c>
      <c r="B1210" s="64">
        <v>483500</v>
      </c>
      <c r="C1210" s="64">
        <v>6763810</v>
      </c>
      <c r="D1210" s="64" t="s">
        <v>2780</v>
      </c>
      <c r="E1210" s="64" t="s">
        <v>91</v>
      </c>
      <c r="F1210" s="64" t="s">
        <v>23</v>
      </c>
      <c r="G1210" s="64" t="s">
        <v>242</v>
      </c>
      <c r="H1210" s="65"/>
      <c r="I1210" s="65"/>
      <c r="J1210" s="65"/>
      <c r="K1210" s="65"/>
      <c r="L1210" s="65"/>
      <c r="M1210" s="65"/>
      <c r="N1210" s="65"/>
      <c r="O1210" s="65"/>
      <c r="P1210" s="65"/>
      <c r="Q1210" s="64"/>
      <c r="R1210" s="64"/>
      <c r="S1210" s="65" t="s">
        <v>24</v>
      </c>
      <c r="T1210" s="65" t="s">
        <v>762</v>
      </c>
    </row>
    <row r="1211" spans="1:20" x14ac:dyDescent="0.35">
      <c r="A1211" s="63" t="s">
        <v>2781</v>
      </c>
      <c r="B1211" s="64">
        <v>483472</v>
      </c>
      <c r="C1211" s="64">
        <v>6763809</v>
      </c>
      <c r="D1211" s="64" t="s">
        <v>2782</v>
      </c>
      <c r="E1211" s="64" t="s">
        <v>133</v>
      </c>
      <c r="F1211" s="64" t="s">
        <v>168</v>
      </c>
      <c r="G1211" s="64"/>
      <c r="H1211" s="65"/>
      <c r="I1211" s="65"/>
      <c r="J1211" s="65"/>
      <c r="K1211" s="65"/>
      <c r="L1211" s="65"/>
      <c r="M1211" s="65"/>
      <c r="N1211" s="65"/>
      <c r="O1211" s="65"/>
      <c r="P1211" s="65"/>
      <c r="Q1211" s="64"/>
      <c r="R1211" s="64" t="s">
        <v>2783</v>
      </c>
      <c r="S1211" s="65" t="s">
        <v>24</v>
      </c>
      <c r="T1211" s="65" t="s">
        <v>762</v>
      </c>
    </row>
    <row r="1212" spans="1:20" x14ac:dyDescent="0.35">
      <c r="A1212" s="63">
        <v>15.004</v>
      </c>
      <c r="B1212" s="64">
        <v>483342</v>
      </c>
      <c r="C1212" s="64">
        <v>6763815</v>
      </c>
      <c r="D1212" s="64" t="s">
        <v>2784</v>
      </c>
      <c r="E1212" s="64" t="s">
        <v>133</v>
      </c>
      <c r="F1212" s="64" t="s">
        <v>23</v>
      </c>
      <c r="G1212" s="64" t="s">
        <v>100</v>
      </c>
      <c r="H1212" s="65"/>
      <c r="I1212" s="65"/>
      <c r="J1212" s="65"/>
      <c r="K1212" s="65"/>
      <c r="L1212" s="65"/>
      <c r="M1212" s="65"/>
      <c r="N1212" s="65"/>
      <c r="O1212" s="65"/>
      <c r="P1212" s="65"/>
      <c r="Q1212" s="64"/>
      <c r="R1212" s="64"/>
      <c r="S1212" s="65" t="s">
        <v>24</v>
      </c>
      <c r="T1212" s="65" t="s">
        <v>762</v>
      </c>
    </row>
    <row r="1213" spans="1:20" x14ac:dyDescent="0.35">
      <c r="A1213" s="63">
        <v>15.005000000000001</v>
      </c>
      <c r="B1213" s="64">
        <v>483200</v>
      </c>
      <c r="C1213" s="64">
        <v>6763828</v>
      </c>
      <c r="D1213" s="64" t="s">
        <v>2785</v>
      </c>
      <c r="E1213" s="64" t="s">
        <v>91</v>
      </c>
      <c r="F1213" s="64" t="s">
        <v>23</v>
      </c>
      <c r="G1213" s="64" t="s">
        <v>100</v>
      </c>
      <c r="H1213" s="65"/>
      <c r="I1213" s="65"/>
      <c r="J1213" s="65"/>
      <c r="K1213" s="65"/>
      <c r="L1213" s="65"/>
      <c r="M1213" s="65"/>
      <c r="N1213" s="65"/>
      <c r="O1213" s="65"/>
      <c r="P1213" s="65"/>
      <c r="Q1213" s="64"/>
      <c r="R1213" s="64" t="s">
        <v>2786</v>
      </c>
      <c r="S1213" s="65" t="s">
        <v>24</v>
      </c>
      <c r="T1213" s="65" t="s">
        <v>762</v>
      </c>
    </row>
    <row r="1214" spans="1:20" x14ac:dyDescent="0.35">
      <c r="A1214" s="63">
        <v>15.006</v>
      </c>
      <c r="B1214" s="64">
        <v>483188</v>
      </c>
      <c r="C1214" s="64">
        <v>6764111</v>
      </c>
      <c r="D1214" s="64" t="s">
        <v>2787</v>
      </c>
      <c r="E1214" s="64" t="s">
        <v>91</v>
      </c>
      <c r="F1214" s="64" t="s">
        <v>23</v>
      </c>
      <c r="G1214" s="64" t="s">
        <v>100</v>
      </c>
      <c r="H1214" s="65"/>
      <c r="I1214" s="65"/>
      <c r="J1214" s="65"/>
      <c r="K1214" s="65"/>
      <c r="L1214" s="65"/>
      <c r="M1214" s="65"/>
      <c r="N1214" s="65"/>
      <c r="O1214" s="65"/>
      <c r="P1214" s="65"/>
      <c r="Q1214" s="64"/>
      <c r="R1214" s="64" t="s">
        <v>2788</v>
      </c>
      <c r="S1214" s="65" t="s">
        <v>24</v>
      </c>
      <c r="T1214" s="65" t="s">
        <v>762</v>
      </c>
    </row>
    <row r="1215" spans="1:20" x14ac:dyDescent="0.35">
      <c r="A1215" s="63">
        <v>15.007</v>
      </c>
      <c r="B1215" s="64">
        <v>483354</v>
      </c>
      <c r="C1215" s="64">
        <v>6764093</v>
      </c>
      <c r="D1215" s="80" t="s">
        <v>2789</v>
      </c>
      <c r="E1215" s="64" t="s">
        <v>91</v>
      </c>
      <c r="F1215" s="64" t="s">
        <v>23</v>
      </c>
      <c r="G1215" s="64" t="s">
        <v>100</v>
      </c>
      <c r="H1215" s="65"/>
      <c r="I1215" s="65"/>
      <c r="J1215" s="65"/>
      <c r="K1215" s="65"/>
      <c r="L1215" s="65"/>
      <c r="M1215" s="65"/>
      <c r="N1215" s="65"/>
      <c r="O1215" s="65"/>
      <c r="P1215" s="65"/>
      <c r="Q1215" s="59"/>
      <c r="R1215" s="64" t="s">
        <v>2790</v>
      </c>
      <c r="S1215" s="65" t="s">
        <v>24</v>
      </c>
      <c r="T1215" s="65" t="s">
        <v>762</v>
      </c>
    </row>
    <row r="1216" spans="1:20" x14ac:dyDescent="0.35">
      <c r="A1216" s="63">
        <v>15.007999999999999</v>
      </c>
      <c r="B1216" s="64">
        <v>483427</v>
      </c>
      <c r="C1216" s="64">
        <v>6764084</v>
      </c>
      <c r="D1216" s="64" t="s">
        <v>2791</v>
      </c>
      <c r="E1216" s="64" t="s">
        <v>91</v>
      </c>
      <c r="F1216" s="64" t="s">
        <v>23</v>
      </c>
      <c r="G1216" s="64" t="s">
        <v>31</v>
      </c>
      <c r="H1216" s="65"/>
      <c r="I1216" s="65"/>
      <c r="J1216" s="65"/>
      <c r="K1216" s="65"/>
      <c r="L1216" s="65"/>
      <c r="M1216" s="65"/>
      <c r="N1216" s="65"/>
      <c r="O1216" s="65"/>
      <c r="P1216" s="65"/>
      <c r="Q1216" s="64"/>
      <c r="R1216" s="64" t="s">
        <v>2792</v>
      </c>
      <c r="S1216" s="65" t="s">
        <v>24</v>
      </c>
      <c r="T1216" s="65" t="s">
        <v>762</v>
      </c>
    </row>
    <row r="1217" spans="1:20" x14ac:dyDescent="0.35">
      <c r="A1217" s="63">
        <v>15.009</v>
      </c>
      <c r="B1217" s="64">
        <v>483496</v>
      </c>
      <c r="C1217" s="64">
        <v>6764083</v>
      </c>
      <c r="D1217" s="64" t="s">
        <v>2793</v>
      </c>
      <c r="E1217" s="64" t="s">
        <v>91</v>
      </c>
      <c r="F1217" s="64" t="s">
        <v>168</v>
      </c>
      <c r="G1217" s="64" t="s">
        <v>1166</v>
      </c>
      <c r="H1217" s="65"/>
      <c r="I1217" s="65"/>
      <c r="J1217" s="65"/>
      <c r="K1217" s="65"/>
      <c r="L1217" s="65"/>
      <c r="M1217" s="65"/>
      <c r="N1217" s="65"/>
      <c r="O1217" s="65"/>
      <c r="P1217" s="65"/>
      <c r="Q1217" s="64"/>
      <c r="R1217" s="64" t="s">
        <v>2794</v>
      </c>
      <c r="S1217" s="65" t="s">
        <v>24</v>
      </c>
      <c r="T1217" s="65" t="s">
        <v>762</v>
      </c>
    </row>
    <row r="1218" spans="1:20" x14ac:dyDescent="0.35">
      <c r="A1218" s="63" t="s">
        <v>2795</v>
      </c>
      <c r="B1218" s="64">
        <v>483548</v>
      </c>
      <c r="C1218" s="64">
        <v>6764100</v>
      </c>
      <c r="D1218" s="64" t="s">
        <v>2796</v>
      </c>
      <c r="E1218" s="64" t="s">
        <v>91</v>
      </c>
      <c r="F1218" s="64" t="s">
        <v>105</v>
      </c>
      <c r="G1218" s="64" t="s">
        <v>168</v>
      </c>
      <c r="H1218" s="65"/>
      <c r="I1218" s="65"/>
      <c r="J1218" s="65"/>
      <c r="K1218" s="65"/>
      <c r="L1218" s="65"/>
      <c r="M1218" s="65"/>
      <c r="N1218" s="65"/>
      <c r="O1218" s="65"/>
      <c r="P1218" s="65"/>
      <c r="Q1218" s="64"/>
      <c r="R1218" s="64" t="s">
        <v>2797</v>
      </c>
      <c r="S1218" s="65" t="s">
        <v>24</v>
      </c>
      <c r="T1218" s="65" t="s">
        <v>762</v>
      </c>
    </row>
    <row r="1219" spans="1:20" x14ac:dyDescent="0.35">
      <c r="A1219" s="63" t="s">
        <v>2798</v>
      </c>
      <c r="B1219" s="64">
        <v>483605</v>
      </c>
      <c r="C1219" s="64">
        <v>6764114</v>
      </c>
      <c r="D1219" s="64" t="s">
        <v>2799</v>
      </c>
      <c r="E1219" s="64" t="s">
        <v>91</v>
      </c>
      <c r="F1219" s="64" t="s">
        <v>23</v>
      </c>
      <c r="G1219" s="64"/>
      <c r="H1219" s="65"/>
      <c r="I1219" s="65"/>
      <c r="J1219" s="65"/>
      <c r="K1219" s="65"/>
      <c r="L1219" s="65"/>
      <c r="M1219" s="65"/>
      <c r="N1219" s="65"/>
      <c r="O1219" s="65"/>
      <c r="P1219" s="65"/>
      <c r="Q1219" s="64"/>
      <c r="R1219" s="64"/>
      <c r="S1219" s="65" t="s">
        <v>24</v>
      </c>
      <c r="T1219" s="65" t="s">
        <v>762</v>
      </c>
    </row>
    <row r="1220" spans="1:20" x14ac:dyDescent="0.35">
      <c r="A1220" s="63" t="s">
        <v>2800</v>
      </c>
      <c r="B1220" s="64">
        <v>483692</v>
      </c>
      <c r="C1220" s="64">
        <v>6764130</v>
      </c>
      <c r="D1220" s="64" t="s">
        <v>2801</v>
      </c>
      <c r="E1220" s="64" t="s">
        <v>91</v>
      </c>
      <c r="F1220" s="64" t="s">
        <v>23</v>
      </c>
      <c r="G1220" s="64" t="s">
        <v>100</v>
      </c>
      <c r="H1220" s="65"/>
      <c r="I1220" s="65"/>
      <c r="J1220" s="65"/>
      <c r="K1220" s="65"/>
      <c r="L1220" s="65"/>
      <c r="M1220" s="65"/>
      <c r="N1220" s="65"/>
      <c r="O1220" s="65"/>
      <c r="P1220" s="65"/>
      <c r="Q1220" s="64"/>
      <c r="R1220" s="64"/>
      <c r="S1220" s="65" t="s">
        <v>24</v>
      </c>
      <c r="T1220" s="65" t="s">
        <v>762</v>
      </c>
    </row>
    <row r="1221" spans="1:20" x14ac:dyDescent="0.35">
      <c r="A1221" s="63">
        <v>15.010999999999999</v>
      </c>
      <c r="B1221" s="64">
        <v>483750</v>
      </c>
      <c r="C1221" s="64">
        <v>6764140</v>
      </c>
      <c r="D1221" s="64" t="s">
        <v>2802</v>
      </c>
      <c r="E1221" s="64" t="s">
        <v>91</v>
      </c>
      <c r="F1221" s="64" t="s">
        <v>23</v>
      </c>
      <c r="G1221" s="64" t="s">
        <v>100</v>
      </c>
      <c r="H1221" s="65"/>
      <c r="I1221" s="65"/>
      <c r="J1221" s="65"/>
      <c r="K1221" s="65"/>
      <c r="L1221" s="65"/>
      <c r="M1221" s="65"/>
      <c r="N1221" s="65"/>
      <c r="O1221" s="65"/>
      <c r="P1221" s="65"/>
      <c r="Q1221" s="64"/>
      <c r="R1221" s="64"/>
      <c r="S1221" s="65" t="s">
        <v>24</v>
      </c>
      <c r="T1221" s="65" t="s">
        <v>762</v>
      </c>
    </row>
    <row r="1222" spans="1:20" x14ac:dyDescent="0.35">
      <c r="A1222" s="63">
        <v>15.012</v>
      </c>
      <c r="B1222" s="64">
        <v>483942</v>
      </c>
      <c r="C1222" s="64">
        <v>6764188</v>
      </c>
      <c r="D1222" s="64" t="s">
        <v>2803</v>
      </c>
      <c r="E1222" s="64" t="s">
        <v>133</v>
      </c>
      <c r="F1222" s="64" t="s">
        <v>23</v>
      </c>
      <c r="G1222" s="64"/>
      <c r="H1222" s="65"/>
      <c r="I1222" s="65"/>
      <c r="J1222" s="65"/>
      <c r="K1222" s="65"/>
      <c r="L1222" s="65"/>
      <c r="M1222" s="65"/>
      <c r="N1222" s="65"/>
      <c r="O1222" s="65"/>
      <c r="P1222" s="65"/>
      <c r="Q1222" s="64"/>
      <c r="R1222" s="64" t="s">
        <v>2804</v>
      </c>
      <c r="S1222" s="65" t="s">
        <v>24</v>
      </c>
      <c r="T1222" s="65" t="s">
        <v>762</v>
      </c>
    </row>
    <row r="1223" spans="1:20" x14ac:dyDescent="0.35">
      <c r="A1223" s="63">
        <v>15.013</v>
      </c>
      <c r="B1223" s="64">
        <v>483944</v>
      </c>
      <c r="C1223" s="64">
        <v>6764114</v>
      </c>
      <c r="D1223" s="64" t="s">
        <v>2805</v>
      </c>
      <c r="E1223" s="64" t="s">
        <v>133</v>
      </c>
      <c r="F1223" s="64" t="s">
        <v>105</v>
      </c>
      <c r="G1223" s="64"/>
      <c r="H1223" s="65"/>
      <c r="I1223" s="65"/>
      <c r="J1223" s="65"/>
      <c r="K1223" s="65"/>
      <c r="L1223" s="65"/>
      <c r="M1223" s="65"/>
      <c r="N1223" s="65"/>
      <c r="O1223" s="65"/>
      <c r="P1223" s="65"/>
      <c r="Q1223" s="64"/>
      <c r="R1223" s="64" t="s">
        <v>2806</v>
      </c>
      <c r="S1223" s="65" t="s">
        <v>24</v>
      </c>
      <c r="T1223" s="65" t="s">
        <v>762</v>
      </c>
    </row>
    <row r="1224" spans="1:20" x14ac:dyDescent="0.35">
      <c r="A1224" s="63">
        <v>15.013999999999999</v>
      </c>
      <c r="B1224" s="64">
        <v>483995</v>
      </c>
      <c r="C1224" s="64">
        <v>6764099</v>
      </c>
      <c r="D1224" s="64" t="s">
        <v>2807</v>
      </c>
      <c r="E1224" s="64" t="s">
        <v>91</v>
      </c>
      <c r="F1224" s="64" t="s">
        <v>105</v>
      </c>
      <c r="G1224" s="64"/>
      <c r="H1224" s="65"/>
      <c r="I1224" s="65"/>
      <c r="J1224" s="65"/>
      <c r="K1224" s="65"/>
      <c r="L1224" s="65"/>
      <c r="M1224" s="65"/>
      <c r="N1224" s="65"/>
      <c r="O1224" s="65"/>
      <c r="P1224" s="65"/>
      <c r="Q1224" s="64"/>
      <c r="R1224" s="64" t="s">
        <v>2808</v>
      </c>
      <c r="S1224" s="65" t="s">
        <v>24</v>
      </c>
      <c r="T1224" s="65" t="s">
        <v>762</v>
      </c>
    </row>
    <row r="1225" spans="1:20" x14ac:dyDescent="0.35">
      <c r="A1225" s="63">
        <v>15.015000000000001</v>
      </c>
      <c r="B1225" s="64">
        <v>484146</v>
      </c>
      <c r="C1225" s="64">
        <v>6764030</v>
      </c>
      <c r="D1225" s="64" t="s">
        <v>2809</v>
      </c>
      <c r="E1225" s="64" t="s">
        <v>133</v>
      </c>
      <c r="F1225" s="64" t="s">
        <v>23</v>
      </c>
      <c r="G1225" s="64" t="s">
        <v>100</v>
      </c>
      <c r="H1225" s="65"/>
      <c r="I1225" s="65"/>
      <c r="J1225" s="65"/>
      <c r="K1225" s="65"/>
      <c r="L1225" s="65"/>
      <c r="M1225" s="65"/>
      <c r="N1225" s="65"/>
      <c r="O1225" s="65"/>
      <c r="P1225" s="65"/>
      <c r="Q1225" s="64"/>
      <c r="R1225" s="64"/>
      <c r="S1225" s="65" t="s">
        <v>24</v>
      </c>
      <c r="T1225" s="65" t="s">
        <v>762</v>
      </c>
    </row>
    <row r="1226" spans="1:20" x14ac:dyDescent="0.35">
      <c r="A1226" s="63">
        <v>15.016</v>
      </c>
      <c r="B1226" s="64">
        <v>484407</v>
      </c>
      <c r="C1226" s="64">
        <v>6763908</v>
      </c>
      <c r="D1226" s="64" t="s">
        <v>2810</v>
      </c>
      <c r="E1226" s="64" t="s">
        <v>133</v>
      </c>
      <c r="F1226" s="64" t="s">
        <v>100</v>
      </c>
      <c r="G1226" s="64"/>
      <c r="H1226" s="65"/>
      <c r="I1226" s="65"/>
      <c r="J1226" s="65"/>
      <c r="K1226" s="65"/>
      <c r="L1226" s="65"/>
      <c r="M1226" s="65"/>
      <c r="N1226" s="65"/>
      <c r="O1226" s="65"/>
      <c r="P1226" s="65"/>
      <c r="Q1226" s="64"/>
      <c r="R1226" s="64"/>
      <c r="S1226" s="65" t="s">
        <v>24</v>
      </c>
      <c r="T1226" s="65" t="s">
        <v>762</v>
      </c>
    </row>
    <row r="1227" spans="1:20" x14ac:dyDescent="0.35">
      <c r="A1227" s="63">
        <v>15.016999999999999</v>
      </c>
      <c r="B1227" s="64">
        <v>484569</v>
      </c>
      <c r="C1227" s="64">
        <v>6763946</v>
      </c>
      <c r="D1227" s="64" t="s">
        <v>2811</v>
      </c>
      <c r="E1227" s="64" t="s">
        <v>133</v>
      </c>
      <c r="F1227" s="64" t="s">
        <v>23</v>
      </c>
      <c r="G1227" s="64"/>
      <c r="H1227" s="65"/>
      <c r="I1227" s="65"/>
      <c r="J1227" s="65"/>
      <c r="K1227" s="65"/>
      <c r="L1227" s="65"/>
      <c r="M1227" s="65"/>
      <c r="N1227" s="65"/>
      <c r="O1227" s="65"/>
      <c r="P1227" s="65"/>
      <c r="Q1227" s="64"/>
      <c r="R1227" s="64"/>
      <c r="S1227" s="65" t="s">
        <v>24</v>
      </c>
      <c r="T1227" s="65" t="s">
        <v>762</v>
      </c>
    </row>
    <row r="1228" spans="1:20" x14ac:dyDescent="0.35">
      <c r="A1228" s="63">
        <v>15.018000000000001</v>
      </c>
      <c r="B1228" s="64">
        <v>484749</v>
      </c>
      <c r="C1228" s="64">
        <v>6763997</v>
      </c>
      <c r="D1228" s="64" t="s">
        <v>2812</v>
      </c>
      <c r="E1228" s="64" t="s">
        <v>22</v>
      </c>
      <c r="F1228" s="64" t="s">
        <v>236</v>
      </c>
      <c r="G1228" s="64"/>
      <c r="H1228" s="65" t="s">
        <v>46</v>
      </c>
      <c r="I1228" s="65">
        <v>345</v>
      </c>
      <c r="J1228" s="65">
        <v>76</v>
      </c>
      <c r="K1228" s="65"/>
      <c r="L1228" s="65"/>
      <c r="M1228" s="65"/>
      <c r="N1228" s="65"/>
      <c r="O1228" s="65"/>
      <c r="P1228" s="65"/>
      <c r="Q1228" s="64"/>
      <c r="R1228" s="64" t="s">
        <v>2813</v>
      </c>
      <c r="S1228" s="65" t="s">
        <v>24</v>
      </c>
      <c r="T1228" s="65" t="s">
        <v>762</v>
      </c>
    </row>
    <row r="1229" spans="1:20" x14ac:dyDescent="0.35">
      <c r="A1229" s="63" t="s">
        <v>2814</v>
      </c>
      <c r="B1229" s="64">
        <v>484806</v>
      </c>
      <c r="C1229" s="64">
        <v>6763994</v>
      </c>
      <c r="D1229" s="64" t="s">
        <v>2815</v>
      </c>
      <c r="E1229" s="64" t="s">
        <v>22</v>
      </c>
      <c r="F1229" s="64" t="s">
        <v>23</v>
      </c>
      <c r="G1229" s="64"/>
      <c r="H1229" s="65"/>
      <c r="I1229" s="65"/>
      <c r="J1229" s="65"/>
      <c r="K1229" s="65"/>
      <c r="L1229" s="65"/>
      <c r="M1229" s="65"/>
      <c r="N1229" s="65"/>
      <c r="O1229" s="65"/>
      <c r="P1229" s="65"/>
      <c r="Q1229" s="64"/>
      <c r="R1229" s="64" t="s">
        <v>2816</v>
      </c>
      <c r="S1229" s="65" t="s">
        <v>24</v>
      </c>
      <c r="T1229" s="65" t="s">
        <v>762</v>
      </c>
    </row>
    <row r="1230" spans="1:20" x14ac:dyDescent="0.35">
      <c r="A1230" s="63">
        <v>15.019</v>
      </c>
      <c r="B1230" s="64">
        <v>484814</v>
      </c>
      <c r="C1230" s="64">
        <v>6763995</v>
      </c>
      <c r="D1230" s="64" t="s">
        <v>2817</v>
      </c>
      <c r="E1230" s="64" t="s">
        <v>91</v>
      </c>
      <c r="F1230" s="64" t="s">
        <v>23</v>
      </c>
      <c r="G1230" s="64" t="s">
        <v>179</v>
      </c>
      <c r="H1230" s="65"/>
      <c r="I1230" s="65"/>
      <c r="J1230" s="65"/>
      <c r="K1230" s="65"/>
      <c r="L1230" s="65"/>
      <c r="M1230" s="65"/>
      <c r="N1230" s="65"/>
      <c r="O1230" s="65"/>
      <c r="P1230" s="65"/>
      <c r="Q1230" s="64"/>
      <c r="R1230" s="64"/>
      <c r="S1230" s="65" t="s">
        <v>24</v>
      </c>
      <c r="T1230" s="65" t="s">
        <v>762</v>
      </c>
    </row>
    <row r="1231" spans="1:20" x14ac:dyDescent="0.35">
      <c r="A1231" s="63" t="s">
        <v>2818</v>
      </c>
      <c r="B1231" s="64">
        <v>484898</v>
      </c>
      <c r="C1231" s="64">
        <v>6763974</v>
      </c>
      <c r="D1231" s="64" t="s">
        <v>2819</v>
      </c>
      <c r="E1231" s="64" t="s">
        <v>22</v>
      </c>
      <c r="F1231" s="64" t="s">
        <v>179</v>
      </c>
      <c r="G1231" s="64"/>
      <c r="H1231" s="65"/>
      <c r="I1231" s="65"/>
      <c r="J1231" s="65"/>
      <c r="K1231" s="65"/>
      <c r="L1231" s="65"/>
      <c r="M1231" s="65"/>
      <c r="N1231" s="65"/>
      <c r="O1231" s="65"/>
      <c r="P1231" s="65"/>
      <c r="Q1231" s="64"/>
      <c r="R1231" s="64" t="s">
        <v>2820</v>
      </c>
      <c r="S1231" s="65" t="s">
        <v>24</v>
      </c>
      <c r="T1231" s="65" t="s">
        <v>762</v>
      </c>
    </row>
    <row r="1232" spans="1:20" x14ac:dyDescent="0.35">
      <c r="A1232" s="63" t="s">
        <v>2821</v>
      </c>
      <c r="B1232" s="64">
        <v>484912</v>
      </c>
      <c r="C1232" s="64">
        <v>6763970</v>
      </c>
      <c r="D1232" s="64" t="s">
        <v>2822</v>
      </c>
      <c r="E1232" s="64" t="s">
        <v>22</v>
      </c>
      <c r="F1232" s="64" t="s">
        <v>23</v>
      </c>
      <c r="G1232" s="64"/>
      <c r="H1232" s="65"/>
      <c r="I1232" s="65"/>
      <c r="J1232" s="65"/>
      <c r="K1232" s="65"/>
      <c r="L1232" s="65"/>
      <c r="M1232" s="65"/>
      <c r="N1232" s="65" t="s">
        <v>28</v>
      </c>
      <c r="O1232" s="65">
        <v>42</v>
      </c>
      <c r="P1232" s="65">
        <v>8</v>
      </c>
      <c r="Q1232" s="59" t="s">
        <v>2823</v>
      </c>
      <c r="R1232" s="64" t="s">
        <v>2824</v>
      </c>
      <c r="S1232" s="65" t="s">
        <v>24</v>
      </c>
      <c r="T1232" s="65" t="s">
        <v>762</v>
      </c>
    </row>
    <row r="1233" spans="1:20" x14ac:dyDescent="0.35">
      <c r="A1233" s="63" t="s">
        <v>2825</v>
      </c>
      <c r="B1233" s="64">
        <v>484882</v>
      </c>
      <c r="C1233" s="64">
        <v>6763990</v>
      </c>
      <c r="D1233" s="64" t="s">
        <v>2826</v>
      </c>
      <c r="E1233" s="64" t="s">
        <v>22</v>
      </c>
      <c r="F1233" s="64" t="s">
        <v>108</v>
      </c>
      <c r="G1233" s="64"/>
      <c r="H1233" s="65"/>
      <c r="I1233" s="65"/>
      <c r="J1233" s="65"/>
      <c r="K1233" s="65"/>
      <c r="L1233" s="65"/>
      <c r="M1233" s="65"/>
      <c r="N1233" s="65"/>
      <c r="O1233" s="65"/>
      <c r="P1233" s="65"/>
      <c r="Q1233" s="59"/>
      <c r="R1233" s="64"/>
      <c r="S1233" s="65" t="s">
        <v>24</v>
      </c>
      <c r="T1233" s="65" t="s">
        <v>762</v>
      </c>
    </row>
    <row r="1234" spans="1:20" x14ac:dyDescent="0.35">
      <c r="A1234" s="63">
        <v>15.021000000000001</v>
      </c>
      <c r="B1234" s="64">
        <v>484932</v>
      </c>
      <c r="C1234" s="64">
        <v>6763873</v>
      </c>
      <c r="D1234" s="64" t="s">
        <v>2827</v>
      </c>
      <c r="E1234" s="64" t="s">
        <v>91</v>
      </c>
      <c r="F1234" s="64" t="s">
        <v>23</v>
      </c>
      <c r="G1234" s="64" t="s">
        <v>108</v>
      </c>
      <c r="H1234" s="65"/>
      <c r="I1234" s="65"/>
      <c r="J1234" s="65"/>
      <c r="K1234" s="65"/>
      <c r="L1234" s="65"/>
      <c r="M1234" s="65"/>
      <c r="N1234" s="65"/>
      <c r="O1234" s="65"/>
      <c r="P1234" s="65"/>
      <c r="Q1234" s="64"/>
      <c r="R1234" s="64" t="s">
        <v>2828</v>
      </c>
      <c r="S1234" s="65" t="s">
        <v>24</v>
      </c>
      <c r="T1234" s="65" t="s">
        <v>762</v>
      </c>
    </row>
    <row r="1235" spans="1:20" x14ac:dyDescent="0.35">
      <c r="A1235" s="63">
        <v>15.022</v>
      </c>
      <c r="B1235" s="64">
        <v>484924</v>
      </c>
      <c r="C1235" s="64">
        <v>6763790</v>
      </c>
      <c r="D1235" s="64" t="s">
        <v>2829</v>
      </c>
      <c r="E1235" s="64" t="s">
        <v>91</v>
      </c>
      <c r="F1235" s="64" t="s">
        <v>31</v>
      </c>
      <c r="G1235" s="64" t="s">
        <v>108</v>
      </c>
      <c r="H1235" s="65"/>
      <c r="I1235" s="65"/>
      <c r="J1235" s="65"/>
      <c r="K1235" s="65"/>
      <c r="L1235" s="65"/>
      <c r="M1235" s="65"/>
      <c r="N1235" s="65"/>
      <c r="O1235" s="65"/>
      <c r="P1235" s="65"/>
      <c r="Q1235" s="64"/>
      <c r="R1235" s="64"/>
      <c r="S1235" s="65" t="s">
        <v>24</v>
      </c>
      <c r="T1235" s="65" t="s">
        <v>762</v>
      </c>
    </row>
    <row r="1236" spans="1:20" x14ac:dyDescent="0.35">
      <c r="A1236" s="63">
        <v>15.023</v>
      </c>
      <c r="B1236" s="64">
        <v>484907</v>
      </c>
      <c r="C1236" s="64">
        <v>6763647</v>
      </c>
      <c r="D1236" s="64" t="s">
        <v>2830</v>
      </c>
      <c r="E1236" s="64" t="s">
        <v>22</v>
      </c>
      <c r="F1236" s="64" t="s">
        <v>23</v>
      </c>
      <c r="G1236" s="64" t="s">
        <v>31</v>
      </c>
      <c r="H1236" s="65" t="s">
        <v>46</v>
      </c>
      <c r="I1236" s="65">
        <v>150</v>
      </c>
      <c r="J1236" s="65">
        <v>77</v>
      </c>
      <c r="K1236" s="65"/>
      <c r="L1236" s="65"/>
      <c r="M1236" s="65"/>
      <c r="N1236" s="65"/>
      <c r="O1236" s="65"/>
      <c r="P1236" s="65"/>
      <c r="Q1236" s="64"/>
      <c r="R1236" s="64" t="s">
        <v>2831</v>
      </c>
      <c r="S1236" s="65" t="s">
        <v>24</v>
      </c>
      <c r="T1236" s="65" t="s">
        <v>762</v>
      </c>
    </row>
    <row r="1237" spans="1:20" x14ac:dyDescent="0.35">
      <c r="A1237" s="63" t="s">
        <v>2832</v>
      </c>
      <c r="B1237" s="64">
        <v>484930</v>
      </c>
      <c r="C1237" s="64">
        <v>6763610</v>
      </c>
      <c r="D1237" s="64" t="s">
        <v>2833</v>
      </c>
      <c r="E1237" s="64" t="s">
        <v>133</v>
      </c>
      <c r="F1237" s="64" t="s">
        <v>179</v>
      </c>
      <c r="G1237" s="64"/>
      <c r="H1237" s="65"/>
      <c r="I1237" s="65"/>
      <c r="J1237" s="65"/>
      <c r="K1237" s="65"/>
      <c r="L1237" s="65"/>
      <c r="M1237" s="65"/>
      <c r="N1237" s="65"/>
      <c r="O1237" s="65"/>
      <c r="P1237" s="65"/>
      <c r="Q1237" s="64"/>
      <c r="R1237" s="64"/>
      <c r="S1237" s="65" t="s">
        <v>24</v>
      </c>
      <c r="T1237" s="65" t="s">
        <v>762</v>
      </c>
    </row>
    <row r="1238" spans="1:20" x14ac:dyDescent="0.35">
      <c r="A1238" s="63">
        <v>15.023999999999999</v>
      </c>
      <c r="B1238" s="64">
        <v>484930</v>
      </c>
      <c r="C1238" s="64">
        <v>6763415</v>
      </c>
      <c r="D1238" s="64" t="s">
        <v>2834</v>
      </c>
      <c r="E1238" s="64"/>
      <c r="F1238" s="64" t="s">
        <v>144</v>
      </c>
      <c r="G1238" s="64"/>
      <c r="H1238" s="65"/>
      <c r="I1238" s="65"/>
      <c r="J1238" s="65"/>
      <c r="K1238" s="65"/>
      <c r="L1238" s="65"/>
      <c r="M1238" s="65"/>
      <c r="N1238" s="65"/>
      <c r="O1238" s="65"/>
      <c r="P1238" s="65"/>
      <c r="Q1238" s="64"/>
      <c r="R1238" s="64"/>
      <c r="S1238" s="65" t="s">
        <v>24</v>
      </c>
      <c r="T1238" s="65" t="s">
        <v>762</v>
      </c>
    </row>
    <row r="1239" spans="1:20" x14ac:dyDescent="0.35">
      <c r="A1239" s="63" t="s">
        <v>2835</v>
      </c>
      <c r="B1239" s="64">
        <v>484928</v>
      </c>
      <c r="C1239" s="64">
        <v>6763380</v>
      </c>
      <c r="D1239" s="64" t="s">
        <v>2836</v>
      </c>
      <c r="E1239" s="64"/>
      <c r="F1239" s="64" t="s">
        <v>144</v>
      </c>
      <c r="G1239" s="64"/>
      <c r="H1239" s="65"/>
      <c r="I1239" s="65"/>
      <c r="J1239" s="65"/>
      <c r="K1239" s="65"/>
      <c r="L1239" s="65"/>
      <c r="M1239" s="65"/>
      <c r="N1239" s="65"/>
      <c r="O1239" s="65"/>
      <c r="P1239" s="65"/>
      <c r="Q1239" s="64"/>
      <c r="R1239" s="64" t="s">
        <v>2837</v>
      </c>
      <c r="S1239" s="65" t="s">
        <v>24</v>
      </c>
      <c r="T1239" s="65" t="s">
        <v>762</v>
      </c>
    </row>
    <row r="1240" spans="1:20" x14ac:dyDescent="0.35">
      <c r="A1240" s="63">
        <v>15.025</v>
      </c>
      <c r="B1240" s="64">
        <v>484445</v>
      </c>
      <c r="C1240" s="64">
        <v>6763378</v>
      </c>
      <c r="D1240" s="64" t="s">
        <v>2838</v>
      </c>
      <c r="E1240" s="64"/>
      <c r="F1240" s="64" t="s">
        <v>144</v>
      </c>
      <c r="G1240" s="64"/>
      <c r="H1240" s="65"/>
      <c r="I1240" s="65"/>
      <c r="J1240" s="65"/>
      <c r="K1240" s="65"/>
      <c r="L1240" s="65"/>
      <c r="M1240" s="65"/>
      <c r="N1240" s="65"/>
      <c r="O1240" s="65"/>
      <c r="P1240" s="65"/>
      <c r="Q1240" s="59"/>
      <c r="R1240" s="64"/>
      <c r="S1240" s="65" t="s">
        <v>24</v>
      </c>
      <c r="T1240" s="65" t="s">
        <v>762</v>
      </c>
    </row>
    <row r="1241" spans="1:20" x14ac:dyDescent="0.35">
      <c r="A1241" s="63">
        <v>15.026</v>
      </c>
      <c r="B1241" s="64">
        <v>485041</v>
      </c>
      <c r="C1241" s="64">
        <v>6763793</v>
      </c>
      <c r="D1241" s="64" t="s">
        <v>2839</v>
      </c>
      <c r="E1241" s="64" t="s">
        <v>91</v>
      </c>
      <c r="F1241" s="64" t="s">
        <v>23</v>
      </c>
      <c r="G1241" s="64"/>
      <c r="H1241" s="65"/>
      <c r="I1241" s="65"/>
      <c r="J1241" s="65"/>
      <c r="K1241" s="65"/>
      <c r="L1241" s="65"/>
      <c r="M1241" s="65"/>
      <c r="N1241" s="65"/>
      <c r="O1241" s="65"/>
      <c r="P1241" s="65"/>
      <c r="Q1241" s="64"/>
      <c r="R1241" s="64" t="s">
        <v>2840</v>
      </c>
      <c r="S1241" s="65" t="s">
        <v>24</v>
      </c>
      <c r="T1241" s="65" t="s">
        <v>762</v>
      </c>
    </row>
    <row r="1242" spans="1:20" x14ac:dyDescent="0.35">
      <c r="A1242" s="63">
        <v>15.026999999999999</v>
      </c>
      <c r="B1242" s="64">
        <v>485105</v>
      </c>
      <c r="C1242" s="64">
        <v>6763107</v>
      </c>
      <c r="D1242" s="64" t="s">
        <v>2841</v>
      </c>
      <c r="E1242" s="64" t="s">
        <v>91</v>
      </c>
      <c r="F1242" s="64" t="s">
        <v>31</v>
      </c>
      <c r="G1242" s="64" t="s">
        <v>23</v>
      </c>
      <c r="H1242" s="65"/>
      <c r="I1242" s="65"/>
      <c r="J1242" s="65"/>
      <c r="K1242" s="65"/>
      <c r="L1242" s="65"/>
      <c r="M1242" s="65"/>
      <c r="N1242" s="65"/>
      <c r="O1242" s="65"/>
      <c r="P1242" s="65"/>
      <c r="Q1242" s="59"/>
      <c r="R1242" s="64"/>
      <c r="S1242" s="65" t="s">
        <v>24</v>
      </c>
      <c r="T1242" s="65" t="s">
        <v>762</v>
      </c>
    </row>
    <row r="1243" spans="1:20" x14ac:dyDescent="0.35">
      <c r="A1243" s="63">
        <v>15.028</v>
      </c>
      <c r="B1243" s="64">
        <v>485174</v>
      </c>
      <c r="C1243" s="64">
        <v>6763789</v>
      </c>
      <c r="D1243" s="64" t="s">
        <v>2842</v>
      </c>
      <c r="E1243" s="64" t="s">
        <v>22</v>
      </c>
      <c r="F1243" s="64" t="s">
        <v>23</v>
      </c>
      <c r="G1243" s="64"/>
      <c r="H1243" s="65"/>
      <c r="I1243" s="65"/>
      <c r="J1243" s="65"/>
      <c r="K1243" s="65"/>
      <c r="L1243" s="65"/>
      <c r="M1243" s="65"/>
      <c r="N1243" s="65"/>
      <c r="O1243" s="65"/>
      <c r="P1243" s="65"/>
      <c r="Q1243" s="59" t="s">
        <v>2843</v>
      </c>
      <c r="R1243" s="64" t="s">
        <v>2844</v>
      </c>
      <c r="S1243" s="65" t="s">
        <v>24</v>
      </c>
      <c r="T1243" s="65" t="s">
        <v>762</v>
      </c>
    </row>
    <row r="1244" spans="1:20" x14ac:dyDescent="0.35">
      <c r="A1244" s="63" t="s">
        <v>2845</v>
      </c>
      <c r="B1244" s="64">
        <v>485260</v>
      </c>
      <c r="C1244" s="64">
        <v>6763797</v>
      </c>
      <c r="D1244" s="64" t="s">
        <v>2846</v>
      </c>
      <c r="E1244" s="64" t="s">
        <v>2700</v>
      </c>
      <c r="F1244" s="64" t="s">
        <v>23</v>
      </c>
      <c r="G1244" s="64"/>
      <c r="H1244" s="65"/>
      <c r="I1244" s="65"/>
      <c r="J1244" s="65"/>
      <c r="K1244" s="65"/>
      <c r="L1244" s="65"/>
      <c r="M1244" s="65"/>
      <c r="N1244" s="65"/>
      <c r="O1244" s="65"/>
      <c r="P1244" s="65"/>
      <c r="Q1244" s="59"/>
      <c r="R1244" s="64"/>
      <c r="S1244" s="65" t="s">
        <v>24</v>
      </c>
      <c r="T1244" s="65" t="s">
        <v>762</v>
      </c>
    </row>
    <row r="1245" spans="1:20" x14ac:dyDescent="0.35">
      <c r="A1245" s="63">
        <v>15.029</v>
      </c>
      <c r="B1245" s="64">
        <v>485296</v>
      </c>
      <c r="C1245" s="64">
        <v>6763796</v>
      </c>
      <c r="D1245" s="64" t="s">
        <v>2847</v>
      </c>
      <c r="E1245" s="64" t="s">
        <v>91</v>
      </c>
      <c r="F1245" s="64" t="s">
        <v>31</v>
      </c>
      <c r="G1245" s="64"/>
      <c r="H1245" s="65"/>
      <c r="I1245" s="65"/>
      <c r="J1245" s="65"/>
      <c r="K1245" s="65"/>
      <c r="L1245" s="65"/>
      <c r="M1245" s="65"/>
      <c r="N1245" s="65"/>
      <c r="O1245" s="65"/>
      <c r="P1245" s="65"/>
      <c r="Q1245" s="59"/>
      <c r="R1245" s="64" t="s">
        <v>2848</v>
      </c>
      <c r="S1245" s="65" t="s">
        <v>24</v>
      </c>
      <c r="T1245" s="65" t="s">
        <v>762</v>
      </c>
    </row>
    <row r="1246" spans="1:20" x14ac:dyDescent="0.35">
      <c r="A1246" s="63" t="s">
        <v>2849</v>
      </c>
      <c r="B1246" s="64">
        <v>485315</v>
      </c>
      <c r="C1246" s="64">
        <v>6763797</v>
      </c>
      <c r="D1246" s="64" t="s">
        <v>2850</v>
      </c>
      <c r="E1246" s="64" t="s">
        <v>22</v>
      </c>
      <c r="F1246" s="64" t="s">
        <v>31</v>
      </c>
      <c r="G1246" s="64"/>
      <c r="H1246" s="65" t="s">
        <v>46</v>
      </c>
      <c r="I1246" s="65">
        <v>163</v>
      </c>
      <c r="J1246" s="65">
        <v>80</v>
      </c>
      <c r="K1246" s="65"/>
      <c r="L1246" s="65"/>
      <c r="M1246" s="65"/>
      <c r="N1246" s="65"/>
      <c r="O1246" s="65"/>
      <c r="P1246" s="65"/>
      <c r="Q1246" s="59"/>
      <c r="R1246" s="64" t="s">
        <v>2851</v>
      </c>
      <c r="S1246" s="65" t="s">
        <v>24</v>
      </c>
      <c r="T1246" s="65" t="s">
        <v>762</v>
      </c>
    </row>
    <row r="1247" spans="1:20" x14ac:dyDescent="0.35">
      <c r="A1247" s="63" t="s">
        <v>2852</v>
      </c>
      <c r="B1247" s="64">
        <v>485352</v>
      </c>
      <c r="C1247" s="64">
        <v>6763797</v>
      </c>
      <c r="D1247" s="64" t="s">
        <v>2853</v>
      </c>
      <c r="E1247" s="64" t="s">
        <v>22</v>
      </c>
      <c r="F1247" s="64" t="s">
        <v>31</v>
      </c>
      <c r="G1247" s="64"/>
      <c r="H1247" s="65" t="s">
        <v>34</v>
      </c>
      <c r="I1247" s="65">
        <v>168</v>
      </c>
      <c r="J1247" s="65">
        <v>80</v>
      </c>
      <c r="K1247" s="65"/>
      <c r="L1247" s="65"/>
      <c r="M1247" s="65"/>
      <c r="N1247" s="65"/>
      <c r="O1247" s="65"/>
      <c r="P1247" s="65"/>
      <c r="Q1247" s="59"/>
      <c r="R1247" s="64" t="s">
        <v>2854</v>
      </c>
      <c r="S1247" s="65" t="s">
        <v>24</v>
      </c>
      <c r="T1247" s="65" t="s">
        <v>762</v>
      </c>
    </row>
    <row r="1248" spans="1:20" x14ac:dyDescent="0.35">
      <c r="A1248" s="63" t="s">
        <v>2855</v>
      </c>
      <c r="B1248" s="64">
        <v>485362</v>
      </c>
      <c r="C1248" s="64">
        <v>6763797</v>
      </c>
      <c r="D1248" s="64" t="s">
        <v>2856</v>
      </c>
      <c r="E1248" s="64" t="s">
        <v>91</v>
      </c>
      <c r="F1248" s="64" t="s">
        <v>105</v>
      </c>
      <c r="G1248" s="64" t="s">
        <v>23</v>
      </c>
      <c r="H1248" s="65"/>
      <c r="I1248" s="65"/>
      <c r="J1248" s="65"/>
      <c r="K1248" s="65"/>
      <c r="L1248" s="65"/>
      <c r="M1248" s="65"/>
      <c r="N1248" s="65"/>
      <c r="O1248" s="65"/>
      <c r="P1248" s="65"/>
      <c r="Q1248" s="59"/>
      <c r="R1248" s="64" t="s">
        <v>2857</v>
      </c>
      <c r="S1248" s="65" t="s">
        <v>24</v>
      </c>
      <c r="T1248" s="65" t="s">
        <v>762</v>
      </c>
    </row>
    <row r="1249" spans="1:20" x14ac:dyDescent="0.35">
      <c r="A1249" s="63" t="s">
        <v>2858</v>
      </c>
      <c r="B1249" s="64">
        <v>485420</v>
      </c>
      <c r="C1249" s="64">
        <v>6763801</v>
      </c>
      <c r="D1249" s="64" t="s">
        <v>2859</v>
      </c>
      <c r="E1249" s="64" t="s">
        <v>22</v>
      </c>
      <c r="F1249" s="64" t="s">
        <v>2860</v>
      </c>
      <c r="G1249" s="64"/>
      <c r="H1249" s="65" t="s">
        <v>34</v>
      </c>
      <c r="I1249" s="65">
        <v>150</v>
      </c>
      <c r="J1249" s="65">
        <v>80</v>
      </c>
      <c r="K1249" s="65"/>
      <c r="L1249" s="65"/>
      <c r="M1249" s="65"/>
      <c r="N1249" s="65"/>
      <c r="O1249" s="65"/>
      <c r="P1249" s="65"/>
      <c r="Q1249" s="59"/>
      <c r="R1249" s="64" t="s">
        <v>2861</v>
      </c>
      <c r="S1249" s="65" t="s">
        <v>24</v>
      </c>
      <c r="T1249" s="65" t="s">
        <v>762</v>
      </c>
    </row>
    <row r="1250" spans="1:20" x14ac:dyDescent="0.35">
      <c r="A1250" s="63">
        <v>15.031000000000001</v>
      </c>
      <c r="B1250" s="64">
        <v>485495</v>
      </c>
      <c r="C1250" s="64">
        <v>6763797</v>
      </c>
      <c r="D1250" s="64" t="s">
        <v>2862</v>
      </c>
      <c r="E1250" s="64" t="s">
        <v>91</v>
      </c>
      <c r="F1250" s="64" t="s">
        <v>31</v>
      </c>
      <c r="G1250" s="64"/>
      <c r="H1250" s="65"/>
      <c r="I1250" s="65"/>
      <c r="J1250" s="65"/>
      <c r="K1250" s="65"/>
      <c r="L1250" s="65"/>
      <c r="M1250" s="65"/>
      <c r="N1250" s="65"/>
      <c r="O1250" s="65"/>
      <c r="P1250" s="65"/>
      <c r="Q1250" s="59"/>
      <c r="R1250" s="64" t="s">
        <v>2863</v>
      </c>
      <c r="S1250" s="65" t="s">
        <v>24</v>
      </c>
      <c r="T1250" s="65" t="s">
        <v>762</v>
      </c>
    </row>
    <row r="1251" spans="1:20" x14ac:dyDescent="0.35">
      <c r="A1251" s="63">
        <v>15.032</v>
      </c>
      <c r="B1251" s="64">
        <v>485556</v>
      </c>
      <c r="C1251" s="64">
        <v>6763796</v>
      </c>
      <c r="D1251" s="64" t="s">
        <v>2864</v>
      </c>
      <c r="E1251" s="64" t="s">
        <v>22</v>
      </c>
      <c r="F1251" s="64" t="s">
        <v>100</v>
      </c>
      <c r="G1251" s="64"/>
      <c r="H1251" s="65"/>
      <c r="I1251" s="65"/>
      <c r="J1251" s="65"/>
      <c r="K1251" s="65"/>
      <c r="L1251" s="65"/>
      <c r="M1251" s="65"/>
      <c r="N1251" s="65"/>
      <c r="O1251" s="65"/>
      <c r="P1251" s="65"/>
      <c r="Q1251" s="59"/>
      <c r="R1251" s="64"/>
      <c r="S1251" s="65" t="s">
        <v>24</v>
      </c>
      <c r="T1251" s="65" t="s">
        <v>762</v>
      </c>
    </row>
    <row r="1252" spans="1:20" x14ac:dyDescent="0.35">
      <c r="A1252" s="63" t="s">
        <v>2865</v>
      </c>
      <c r="B1252" s="64">
        <v>485535</v>
      </c>
      <c r="C1252" s="64">
        <v>6763871</v>
      </c>
      <c r="D1252" s="64" t="s">
        <v>2866</v>
      </c>
      <c r="E1252" s="64" t="s">
        <v>22</v>
      </c>
      <c r="F1252" s="64" t="s">
        <v>100</v>
      </c>
      <c r="G1252" s="64" t="s">
        <v>160</v>
      </c>
      <c r="H1252" s="65" t="s">
        <v>27</v>
      </c>
      <c r="I1252" s="65">
        <v>153</v>
      </c>
      <c r="J1252" s="65">
        <v>59</v>
      </c>
      <c r="K1252" s="65"/>
      <c r="L1252" s="65"/>
      <c r="M1252" s="65"/>
      <c r="N1252" s="65"/>
      <c r="O1252" s="65"/>
      <c r="P1252" s="65"/>
      <c r="Q1252" s="59"/>
      <c r="R1252" s="64" t="s">
        <v>2867</v>
      </c>
      <c r="S1252" s="65" t="s">
        <v>24</v>
      </c>
      <c r="T1252" s="65" t="s">
        <v>762</v>
      </c>
    </row>
    <row r="1253" spans="1:20" x14ac:dyDescent="0.35">
      <c r="A1253" s="63" t="s">
        <v>2868</v>
      </c>
      <c r="B1253" s="64">
        <v>485576</v>
      </c>
      <c r="C1253" s="64">
        <v>6763774</v>
      </c>
      <c r="D1253" s="64" t="s">
        <v>2869</v>
      </c>
      <c r="E1253" s="64" t="s">
        <v>22</v>
      </c>
      <c r="F1253" s="64" t="s">
        <v>160</v>
      </c>
      <c r="G1253" s="64"/>
      <c r="H1253" s="65" t="s">
        <v>34</v>
      </c>
      <c r="I1253" s="65">
        <v>142</v>
      </c>
      <c r="J1253" s="65">
        <v>80</v>
      </c>
      <c r="K1253" s="65"/>
      <c r="L1253" s="65"/>
      <c r="M1253" s="65"/>
      <c r="N1253" s="65"/>
      <c r="O1253" s="65"/>
      <c r="P1253" s="65"/>
      <c r="Q1253" s="59" t="s">
        <v>2870</v>
      </c>
      <c r="R1253" s="64" t="s">
        <v>2871</v>
      </c>
      <c r="S1253" s="65" t="s">
        <v>24</v>
      </c>
      <c r="T1253" s="65" t="s">
        <v>762</v>
      </c>
    </row>
    <row r="1254" spans="1:20" x14ac:dyDescent="0.35">
      <c r="A1254" s="63" t="s">
        <v>2872</v>
      </c>
      <c r="B1254" s="64">
        <v>485588</v>
      </c>
      <c r="C1254" s="64">
        <v>6763795</v>
      </c>
      <c r="D1254" s="64" t="s">
        <v>2873</v>
      </c>
      <c r="E1254" s="64" t="s">
        <v>91</v>
      </c>
      <c r="F1254" s="64" t="s">
        <v>160</v>
      </c>
      <c r="G1254" s="64" t="s">
        <v>100</v>
      </c>
      <c r="H1254" s="65"/>
      <c r="I1254" s="65"/>
      <c r="J1254" s="65"/>
      <c r="K1254" s="65"/>
      <c r="L1254" s="65"/>
      <c r="M1254" s="65"/>
      <c r="N1254" s="65"/>
      <c r="O1254" s="65"/>
      <c r="P1254" s="65"/>
      <c r="Q1254" s="59"/>
      <c r="R1254" s="64" t="s">
        <v>2874</v>
      </c>
      <c r="S1254" s="65" t="s">
        <v>24</v>
      </c>
      <c r="T1254" s="65" t="s">
        <v>762</v>
      </c>
    </row>
    <row r="1255" spans="1:20" x14ac:dyDescent="0.35">
      <c r="A1255" s="63">
        <v>15.032999999999999</v>
      </c>
      <c r="B1255" s="64">
        <v>485615</v>
      </c>
      <c r="C1255" s="64">
        <v>6763795</v>
      </c>
      <c r="D1255" s="64" t="s">
        <v>2875</v>
      </c>
      <c r="E1255" s="64" t="s">
        <v>91</v>
      </c>
      <c r="F1255" s="64" t="s">
        <v>100</v>
      </c>
      <c r="G1255" s="64" t="s">
        <v>105</v>
      </c>
      <c r="H1255" s="65"/>
      <c r="I1255" s="65"/>
      <c r="J1255" s="65"/>
      <c r="K1255" s="65"/>
      <c r="L1255" s="65"/>
      <c r="M1255" s="65"/>
      <c r="N1255" s="65"/>
      <c r="O1255" s="65"/>
      <c r="P1255" s="65"/>
      <c r="Q1255" s="59"/>
      <c r="R1255" s="64" t="s">
        <v>2876</v>
      </c>
      <c r="S1255" s="65" t="s">
        <v>24</v>
      </c>
      <c r="T1255" s="65" t="s">
        <v>762</v>
      </c>
    </row>
    <row r="1256" spans="1:20" x14ac:dyDescent="0.35">
      <c r="A1256" s="63" t="s">
        <v>2877</v>
      </c>
      <c r="B1256" s="64">
        <v>485654</v>
      </c>
      <c r="C1256" s="64">
        <v>6763783</v>
      </c>
      <c r="D1256" s="64" t="s">
        <v>2878</v>
      </c>
      <c r="E1256" s="64" t="s">
        <v>22</v>
      </c>
      <c r="F1256" s="64" t="s">
        <v>105</v>
      </c>
      <c r="G1256" s="64"/>
      <c r="H1256" s="65"/>
      <c r="I1256" s="65"/>
      <c r="J1256" s="65"/>
      <c r="K1256" s="65"/>
      <c r="L1256" s="65"/>
      <c r="M1256" s="65"/>
      <c r="N1256" s="65"/>
      <c r="O1256" s="65"/>
      <c r="P1256" s="65"/>
      <c r="Q1256" s="59"/>
      <c r="R1256" s="64"/>
      <c r="S1256" s="65" t="s">
        <v>24</v>
      </c>
      <c r="T1256" s="65" t="s">
        <v>762</v>
      </c>
    </row>
    <row r="1257" spans="1:20" x14ac:dyDescent="0.35">
      <c r="A1257" s="63">
        <v>15.034000000000001</v>
      </c>
      <c r="B1257" s="64">
        <v>485750</v>
      </c>
      <c r="C1257" s="64">
        <v>6763797</v>
      </c>
      <c r="D1257" s="64" t="s">
        <v>2879</v>
      </c>
      <c r="E1257" s="64" t="s">
        <v>91</v>
      </c>
      <c r="F1257" s="64" t="s">
        <v>31</v>
      </c>
      <c r="G1257" s="64"/>
      <c r="H1257" s="65"/>
      <c r="I1257" s="65"/>
      <c r="J1257" s="65"/>
      <c r="K1257" s="65"/>
      <c r="L1257" s="65"/>
      <c r="M1257" s="65"/>
      <c r="N1257" s="65"/>
      <c r="O1257" s="65"/>
      <c r="P1257" s="65"/>
      <c r="Q1257" s="59"/>
      <c r="R1257" s="64"/>
      <c r="S1257" s="65" t="s">
        <v>24</v>
      </c>
      <c r="T1257" s="65" t="s">
        <v>762</v>
      </c>
    </row>
    <row r="1258" spans="1:20" x14ac:dyDescent="0.35">
      <c r="A1258" s="63">
        <v>15.035</v>
      </c>
      <c r="B1258" s="64">
        <v>485793</v>
      </c>
      <c r="C1258" s="64">
        <v>6763354</v>
      </c>
      <c r="D1258" s="64" t="s">
        <v>2880</v>
      </c>
      <c r="E1258" s="64" t="s">
        <v>91</v>
      </c>
      <c r="F1258" s="59" t="s">
        <v>105</v>
      </c>
      <c r="G1258" s="64" t="s">
        <v>23</v>
      </c>
      <c r="H1258" s="65"/>
      <c r="I1258" s="65"/>
      <c r="J1258" s="65"/>
      <c r="K1258" s="65"/>
      <c r="L1258" s="65"/>
      <c r="M1258" s="65"/>
      <c r="N1258" s="65"/>
      <c r="O1258" s="65"/>
      <c r="P1258" s="65"/>
      <c r="Q1258" s="59"/>
      <c r="R1258" s="64"/>
      <c r="S1258" s="65" t="s">
        <v>24</v>
      </c>
      <c r="T1258" s="65" t="s">
        <v>762</v>
      </c>
    </row>
    <row r="1259" spans="1:20" x14ac:dyDescent="0.35">
      <c r="A1259" s="63">
        <v>15.036</v>
      </c>
      <c r="B1259" s="64">
        <v>485747</v>
      </c>
      <c r="C1259" s="64">
        <v>6763401</v>
      </c>
      <c r="D1259" s="64" t="s">
        <v>2881</v>
      </c>
      <c r="E1259" s="64" t="s">
        <v>91</v>
      </c>
      <c r="F1259" s="64" t="s">
        <v>100</v>
      </c>
      <c r="G1259" s="64"/>
      <c r="H1259" s="65"/>
      <c r="I1259" s="65"/>
      <c r="J1259" s="65"/>
      <c r="K1259" s="65"/>
      <c r="L1259" s="65"/>
      <c r="M1259" s="65"/>
      <c r="N1259" s="65"/>
      <c r="O1259" s="65"/>
      <c r="P1259" s="65"/>
      <c r="Q1259" s="59"/>
      <c r="R1259" s="64"/>
      <c r="S1259" s="65" t="s">
        <v>24</v>
      </c>
      <c r="T1259" s="65" t="s">
        <v>762</v>
      </c>
    </row>
    <row r="1260" spans="1:20" x14ac:dyDescent="0.35">
      <c r="A1260" s="63">
        <v>15.037000000000001</v>
      </c>
      <c r="B1260" s="64">
        <v>485769</v>
      </c>
      <c r="C1260" s="64">
        <v>6763429</v>
      </c>
      <c r="D1260" s="64" t="s">
        <v>2882</v>
      </c>
      <c r="E1260" s="64" t="s">
        <v>22</v>
      </c>
      <c r="F1260" s="64" t="s">
        <v>100</v>
      </c>
      <c r="G1260" s="64" t="s">
        <v>23</v>
      </c>
      <c r="H1260" s="65" t="s">
        <v>27</v>
      </c>
      <c r="I1260" s="65">
        <v>163</v>
      </c>
      <c r="J1260" s="65">
        <v>55</v>
      </c>
      <c r="K1260" s="65"/>
      <c r="L1260" s="65"/>
      <c r="M1260" s="65"/>
      <c r="N1260" s="65"/>
      <c r="O1260" s="65"/>
      <c r="P1260" s="65"/>
      <c r="Q1260" s="59"/>
      <c r="R1260" s="64" t="s">
        <v>2883</v>
      </c>
      <c r="S1260" s="65" t="s">
        <v>24</v>
      </c>
      <c r="T1260" s="65" t="s">
        <v>762</v>
      </c>
    </row>
    <row r="1261" spans="1:20" x14ac:dyDescent="0.35">
      <c r="A1261" s="63" t="s">
        <v>2884</v>
      </c>
      <c r="B1261" s="64">
        <v>485758</v>
      </c>
      <c r="C1261" s="64">
        <v>6763425</v>
      </c>
      <c r="D1261" s="64" t="s">
        <v>2885</v>
      </c>
      <c r="E1261" s="64" t="s">
        <v>22</v>
      </c>
      <c r="F1261" s="64" t="s">
        <v>160</v>
      </c>
      <c r="G1261" s="64"/>
      <c r="H1261" s="65"/>
      <c r="I1261" s="65"/>
      <c r="J1261" s="65"/>
      <c r="K1261" s="65"/>
      <c r="L1261" s="65"/>
      <c r="M1261" s="65"/>
      <c r="N1261" s="65"/>
      <c r="O1261" s="65"/>
      <c r="P1261" s="65"/>
      <c r="Q1261" s="59"/>
      <c r="R1261" s="64" t="s">
        <v>2886</v>
      </c>
      <c r="S1261" s="65" t="s">
        <v>24</v>
      </c>
      <c r="T1261" s="65" t="s">
        <v>762</v>
      </c>
    </row>
    <row r="1262" spans="1:20" x14ac:dyDescent="0.35">
      <c r="A1262" s="63" t="s">
        <v>2887</v>
      </c>
      <c r="B1262" s="64">
        <v>485748</v>
      </c>
      <c r="C1262" s="64">
        <v>6763428</v>
      </c>
      <c r="D1262" s="64" t="s">
        <v>2888</v>
      </c>
      <c r="E1262" s="64" t="s">
        <v>22</v>
      </c>
      <c r="F1262" s="64" t="s">
        <v>23</v>
      </c>
      <c r="G1262" s="64" t="s">
        <v>160</v>
      </c>
      <c r="H1262" s="65"/>
      <c r="I1262" s="65"/>
      <c r="J1262" s="65"/>
      <c r="K1262" s="65"/>
      <c r="L1262" s="65"/>
      <c r="M1262" s="65"/>
      <c r="N1262" s="65"/>
      <c r="O1262" s="65"/>
      <c r="P1262" s="65"/>
      <c r="Q1262" s="59"/>
      <c r="R1262" s="64" t="s">
        <v>2889</v>
      </c>
      <c r="S1262" s="65" t="s">
        <v>24</v>
      </c>
      <c r="T1262" s="65" t="s">
        <v>762</v>
      </c>
    </row>
    <row r="1263" spans="1:20" x14ac:dyDescent="0.35">
      <c r="A1263" s="63" t="s">
        <v>2890</v>
      </c>
      <c r="B1263" s="64">
        <v>485740</v>
      </c>
      <c r="C1263" s="64">
        <v>6763429</v>
      </c>
      <c r="D1263" s="64" t="s">
        <v>2891</v>
      </c>
      <c r="E1263" s="64" t="s">
        <v>22</v>
      </c>
      <c r="F1263" s="64" t="s">
        <v>100</v>
      </c>
      <c r="G1263" s="64" t="s">
        <v>82</v>
      </c>
      <c r="H1263" s="65" t="s">
        <v>27</v>
      </c>
      <c r="I1263" s="65">
        <v>163</v>
      </c>
      <c r="J1263" s="65">
        <v>72</v>
      </c>
      <c r="K1263" s="65"/>
      <c r="L1263" s="65"/>
      <c r="M1263" s="65"/>
      <c r="N1263" s="65"/>
      <c r="O1263" s="65"/>
      <c r="P1263" s="65"/>
      <c r="Q1263" s="59"/>
      <c r="R1263" s="64" t="s">
        <v>2892</v>
      </c>
      <c r="S1263" s="65" t="s">
        <v>24</v>
      </c>
      <c r="T1263" s="65" t="s">
        <v>762</v>
      </c>
    </row>
    <row r="1264" spans="1:20" x14ac:dyDescent="0.35">
      <c r="A1264" s="63" t="s">
        <v>2893</v>
      </c>
      <c r="B1264" s="64">
        <v>485778</v>
      </c>
      <c r="C1264" s="64">
        <v>6763435</v>
      </c>
      <c r="D1264" s="64" t="s">
        <v>2894</v>
      </c>
      <c r="E1264" s="64" t="s">
        <v>22</v>
      </c>
      <c r="F1264" s="64" t="s">
        <v>105</v>
      </c>
      <c r="G1264" s="64"/>
      <c r="H1264" s="65"/>
      <c r="I1264" s="65"/>
      <c r="J1264" s="65"/>
      <c r="K1264" s="65"/>
      <c r="L1264" s="65"/>
      <c r="M1264" s="65"/>
      <c r="N1264" s="65"/>
      <c r="O1264" s="65"/>
      <c r="P1264" s="65"/>
      <c r="Q1264" s="59"/>
      <c r="R1264" s="64" t="s">
        <v>2895</v>
      </c>
      <c r="S1264" s="65" t="s">
        <v>24</v>
      </c>
      <c r="T1264" s="65" t="s">
        <v>762</v>
      </c>
    </row>
    <row r="1265" spans="1:20" x14ac:dyDescent="0.35">
      <c r="A1265" s="63">
        <v>15.038</v>
      </c>
      <c r="B1265" s="64">
        <v>485703</v>
      </c>
      <c r="C1265" s="64">
        <v>6763489</v>
      </c>
      <c r="D1265" s="64" t="s">
        <v>2896</v>
      </c>
      <c r="E1265" s="64" t="s">
        <v>91</v>
      </c>
      <c r="F1265" s="64" t="s">
        <v>100</v>
      </c>
      <c r="G1265" s="64" t="s">
        <v>23</v>
      </c>
      <c r="H1265" s="65"/>
      <c r="I1265" s="65"/>
      <c r="J1265" s="65"/>
      <c r="K1265" s="65"/>
      <c r="L1265" s="65"/>
      <c r="M1265" s="65"/>
      <c r="N1265" s="65"/>
      <c r="O1265" s="65"/>
      <c r="P1265" s="65"/>
      <c r="Q1265" s="59"/>
      <c r="R1265" s="64"/>
      <c r="S1265" s="65" t="s">
        <v>24</v>
      </c>
      <c r="T1265" s="65" t="s">
        <v>762</v>
      </c>
    </row>
    <row r="1266" spans="1:20" x14ac:dyDescent="0.35">
      <c r="A1266" s="63" t="s">
        <v>2897</v>
      </c>
      <c r="B1266" s="64">
        <v>485703</v>
      </c>
      <c r="C1266" s="64">
        <v>6763489</v>
      </c>
      <c r="D1266" s="64" t="s">
        <v>2898</v>
      </c>
      <c r="E1266" s="64" t="s">
        <v>91</v>
      </c>
      <c r="F1266" s="64" t="s">
        <v>105</v>
      </c>
      <c r="G1266" s="64"/>
      <c r="H1266" s="65"/>
      <c r="I1266" s="65"/>
      <c r="J1266" s="65"/>
      <c r="K1266" s="65"/>
      <c r="L1266" s="65"/>
      <c r="M1266" s="65"/>
      <c r="N1266" s="65"/>
      <c r="O1266" s="65"/>
      <c r="P1266" s="65"/>
      <c r="Q1266" s="59"/>
      <c r="R1266" s="64"/>
      <c r="S1266" s="65" t="s">
        <v>24</v>
      </c>
      <c r="T1266" s="65" t="s">
        <v>762</v>
      </c>
    </row>
    <row r="1267" spans="1:20" x14ac:dyDescent="0.35">
      <c r="A1267" s="63">
        <v>15.039</v>
      </c>
      <c r="B1267" s="64">
        <v>485682</v>
      </c>
      <c r="C1267" s="64">
        <v>6763719</v>
      </c>
      <c r="D1267" s="64" t="s">
        <v>2899</v>
      </c>
      <c r="E1267" s="64" t="s">
        <v>22</v>
      </c>
      <c r="F1267" s="64" t="s">
        <v>23</v>
      </c>
      <c r="G1267" s="64"/>
      <c r="H1267" s="65"/>
      <c r="I1267" s="65"/>
      <c r="J1267" s="65"/>
      <c r="K1267" s="65"/>
      <c r="L1267" s="65"/>
      <c r="M1267" s="65"/>
      <c r="N1267" s="65"/>
      <c r="O1267" s="65"/>
      <c r="P1267" s="65"/>
      <c r="Q1267" s="59"/>
      <c r="R1267" s="64" t="s">
        <v>2900</v>
      </c>
      <c r="S1267" s="65" t="s">
        <v>24</v>
      </c>
      <c r="T1267" s="65" t="s">
        <v>762</v>
      </c>
    </row>
    <row r="1268" spans="1:20" x14ac:dyDescent="0.35">
      <c r="A1268" s="63" t="s">
        <v>2901</v>
      </c>
      <c r="B1268" s="64">
        <v>485636</v>
      </c>
      <c r="C1268" s="64">
        <v>6763737</v>
      </c>
      <c r="D1268" s="64" t="s">
        <v>2902</v>
      </c>
      <c r="E1268" s="64" t="s">
        <v>91</v>
      </c>
      <c r="F1268" s="64" t="s">
        <v>100</v>
      </c>
      <c r="G1268" s="64"/>
      <c r="H1268" s="65"/>
      <c r="I1268" s="65"/>
      <c r="J1268" s="65"/>
      <c r="K1268" s="65"/>
      <c r="L1268" s="65"/>
      <c r="M1268" s="65"/>
      <c r="N1268" s="65"/>
      <c r="O1268" s="65"/>
      <c r="P1268" s="65"/>
      <c r="Q1268" s="59"/>
      <c r="R1268" s="64"/>
      <c r="S1268" s="65" t="s">
        <v>24</v>
      </c>
      <c r="T1268" s="65" t="s">
        <v>762</v>
      </c>
    </row>
    <row r="1269" spans="1:20" x14ac:dyDescent="0.35">
      <c r="A1269" s="63" t="s">
        <v>2903</v>
      </c>
      <c r="B1269" s="64">
        <v>485063</v>
      </c>
      <c r="C1269" s="64">
        <v>6763417</v>
      </c>
      <c r="D1269" s="64" t="s">
        <v>2904</v>
      </c>
      <c r="E1269" s="64" t="s">
        <v>133</v>
      </c>
      <c r="F1269" s="64" t="s">
        <v>31</v>
      </c>
      <c r="G1269" s="64" t="s">
        <v>100</v>
      </c>
      <c r="H1269" s="65"/>
      <c r="I1269" s="65"/>
      <c r="J1269" s="65"/>
      <c r="K1269" s="65"/>
      <c r="L1269" s="65"/>
      <c r="M1269" s="65"/>
      <c r="N1269" s="65"/>
      <c r="O1269" s="65"/>
      <c r="P1269" s="65"/>
      <c r="Q1269" s="59"/>
      <c r="R1269" s="64" t="s">
        <v>2905</v>
      </c>
      <c r="S1269" s="65" t="s">
        <v>24</v>
      </c>
      <c r="T1269" s="65" t="s">
        <v>762</v>
      </c>
    </row>
    <row r="1270" spans="1:20" x14ac:dyDescent="0.35">
      <c r="A1270" s="63">
        <v>15.041</v>
      </c>
      <c r="B1270" s="64">
        <v>485144</v>
      </c>
      <c r="C1270" s="64">
        <v>6763431</v>
      </c>
      <c r="D1270" s="64" t="s">
        <v>2906</v>
      </c>
      <c r="E1270" s="64" t="s">
        <v>91</v>
      </c>
      <c r="F1270" s="64" t="s">
        <v>23</v>
      </c>
      <c r="G1270" s="64" t="s">
        <v>179</v>
      </c>
      <c r="H1270" s="65"/>
      <c r="I1270" s="65"/>
      <c r="J1270" s="65"/>
      <c r="K1270" s="65"/>
      <c r="L1270" s="65"/>
      <c r="M1270" s="65"/>
      <c r="N1270" s="65"/>
      <c r="O1270" s="65"/>
      <c r="P1270" s="65"/>
      <c r="Q1270" s="59"/>
      <c r="R1270" s="64" t="s">
        <v>2907</v>
      </c>
      <c r="S1270" s="65" t="s">
        <v>24</v>
      </c>
      <c r="T1270" s="65" t="s">
        <v>762</v>
      </c>
    </row>
    <row r="1271" spans="1:20" x14ac:dyDescent="0.35">
      <c r="A1271" s="63">
        <v>15.042</v>
      </c>
      <c r="B1271" s="64">
        <v>485238</v>
      </c>
      <c r="C1271" s="64">
        <v>6763454</v>
      </c>
      <c r="D1271" s="64" t="s">
        <v>2908</v>
      </c>
      <c r="E1271" s="64" t="s">
        <v>91</v>
      </c>
      <c r="F1271" s="64" t="s">
        <v>31</v>
      </c>
      <c r="G1271" s="64" t="s">
        <v>160</v>
      </c>
      <c r="H1271" s="65"/>
      <c r="I1271" s="65"/>
      <c r="J1271" s="65"/>
      <c r="K1271" s="65"/>
      <c r="L1271" s="65"/>
      <c r="M1271" s="65"/>
      <c r="N1271" s="65"/>
      <c r="O1271" s="65"/>
      <c r="P1271" s="65"/>
      <c r="Q1271" s="59" t="s">
        <v>2909</v>
      </c>
      <c r="R1271" s="64" t="s">
        <v>2910</v>
      </c>
      <c r="S1271" s="65" t="s">
        <v>24</v>
      </c>
      <c r="T1271" s="65" t="s">
        <v>762</v>
      </c>
    </row>
    <row r="1272" spans="1:20" x14ac:dyDescent="0.35">
      <c r="A1272" s="63">
        <v>15.042999999999999</v>
      </c>
      <c r="B1272" s="64">
        <v>485338</v>
      </c>
      <c r="C1272" s="64">
        <v>6763432</v>
      </c>
      <c r="D1272" s="64" t="s">
        <v>2911</v>
      </c>
      <c r="E1272" s="64" t="s">
        <v>22</v>
      </c>
      <c r="F1272" s="64" t="s">
        <v>168</v>
      </c>
      <c r="G1272" s="64" t="s">
        <v>1166</v>
      </c>
      <c r="H1272" s="65" t="s">
        <v>34</v>
      </c>
      <c r="I1272" s="65">
        <v>191</v>
      </c>
      <c r="J1272" s="65">
        <v>82</v>
      </c>
      <c r="K1272" s="65"/>
      <c r="L1272" s="65"/>
      <c r="M1272" s="65"/>
      <c r="N1272" s="65"/>
      <c r="O1272" s="65"/>
      <c r="P1272" s="65"/>
      <c r="Q1272" s="59"/>
      <c r="R1272" s="64" t="s">
        <v>2912</v>
      </c>
      <c r="S1272" s="65" t="s">
        <v>24</v>
      </c>
      <c r="T1272" s="65" t="s">
        <v>762</v>
      </c>
    </row>
    <row r="1273" spans="1:20" x14ac:dyDescent="0.35">
      <c r="A1273" s="63" t="s">
        <v>2913</v>
      </c>
      <c r="B1273" s="64">
        <v>485364</v>
      </c>
      <c r="C1273" s="64">
        <v>6763419</v>
      </c>
      <c r="D1273" s="64" t="s">
        <v>2914</v>
      </c>
      <c r="E1273" s="64" t="s">
        <v>91</v>
      </c>
      <c r="F1273" s="64" t="s">
        <v>31</v>
      </c>
      <c r="G1273" s="64"/>
      <c r="H1273" s="65"/>
      <c r="I1273" s="65"/>
      <c r="J1273" s="65"/>
      <c r="K1273" s="65"/>
      <c r="L1273" s="65"/>
      <c r="M1273" s="65"/>
      <c r="N1273" s="65"/>
      <c r="O1273" s="65"/>
      <c r="P1273" s="65"/>
      <c r="Q1273" s="59"/>
      <c r="R1273" s="64"/>
      <c r="S1273" s="65" t="s">
        <v>24</v>
      </c>
      <c r="T1273" s="65" t="s">
        <v>762</v>
      </c>
    </row>
    <row r="1274" spans="1:20" x14ac:dyDescent="0.35">
      <c r="A1274" s="63" t="s">
        <v>2915</v>
      </c>
      <c r="B1274" s="64">
        <v>485380</v>
      </c>
      <c r="C1274" s="64">
        <v>6763415</v>
      </c>
      <c r="D1274" s="64" t="s">
        <v>2916</v>
      </c>
      <c r="E1274" s="64" t="s">
        <v>91</v>
      </c>
      <c r="F1274" s="64" t="s">
        <v>23</v>
      </c>
      <c r="G1274" s="64"/>
      <c r="H1274" s="65"/>
      <c r="I1274" s="65"/>
      <c r="J1274" s="65"/>
      <c r="K1274" s="65"/>
      <c r="L1274" s="65"/>
      <c r="M1274" s="65"/>
      <c r="N1274" s="65"/>
      <c r="O1274" s="65"/>
      <c r="P1274" s="65"/>
      <c r="Q1274" s="59"/>
      <c r="R1274" s="64" t="s">
        <v>2917</v>
      </c>
      <c r="S1274" s="65" t="s">
        <v>24</v>
      </c>
      <c r="T1274" s="65" t="s">
        <v>762</v>
      </c>
    </row>
    <row r="1275" spans="1:20" x14ac:dyDescent="0.35">
      <c r="A1275" s="63">
        <v>15.044</v>
      </c>
      <c r="B1275" s="64">
        <v>485468</v>
      </c>
      <c r="C1275" s="64">
        <v>6763393</v>
      </c>
      <c r="D1275" s="64" t="s">
        <v>2918</v>
      </c>
      <c r="E1275" s="64" t="s">
        <v>91</v>
      </c>
      <c r="F1275" s="64" t="s">
        <v>100</v>
      </c>
      <c r="G1275" s="64"/>
      <c r="H1275" s="65"/>
      <c r="I1275" s="65"/>
      <c r="J1275" s="65"/>
      <c r="K1275" s="65"/>
      <c r="L1275" s="65"/>
      <c r="M1275" s="65"/>
      <c r="N1275" s="65"/>
      <c r="O1275" s="65"/>
      <c r="P1275" s="65"/>
      <c r="Q1275" s="59"/>
      <c r="R1275" s="64" t="s">
        <v>2919</v>
      </c>
      <c r="S1275" s="65" t="s">
        <v>24</v>
      </c>
      <c r="T1275" s="65" t="s">
        <v>762</v>
      </c>
    </row>
    <row r="1276" spans="1:20" x14ac:dyDescent="0.35">
      <c r="A1276" s="63">
        <v>15.045</v>
      </c>
      <c r="B1276" s="64">
        <v>485474</v>
      </c>
      <c r="C1276" s="64">
        <v>6763436</v>
      </c>
      <c r="D1276" s="64" t="s">
        <v>2920</v>
      </c>
      <c r="E1276" s="64" t="s">
        <v>22</v>
      </c>
      <c r="F1276" s="64" t="s">
        <v>31</v>
      </c>
      <c r="G1276" s="64" t="s">
        <v>23</v>
      </c>
      <c r="H1276" s="65" t="s">
        <v>34</v>
      </c>
      <c r="I1276" s="65">
        <v>156</v>
      </c>
      <c r="J1276" s="65">
        <v>79</v>
      </c>
      <c r="K1276" s="65"/>
      <c r="L1276" s="65"/>
      <c r="M1276" s="65"/>
      <c r="N1276" s="65" t="s">
        <v>28</v>
      </c>
      <c r="O1276" s="65">
        <v>50</v>
      </c>
      <c r="P1276" s="65">
        <v>330</v>
      </c>
      <c r="Q1276" s="59"/>
      <c r="R1276" s="64" t="s">
        <v>2921</v>
      </c>
      <c r="S1276" s="65" t="s">
        <v>24</v>
      </c>
      <c r="T1276" s="65" t="s">
        <v>762</v>
      </c>
    </row>
    <row r="1277" spans="1:20" x14ac:dyDescent="0.35">
      <c r="A1277" s="63">
        <v>15.045999999999999</v>
      </c>
      <c r="B1277" s="64">
        <v>485504</v>
      </c>
      <c r="C1277" s="64">
        <v>6763435</v>
      </c>
      <c r="D1277" s="64" t="s">
        <v>2922</v>
      </c>
      <c r="E1277" s="64" t="s">
        <v>22</v>
      </c>
      <c r="F1277" s="64" t="s">
        <v>23</v>
      </c>
      <c r="G1277" s="64"/>
      <c r="H1277" s="65"/>
      <c r="I1277" s="65"/>
      <c r="J1277" s="65"/>
      <c r="K1277" s="65"/>
      <c r="L1277" s="65"/>
      <c r="M1277" s="65"/>
      <c r="N1277" s="65"/>
      <c r="O1277" s="65"/>
      <c r="P1277" s="65"/>
      <c r="Q1277" s="59" t="s">
        <v>2923</v>
      </c>
      <c r="R1277" s="64"/>
      <c r="S1277" s="65" t="s">
        <v>24</v>
      </c>
      <c r="T1277" s="65" t="s">
        <v>762</v>
      </c>
    </row>
    <row r="1278" spans="1:20" x14ac:dyDescent="0.35">
      <c r="A1278" s="63" t="s">
        <v>2924</v>
      </c>
      <c r="B1278" s="64">
        <v>485530</v>
      </c>
      <c r="C1278" s="64">
        <v>6763463</v>
      </c>
      <c r="D1278" s="64" t="s">
        <v>2925</v>
      </c>
      <c r="E1278" s="64" t="s">
        <v>22</v>
      </c>
      <c r="F1278" s="64" t="s">
        <v>105</v>
      </c>
      <c r="G1278" s="64"/>
      <c r="H1278" s="65"/>
      <c r="I1278" s="65"/>
      <c r="J1278" s="65"/>
      <c r="K1278" s="65"/>
      <c r="L1278" s="65"/>
      <c r="M1278" s="65"/>
      <c r="N1278" s="65"/>
      <c r="O1278" s="65"/>
      <c r="P1278" s="65"/>
      <c r="Q1278" s="59"/>
      <c r="R1278" s="64"/>
      <c r="S1278" s="65" t="s">
        <v>24</v>
      </c>
      <c r="T1278" s="65" t="s">
        <v>762</v>
      </c>
    </row>
    <row r="1279" spans="1:20" x14ac:dyDescent="0.35">
      <c r="A1279" s="63">
        <v>15.047000000000001</v>
      </c>
      <c r="B1279" s="64">
        <v>485567</v>
      </c>
      <c r="C1279" s="64">
        <v>6763457</v>
      </c>
      <c r="D1279" s="64" t="s">
        <v>2926</v>
      </c>
      <c r="E1279" s="64" t="s">
        <v>91</v>
      </c>
      <c r="F1279" s="64" t="s">
        <v>100</v>
      </c>
      <c r="G1279" s="64"/>
      <c r="H1279" s="65"/>
      <c r="I1279" s="65"/>
      <c r="J1279" s="65"/>
      <c r="K1279" s="65"/>
      <c r="L1279" s="65"/>
      <c r="M1279" s="65"/>
      <c r="N1279" s="65"/>
      <c r="O1279" s="65"/>
      <c r="P1279" s="65"/>
      <c r="Q1279" s="59"/>
      <c r="R1279" s="64"/>
      <c r="S1279" s="65" t="s">
        <v>24</v>
      </c>
      <c r="T1279" s="65" t="s">
        <v>762</v>
      </c>
    </row>
    <row r="1280" spans="1:20" x14ac:dyDescent="0.35">
      <c r="A1280" s="63" t="s">
        <v>2927</v>
      </c>
      <c r="B1280" s="64">
        <v>485595</v>
      </c>
      <c r="C1280" s="64">
        <v>6763488</v>
      </c>
      <c r="D1280" s="64" t="s">
        <v>2928</v>
      </c>
      <c r="E1280" s="64" t="s">
        <v>91</v>
      </c>
      <c r="F1280" s="64" t="s">
        <v>31</v>
      </c>
      <c r="G1280" s="64"/>
      <c r="H1280" s="65"/>
      <c r="I1280" s="65"/>
      <c r="J1280" s="65"/>
      <c r="K1280" s="65"/>
      <c r="L1280" s="65"/>
      <c r="M1280" s="65"/>
      <c r="N1280" s="65"/>
      <c r="O1280" s="65"/>
      <c r="P1280" s="65"/>
      <c r="Q1280" s="59"/>
      <c r="R1280" s="64"/>
      <c r="S1280" s="65" t="s">
        <v>24</v>
      </c>
      <c r="T1280" s="65" t="s">
        <v>762</v>
      </c>
    </row>
    <row r="1281" spans="1:20" x14ac:dyDescent="0.35">
      <c r="A1281" s="63">
        <v>15.048</v>
      </c>
      <c r="B1281" s="64">
        <v>485697</v>
      </c>
      <c r="C1281" s="64">
        <v>6763487</v>
      </c>
      <c r="D1281" s="64" t="s">
        <v>2929</v>
      </c>
      <c r="E1281" s="64" t="s">
        <v>22</v>
      </c>
      <c r="F1281" s="64" t="s">
        <v>100</v>
      </c>
      <c r="G1281" s="64"/>
      <c r="H1281" s="65"/>
      <c r="I1281" s="65"/>
      <c r="J1281" s="65"/>
      <c r="K1281" s="65"/>
      <c r="L1281" s="65"/>
      <c r="M1281" s="65"/>
      <c r="N1281" s="65"/>
      <c r="O1281" s="65"/>
      <c r="P1281" s="65"/>
      <c r="Q1281" s="64"/>
      <c r="R1281" s="64" t="s">
        <v>2930</v>
      </c>
      <c r="S1281" s="65" t="s">
        <v>24</v>
      </c>
      <c r="T1281" s="65" t="s">
        <v>762</v>
      </c>
    </row>
    <row r="1282" spans="1:20" x14ac:dyDescent="0.35">
      <c r="A1282" s="63" t="s">
        <v>2931</v>
      </c>
      <c r="B1282" s="64">
        <v>485703</v>
      </c>
      <c r="C1282" s="64">
        <v>6763526</v>
      </c>
      <c r="D1282" s="64" t="s">
        <v>2932</v>
      </c>
      <c r="E1282" s="64" t="s">
        <v>91</v>
      </c>
      <c r="F1282" s="64" t="s">
        <v>100</v>
      </c>
      <c r="G1282" s="64" t="s">
        <v>23</v>
      </c>
      <c r="H1282" s="65"/>
      <c r="I1282" s="65"/>
      <c r="J1282" s="65"/>
      <c r="K1282" s="65"/>
      <c r="L1282" s="65"/>
      <c r="M1282" s="65"/>
      <c r="N1282" s="65"/>
      <c r="O1282" s="65"/>
      <c r="P1282" s="65"/>
      <c r="Q1282" s="59"/>
      <c r="R1282" s="64"/>
      <c r="S1282" s="65" t="s">
        <v>24</v>
      </c>
      <c r="T1282" s="65" t="s">
        <v>762</v>
      </c>
    </row>
    <row r="1283" spans="1:20" x14ac:dyDescent="0.35">
      <c r="A1283" s="63">
        <v>15.048999999999999</v>
      </c>
      <c r="B1283" s="64">
        <v>485636</v>
      </c>
      <c r="C1283" s="64">
        <v>6763427</v>
      </c>
      <c r="D1283" s="64" t="s">
        <v>2933</v>
      </c>
      <c r="E1283" s="64" t="s">
        <v>22</v>
      </c>
      <c r="F1283" s="64" t="s">
        <v>108</v>
      </c>
      <c r="G1283" s="64"/>
      <c r="H1283" s="65"/>
      <c r="I1283" s="65"/>
      <c r="J1283" s="65"/>
      <c r="K1283" s="65"/>
      <c r="L1283" s="65"/>
      <c r="M1283" s="65"/>
      <c r="N1283" s="65" t="s">
        <v>28</v>
      </c>
      <c r="O1283" s="65">
        <v>46</v>
      </c>
      <c r="P1283" s="65">
        <v>344</v>
      </c>
      <c r="Q1283" s="64"/>
      <c r="R1283" s="64" t="s">
        <v>2934</v>
      </c>
      <c r="S1283" s="65" t="s">
        <v>24</v>
      </c>
      <c r="T1283" s="65" t="s">
        <v>762</v>
      </c>
    </row>
    <row r="1284" spans="1:20" x14ac:dyDescent="0.35">
      <c r="A1284" s="63" t="s">
        <v>2935</v>
      </c>
      <c r="B1284" s="64">
        <v>484918</v>
      </c>
      <c r="C1284" s="64">
        <v>6763691</v>
      </c>
      <c r="D1284" s="64" t="s">
        <v>2936</v>
      </c>
      <c r="E1284" s="64" t="s">
        <v>91</v>
      </c>
      <c r="F1284" s="64" t="s">
        <v>31</v>
      </c>
      <c r="G1284" s="64"/>
      <c r="H1284" s="65"/>
      <c r="I1284" s="65"/>
      <c r="J1284" s="65"/>
      <c r="K1284" s="65"/>
      <c r="L1284" s="65"/>
      <c r="M1284" s="65"/>
      <c r="N1284" s="65"/>
      <c r="O1284" s="65"/>
      <c r="P1284" s="65"/>
      <c r="Q1284" s="64"/>
      <c r="R1284" s="64"/>
      <c r="S1284" s="65" t="s">
        <v>24</v>
      </c>
      <c r="T1284" s="65" t="s">
        <v>762</v>
      </c>
    </row>
    <row r="1285" spans="1:20" x14ac:dyDescent="0.35">
      <c r="A1285" s="63">
        <v>15.051</v>
      </c>
      <c r="B1285" s="64">
        <v>484930</v>
      </c>
      <c r="C1285" s="64">
        <v>6763888</v>
      </c>
      <c r="D1285" s="64" t="s">
        <v>2937</v>
      </c>
      <c r="E1285" s="64" t="s">
        <v>91</v>
      </c>
      <c r="F1285" s="64" t="s">
        <v>108</v>
      </c>
      <c r="G1285" s="64" t="s">
        <v>31</v>
      </c>
      <c r="H1285" s="65"/>
      <c r="I1285" s="65"/>
      <c r="J1285" s="65"/>
      <c r="K1285" s="65"/>
      <c r="L1285" s="65"/>
      <c r="M1285" s="65"/>
      <c r="N1285" s="65"/>
      <c r="O1285" s="65"/>
      <c r="P1285" s="65"/>
      <c r="Q1285" s="64"/>
      <c r="R1285" s="64"/>
      <c r="S1285" s="65" t="s">
        <v>24</v>
      </c>
      <c r="T1285" s="65" t="s">
        <v>762</v>
      </c>
    </row>
    <row r="1286" spans="1:20" x14ac:dyDescent="0.35">
      <c r="A1286" s="63">
        <v>16.001000000000001</v>
      </c>
      <c r="B1286" s="64">
        <v>485828</v>
      </c>
      <c r="C1286" s="64">
        <v>6763795</v>
      </c>
      <c r="D1286" s="64" t="s">
        <v>2938</v>
      </c>
      <c r="E1286" s="64" t="s">
        <v>91</v>
      </c>
      <c r="F1286" s="64" t="s">
        <v>31</v>
      </c>
      <c r="G1286" s="64"/>
      <c r="H1286" s="65"/>
      <c r="I1286" s="65"/>
      <c r="J1286" s="65"/>
      <c r="K1286" s="65"/>
      <c r="L1286" s="65"/>
      <c r="M1286" s="65"/>
      <c r="N1286" s="65"/>
      <c r="O1286" s="65"/>
      <c r="P1286" s="65"/>
      <c r="Q1286" s="64"/>
      <c r="R1286" s="64" t="s">
        <v>2939</v>
      </c>
      <c r="S1286" s="65" t="s">
        <v>24</v>
      </c>
      <c r="T1286" s="65" t="s">
        <v>762</v>
      </c>
    </row>
    <row r="1287" spans="1:20" x14ac:dyDescent="0.35">
      <c r="A1287" s="63">
        <v>16.001999999999999</v>
      </c>
      <c r="B1287" s="64">
        <v>485852</v>
      </c>
      <c r="C1287" s="64">
        <v>6763793</v>
      </c>
      <c r="D1287" s="64" t="s">
        <v>2940</v>
      </c>
      <c r="E1287" s="64" t="s">
        <v>22</v>
      </c>
      <c r="F1287" s="64" t="s">
        <v>23</v>
      </c>
      <c r="G1287" s="64" t="s">
        <v>100</v>
      </c>
      <c r="H1287" s="65"/>
      <c r="I1287" s="65"/>
      <c r="J1287" s="65"/>
      <c r="K1287" s="65"/>
      <c r="L1287" s="65"/>
      <c r="M1287" s="65"/>
      <c r="N1287" s="65"/>
      <c r="O1287" s="65"/>
      <c r="P1287" s="65"/>
      <c r="Q1287" s="64"/>
      <c r="R1287" s="64" t="s">
        <v>2941</v>
      </c>
      <c r="S1287" s="65" t="s">
        <v>24</v>
      </c>
      <c r="T1287" s="65" t="s">
        <v>762</v>
      </c>
    </row>
    <row r="1288" spans="1:20" x14ac:dyDescent="0.35">
      <c r="A1288" s="63">
        <v>16.003</v>
      </c>
      <c r="B1288" s="64">
        <v>485924</v>
      </c>
      <c r="C1288" s="64">
        <v>6763794</v>
      </c>
      <c r="D1288" s="64" t="s">
        <v>2942</v>
      </c>
      <c r="E1288" s="64" t="s">
        <v>22</v>
      </c>
      <c r="F1288" s="64" t="s">
        <v>100</v>
      </c>
      <c r="G1288" s="64"/>
      <c r="H1288" s="65" t="s">
        <v>27</v>
      </c>
      <c r="I1288" s="65">
        <v>158</v>
      </c>
      <c r="J1288" s="65">
        <v>60</v>
      </c>
      <c r="K1288" s="65"/>
      <c r="L1288" s="65"/>
      <c r="M1288" s="65"/>
      <c r="N1288" s="65"/>
      <c r="O1288" s="65"/>
      <c r="P1288" s="65"/>
      <c r="Q1288" s="64"/>
      <c r="R1288" s="64" t="s">
        <v>2943</v>
      </c>
      <c r="S1288" s="65" t="s">
        <v>24</v>
      </c>
      <c r="T1288" s="65" t="s">
        <v>762</v>
      </c>
    </row>
    <row r="1289" spans="1:20" x14ac:dyDescent="0.35">
      <c r="A1289" s="63" t="s">
        <v>2944</v>
      </c>
      <c r="B1289" s="64">
        <v>485980</v>
      </c>
      <c r="C1289" s="64">
        <v>6763801</v>
      </c>
      <c r="D1289" s="64" t="s">
        <v>2945</v>
      </c>
      <c r="E1289" s="64" t="s">
        <v>91</v>
      </c>
      <c r="F1289" s="64" t="s">
        <v>100</v>
      </c>
      <c r="G1289" s="64"/>
      <c r="H1289" s="65"/>
      <c r="I1289" s="65"/>
      <c r="J1289" s="65"/>
      <c r="K1289" s="65"/>
      <c r="L1289" s="65"/>
      <c r="M1289" s="65"/>
      <c r="N1289" s="65"/>
      <c r="O1289" s="65"/>
      <c r="P1289" s="65"/>
      <c r="Q1289" s="64"/>
      <c r="R1289" s="64"/>
      <c r="S1289" s="65" t="s">
        <v>24</v>
      </c>
      <c r="T1289" s="65" t="s">
        <v>762</v>
      </c>
    </row>
    <row r="1290" spans="1:20" x14ac:dyDescent="0.35">
      <c r="A1290" s="63">
        <v>16.004000000000001</v>
      </c>
      <c r="B1290" s="64">
        <v>485992</v>
      </c>
      <c r="C1290" s="64">
        <v>6763792</v>
      </c>
      <c r="D1290" s="64" t="s">
        <v>2946</v>
      </c>
      <c r="E1290" s="64" t="s">
        <v>91</v>
      </c>
      <c r="F1290" s="64" t="s">
        <v>105</v>
      </c>
      <c r="G1290" s="64" t="s">
        <v>100</v>
      </c>
      <c r="H1290" s="65"/>
      <c r="I1290" s="65"/>
      <c r="J1290" s="65"/>
      <c r="K1290" s="65"/>
      <c r="L1290" s="65"/>
      <c r="M1290" s="65"/>
      <c r="N1290" s="65"/>
      <c r="O1290" s="65"/>
      <c r="P1290" s="65"/>
      <c r="Q1290" s="64"/>
      <c r="R1290" s="64" t="s">
        <v>2947</v>
      </c>
      <c r="S1290" s="65" t="s">
        <v>24</v>
      </c>
      <c r="T1290" s="65" t="s">
        <v>762</v>
      </c>
    </row>
    <row r="1291" spans="1:20" x14ac:dyDescent="0.35">
      <c r="A1291" s="63" t="s">
        <v>2948</v>
      </c>
      <c r="B1291" s="64">
        <v>486035</v>
      </c>
      <c r="C1291" s="64">
        <v>6763787</v>
      </c>
      <c r="D1291" s="64" t="s">
        <v>2949</v>
      </c>
      <c r="E1291" s="64" t="s">
        <v>91</v>
      </c>
      <c r="F1291" s="64" t="s">
        <v>105</v>
      </c>
      <c r="G1291" s="64"/>
      <c r="H1291" s="65"/>
      <c r="I1291" s="65"/>
      <c r="J1291" s="65"/>
      <c r="K1291" s="65"/>
      <c r="L1291" s="65"/>
      <c r="M1291" s="65"/>
      <c r="N1291" s="65"/>
      <c r="O1291" s="65"/>
      <c r="P1291" s="65"/>
      <c r="Q1291" s="64"/>
      <c r="R1291" s="64"/>
      <c r="S1291" s="65" t="s">
        <v>24</v>
      </c>
      <c r="T1291" s="65" t="s">
        <v>762</v>
      </c>
    </row>
    <row r="1292" spans="1:20" x14ac:dyDescent="0.35">
      <c r="A1292" s="63">
        <v>16.004999999999999</v>
      </c>
      <c r="B1292" s="64">
        <v>486192</v>
      </c>
      <c r="C1292" s="64">
        <v>6763795</v>
      </c>
      <c r="D1292" s="64" t="s">
        <v>2950</v>
      </c>
      <c r="E1292" s="64" t="s">
        <v>133</v>
      </c>
      <c r="F1292" s="64" t="s">
        <v>100</v>
      </c>
      <c r="G1292" s="64"/>
      <c r="H1292" s="65"/>
      <c r="I1292" s="65"/>
      <c r="J1292" s="65"/>
      <c r="K1292" s="65"/>
      <c r="L1292" s="65"/>
      <c r="M1292" s="65"/>
      <c r="N1292" s="65"/>
      <c r="O1292" s="65"/>
      <c r="P1292" s="65"/>
      <c r="Q1292" s="64"/>
      <c r="R1292" s="64"/>
      <c r="S1292" s="65" t="s">
        <v>24</v>
      </c>
      <c r="T1292" s="65" t="s">
        <v>762</v>
      </c>
    </row>
    <row r="1293" spans="1:20" x14ac:dyDescent="0.35">
      <c r="A1293" s="63" t="s">
        <v>2951</v>
      </c>
      <c r="B1293" s="64">
        <v>486219</v>
      </c>
      <c r="C1293" s="64">
        <v>6763809</v>
      </c>
      <c r="D1293" s="64" t="s">
        <v>2952</v>
      </c>
      <c r="E1293" s="64"/>
      <c r="F1293" s="64" t="s">
        <v>100</v>
      </c>
      <c r="G1293" s="64"/>
      <c r="H1293" s="65"/>
      <c r="I1293" s="65"/>
      <c r="J1293" s="65"/>
      <c r="K1293" s="65"/>
      <c r="L1293" s="65"/>
      <c r="M1293" s="65"/>
      <c r="N1293" s="65"/>
      <c r="O1293" s="65"/>
      <c r="P1293" s="65"/>
      <c r="Q1293" s="64"/>
      <c r="R1293" s="64" t="s">
        <v>2953</v>
      </c>
      <c r="S1293" s="65" t="s">
        <v>24</v>
      </c>
      <c r="T1293" s="65" t="s">
        <v>762</v>
      </c>
    </row>
    <row r="1294" spans="1:20" x14ac:dyDescent="0.35">
      <c r="A1294" s="63">
        <v>16.006</v>
      </c>
      <c r="B1294" s="64">
        <v>486272</v>
      </c>
      <c r="C1294" s="64">
        <v>6763699</v>
      </c>
      <c r="D1294" s="64" t="s">
        <v>2954</v>
      </c>
      <c r="E1294" s="64" t="s">
        <v>22</v>
      </c>
      <c r="F1294" s="64" t="s">
        <v>100</v>
      </c>
      <c r="G1294" s="64"/>
      <c r="H1294" s="65" t="s">
        <v>27</v>
      </c>
      <c r="I1294" s="65">
        <v>148</v>
      </c>
      <c r="J1294" s="65">
        <v>55</v>
      </c>
      <c r="K1294" s="65"/>
      <c r="L1294" s="65"/>
      <c r="M1294" s="65"/>
      <c r="N1294" s="65"/>
      <c r="O1294" s="65"/>
      <c r="P1294" s="65"/>
      <c r="Q1294" s="64"/>
      <c r="R1294" s="64" t="s">
        <v>2955</v>
      </c>
      <c r="S1294" s="65" t="s">
        <v>24</v>
      </c>
      <c r="T1294" s="65" t="s">
        <v>762</v>
      </c>
    </row>
    <row r="1295" spans="1:20" x14ac:dyDescent="0.35">
      <c r="A1295" s="63">
        <v>16.007000000000001</v>
      </c>
      <c r="B1295" s="64">
        <v>486365</v>
      </c>
      <c r="C1295" s="64">
        <v>6763729</v>
      </c>
      <c r="D1295" s="64" t="s">
        <v>2956</v>
      </c>
      <c r="E1295" s="64" t="s">
        <v>133</v>
      </c>
      <c r="F1295" s="64" t="s">
        <v>105</v>
      </c>
      <c r="G1295" s="64"/>
      <c r="H1295" s="65"/>
      <c r="I1295" s="65"/>
      <c r="J1295" s="65"/>
      <c r="K1295" s="65"/>
      <c r="L1295" s="65"/>
      <c r="M1295" s="65"/>
      <c r="N1295" s="65"/>
      <c r="O1295" s="65"/>
      <c r="P1295" s="65"/>
      <c r="Q1295" s="64"/>
      <c r="R1295" s="64" t="s">
        <v>2957</v>
      </c>
      <c r="S1295" s="65" t="s">
        <v>24</v>
      </c>
      <c r="T1295" s="65" t="s">
        <v>762</v>
      </c>
    </row>
    <row r="1296" spans="1:20" x14ac:dyDescent="0.35">
      <c r="A1296" s="63">
        <v>16.007999999999999</v>
      </c>
      <c r="B1296" s="64">
        <v>486463</v>
      </c>
      <c r="C1296" s="64">
        <v>6763638</v>
      </c>
      <c r="D1296" s="64" t="s">
        <v>2958</v>
      </c>
      <c r="E1296" s="64" t="s">
        <v>133</v>
      </c>
      <c r="F1296" s="64" t="s">
        <v>100</v>
      </c>
      <c r="G1296" s="64" t="s">
        <v>23</v>
      </c>
      <c r="H1296" s="65"/>
      <c r="I1296" s="65"/>
      <c r="J1296" s="65"/>
      <c r="K1296" s="65"/>
      <c r="L1296" s="65"/>
      <c r="M1296" s="65"/>
      <c r="N1296" s="65"/>
      <c r="O1296" s="65"/>
      <c r="P1296" s="65"/>
      <c r="Q1296" s="64"/>
      <c r="R1296" s="64" t="s">
        <v>2959</v>
      </c>
      <c r="S1296" s="65" t="s">
        <v>24</v>
      </c>
      <c r="T1296" s="65" t="s">
        <v>762</v>
      </c>
    </row>
    <row r="1297" spans="1:20" x14ac:dyDescent="0.35">
      <c r="A1297" s="63">
        <v>16.009</v>
      </c>
      <c r="B1297" s="64">
        <v>486451</v>
      </c>
      <c r="C1297" s="64">
        <v>6763519</v>
      </c>
      <c r="D1297" s="64" t="s">
        <v>2960</v>
      </c>
      <c r="E1297" s="64" t="s">
        <v>133</v>
      </c>
      <c r="F1297" s="64" t="s">
        <v>100</v>
      </c>
      <c r="G1297" s="64"/>
      <c r="H1297" s="65"/>
      <c r="I1297" s="65"/>
      <c r="J1297" s="65"/>
      <c r="K1297" s="65"/>
      <c r="L1297" s="65"/>
      <c r="M1297" s="65"/>
      <c r="N1297" s="65"/>
      <c r="O1297" s="65"/>
      <c r="P1297" s="65"/>
      <c r="Q1297" s="64"/>
      <c r="R1297" s="64"/>
      <c r="S1297" s="65" t="s">
        <v>24</v>
      </c>
      <c r="T1297" s="65" t="s">
        <v>762</v>
      </c>
    </row>
    <row r="1298" spans="1:20" x14ac:dyDescent="0.35">
      <c r="A1298" s="63" t="s">
        <v>2961</v>
      </c>
      <c r="B1298" s="64">
        <v>486467</v>
      </c>
      <c r="C1298" s="64">
        <v>6763424</v>
      </c>
      <c r="D1298" s="64" t="s">
        <v>2962</v>
      </c>
      <c r="E1298" s="64" t="s">
        <v>91</v>
      </c>
      <c r="F1298" s="64" t="s">
        <v>100</v>
      </c>
      <c r="G1298" s="64"/>
      <c r="H1298" s="65"/>
      <c r="I1298" s="65"/>
      <c r="J1298" s="65"/>
      <c r="K1298" s="65"/>
      <c r="L1298" s="65"/>
      <c r="M1298" s="65"/>
      <c r="N1298" s="65"/>
      <c r="O1298" s="65"/>
      <c r="P1298" s="65"/>
      <c r="Q1298" s="64"/>
      <c r="R1298" s="64"/>
      <c r="S1298" s="65" t="s">
        <v>24</v>
      </c>
      <c r="T1298" s="65" t="s">
        <v>762</v>
      </c>
    </row>
    <row r="1299" spans="1:20" x14ac:dyDescent="0.35">
      <c r="A1299" s="63" t="s">
        <v>2963</v>
      </c>
      <c r="B1299" s="64">
        <v>486466</v>
      </c>
      <c r="C1299" s="64">
        <v>6763392</v>
      </c>
      <c r="D1299" s="64" t="s">
        <v>2964</v>
      </c>
      <c r="E1299" s="64" t="s">
        <v>91</v>
      </c>
      <c r="F1299" s="64" t="s">
        <v>105</v>
      </c>
      <c r="G1299" s="64" t="s">
        <v>100</v>
      </c>
      <c r="H1299" s="65"/>
      <c r="I1299" s="65"/>
      <c r="J1299" s="65"/>
      <c r="K1299" s="65"/>
      <c r="L1299" s="65"/>
      <c r="M1299" s="65"/>
      <c r="N1299" s="65"/>
      <c r="O1299" s="65"/>
      <c r="P1299" s="65"/>
      <c r="Q1299" s="64"/>
      <c r="R1299" s="64"/>
      <c r="S1299" s="65" t="s">
        <v>24</v>
      </c>
      <c r="T1299" s="65" t="s">
        <v>762</v>
      </c>
    </row>
    <row r="1300" spans="1:20" x14ac:dyDescent="0.35">
      <c r="A1300" s="63">
        <v>16.010999999999999</v>
      </c>
      <c r="B1300" s="64">
        <v>486458</v>
      </c>
      <c r="C1300" s="64">
        <v>6763351</v>
      </c>
      <c r="D1300" s="64" t="s">
        <v>2965</v>
      </c>
      <c r="E1300" s="64" t="s">
        <v>22</v>
      </c>
      <c r="F1300" s="64" t="s">
        <v>100</v>
      </c>
      <c r="G1300" s="64" t="s">
        <v>23</v>
      </c>
      <c r="H1300" s="65"/>
      <c r="I1300" s="65"/>
      <c r="J1300" s="65"/>
      <c r="K1300" s="65"/>
      <c r="L1300" s="65"/>
      <c r="M1300" s="65"/>
      <c r="N1300" s="65"/>
      <c r="O1300" s="65"/>
      <c r="P1300" s="65"/>
      <c r="Q1300" s="64"/>
      <c r="R1300" s="64" t="s">
        <v>2966</v>
      </c>
      <c r="S1300" s="65" t="s">
        <v>24</v>
      </c>
      <c r="T1300" s="65" t="s">
        <v>762</v>
      </c>
    </row>
    <row r="1301" spans="1:20" x14ac:dyDescent="0.35">
      <c r="A1301" s="63">
        <v>16.012</v>
      </c>
      <c r="B1301" s="64">
        <v>486433</v>
      </c>
      <c r="C1301" s="64">
        <v>6763276</v>
      </c>
      <c r="D1301" s="64" t="s">
        <v>2967</v>
      </c>
      <c r="E1301" s="64" t="s">
        <v>22</v>
      </c>
      <c r="F1301" s="64" t="s">
        <v>105</v>
      </c>
      <c r="G1301" s="64"/>
      <c r="H1301" s="65" t="s">
        <v>34</v>
      </c>
      <c r="I1301" s="65">
        <v>155</v>
      </c>
      <c r="J1301" s="65">
        <v>61</v>
      </c>
      <c r="K1301" s="65"/>
      <c r="L1301" s="65"/>
      <c r="M1301" s="65"/>
      <c r="N1301" s="65"/>
      <c r="O1301" s="65"/>
      <c r="P1301" s="65"/>
      <c r="Q1301" s="59" t="s">
        <v>2968</v>
      </c>
      <c r="R1301" s="64" t="s">
        <v>2969</v>
      </c>
      <c r="S1301" s="65" t="s">
        <v>24</v>
      </c>
      <c r="T1301" s="65" t="s">
        <v>762</v>
      </c>
    </row>
    <row r="1302" spans="1:20" x14ac:dyDescent="0.35">
      <c r="A1302" s="63">
        <v>16.013000000000002</v>
      </c>
      <c r="B1302" s="64">
        <v>486385</v>
      </c>
      <c r="C1302" s="64">
        <v>6763231</v>
      </c>
      <c r="D1302" s="64" t="s">
        <v>2970</v>
      </c>
      <c r="E1302" s="64" t="s">
        <v>22</v>
      </c>
      <c r="F1302" s="64" t="s">
        <v>105</v>
      </c>
      <c r="G1302" s="64"/>
      <c r="H1302" s="65"/>
      <c r="I1302" s="65"/>
      <c r="J1302" s="65"/>
      <c r="K1302" s="65"/>
      <c r="L1302" s="65"/>
      <c r="M1302" s="65"/>
      <c r="N1302" s="65"/>
      <c r="O1302" s="65"/>
      <c r="P1302" s="65"/>
      <c r="Q1302" s="65"/>
      <c r="R1302" s="64"/>
      <c r="S1302" s="65" t="s">
        <v>24</v>
      </c>
      <c r="T1302" s="65" t="s">
        <v>762</v>
      </c>
    </row>
    <row r="1303" spans="1:20" x14ac:dyDescent="0.35">
      <c r="A1303" s="63" t="s">
        <v>2971</v>
      </c>
      <c r="B1303" s="64">
        <v>486381</v>
      </c>
      <c r="C1303" s="64">
        <v>6763215</v>
      </c>
      <c r="D1303" s="64" t="s">
        <v>2972</v>
      </c>
      <c r="E1303" s="64" t="s">
        <v>91</v>
      </c>
      <c r="F1303" s="64" t="s">
        <v>100</v>
      </c>
      <c r="G1303" s="64" t="s">
        <v>23</v>
      </c>
      <c r="H1303" s="65"/>
      <c r="I1303" s="65"/>
      <c r="J1303" s="65"/>
      <c r="K1303" s="65"/>
      <c r="L1303" s="65"/>
      <c r="M1303" s="65"/>
      <c r="N1303" s="65"/>
      <c r="O1303" s="65"/>
      <c r="P1303" s="65"/>
      <c r="Q1303" s="65"/>
      <c r="R1303" s="64" t="s">
        <v>2973</v>
      </c>
      <c r="S1303" s="65" t="s">
        <v>24</v>
      </c>
      <c r="T1303" s="65" t="s">
        <v>762</v>
      </c>
    </row>
    <row r="1304" spans="1:20" x14ac:dyDescent="0.35">
      <c r="A1304" s="63" t="s">
        <v>2974</v>
      </c>
      <c r="B1304" s="64">
        <v>486368</v>
      </c>
      <c r="C1304" s="64">
        <v>6763158</v>
      </c>
      <c r="D1304" s="64" t="s">
        <v>2975</v>
      </c>
      <c r="E1304" s="64" t="s">
        <v>22</v>
      </c>
      <c r="F1304" s="64" t="s">
        <v>23</v>
      </c>
      <c r="G1304" s="64"/>
      <c r="H1304" s="65"/>
      <c r="I1304" s="65"/>
      <c r="J1304" s="65"/>
      <c r="K1304" s="65"/>
      <c r="L1304" s="65"/>
      <c r="M1304" s="65"/>
      <c r="N1304" s="65"/>
      <c r="O1304" s="65"/>
      <c r="P1304" s="65"/>
      <c r="Q1304" s="65"/>
      <c r="R1304" s="64"/>
      <c r="S1304" s="65" t="s">
        <v>24</v>
      </c>
      <c r="T1304" s="65" t="s">
        <v>762</v>
      </c>
    </row>
    <row r="1305" spans="1:20" x14ac:dyDescent="0.35">
      <c r="A1305" s="63">
        <v>16.013999999999999</v>
      </c>
      <c r="B1305" s="64">
        <v>486302</v>
      </c>
      <c r="C1305" s="64">
        <v>6763105</v>
      </c>
      <c r="D1305" s="64" t="s">
        <v>2976</v>
      </c>
      <c r="E1305" s="64" t="s">
        <v>22</v>
      </c>
      <c r="F1305" s="64" t="s">
        <v>23</v>
      </c>
      <c r="G1305" s="64"/>
      <c r="H1305" s="65"/>
      <c r="I1305" s="65"/>
      <c r="J1305" s="65"/>
      <c r="K1305" s="65"/>
      <c r="L1305" s="65"/>
      <c r="M1305" s="65"/>
      <c r="N1305" s="65"/>
      <c r="O1305" s="65"/>
      <c r="P1305" s="65"/>
      <c r="Q1305" s="65"/>
      <c r="R1305" s="64" t="s">
        <v>2977</v>
      </c>
      <c r="S1305" s="65" t="s">
        <v>24</v>
      </c>
      <c r="T1305" s="65" t="s">
        <v>762</v>
      </c>
    </row>
    <row r="1306" spans="1:20" x14ac:dyDescent="0.35">
      <c r="A1306" s="63">
        <v>16.015000000000001</v>
      </c>
      <c r="B1306" s="64">
        <v>486231</v>
      </c>
      <c r="C1306" s="64">
        <v>6763153</v>
      </c>
      <c r="D1306" s="64" t="s">
        <v>2978</v>
      </c>
      <c r="E1306" s="64" t="s">
        <v>22</v>
      </c>
      <c r="F1306" s="64" t="s">
        <v>23</v>
      </c>
      <c r="G1306" s="64"/>
      <c r="H1306" s="65"/>
      <c r="I1306" s="65"/>
      <c r="J1306" s="65"/>
      <c r="K1306" s="65"/>
      <c r="L1306" s="65"/>
      <c r="M1306" s="65"/>
      <c r="N1306" s="65"/>
      <c r="O1306" s="65"/>
      <c r="P1306" s="65"/>
      <c r="Q1306" s="65"/>
      <c r="R1306" s="64"/>
      <c r="S1306" s="65" t="s">
        <v>24</v>
      </c>
      <c r="T1306" s="65" t="s">
        <v>762</v>
      </c>
    </row>
    <row r="1307" spans="1:20" x14ac:dyDescent="0.35">
      <c r="A1307" s="63" t="s">
        <v>2979</v>
      </c>
      <c r="B1307" s="64">
        <v>486213</v>
      </c>
      <c r="C1307" s="64">
        <v>6763163</v>
      </c>
      <c r="D1307" s="64" t="s">
        <v>2980</v>
      </c>
      <c r="E1307" s="64" t="s">
        <v>91</v>
      </c>
      <c r="F1307" s="64" t="s">
        <v>100</v>
      </c>
      <c r="G1307" s="64" t="s">
        <v>23</v>
      </c>
      <c r="H1307" s="65"/>
      <c r="I1307" s="65"/>
      <c r="J1307" s="65"/>
      <c r="K1307" s="65"/>
      <c r="L1307" s="65"/>
      <c r="M1307" s="65"/>
      <c r="N1307" s="65"/>
      <c r="O1307" s="65"/>
      <c r="P1307" s="65"/>
      <c r="Q1307" s="65"/>
      <c r="R1307" s="64" t="s">
        <v>2981</v>
      </c>
      <c r="S1307" s="65" t="s">
        <v>24</v>
      </c>
      <c r="T1307" s="65" t="s">
        <v>762</v>
      </c>
    </row>
    <row r="1308" spans="1:20" x14ac:dyDescent="0.35">
      <c r="A1308" s="63">
        <v>16.015999999999998</v>
      </c>
      <c r="B1308" s="64">
        <v>486114</v>
      </c>
      <c r="C1308" s="64">
        <v>6763174</v>
      </c>
      <c r="D1308" s="64" t="s">
        <v>2982</v>
      </c>
      <c r="E1308" s="64" t="s">
        <v>91</v>
      </c>
      <c r="F1308" s="64" t="s">
        <v>31</v>
      </c>
      <c r="G1308" s="64"/>
      <c r="H1308" s="65"/>
      <c r="I1308" s="65"/>
      <c r="J1308" s="65"/>
      <c r="K1308" s="65"/>
      <c r="L1308" s="65"/>
      <c r="M1308" s="65"/>
      <c r="N1308" s="65"/>
      <c r="O1308" s="65"/>
      <c r="P1308" s="65"/>
      <c r="Q1308" s="65"/>
      <c r="R1308" s="64" t="s">
        <v>2983</v>
      </c>
      <c r="S1308" s="65" t="s">
        <v>24</v>
      </c>
      <c r="T1308" s="65" t="s">
        <v>762</v>
      </c>
    </row>
    <row r="1309" spans="1:20" x14ac:dyDescent="0.35">
      <c r="A1309" s="63">
        <v>16.016999999999999</v>
      </c>
      <c r="B1309" s="64">
        <v>486044</v>
      </c>
      <c r="C1309" s="64">
        <v>6763171</v>
      </c>
      <c r="D1309" s="64" t="s">
        <v>2984</v>
      </c>
      <c r="E1309" s="64" t="s">
        <v>22</v>
      </c>
      <c r="F1309" s="64" t="s">
        <v>242</v>
      </c>
      <c r="G1309" s="64"/>
      <c r="H1309" s="65"/>
      <c r="I1309" s="65"/>
      <c r="J1309" s="65"/>
      <c r="K1309" s="65"/>
      <c r="L1309" s="65"/>
      <c r="M1309" s="65"/>
      <c r="N1309" s="65"/>
      <c r="O1309" s="65"/>
      <c r="P1309" s="65"/>
      <c r="Q1309" s="65"/>
      <c r="R1309" s="64"/>
      <c r="S1309" s="65" t="s">
        <v>24</v>
      </c>
      <c r="T1309" s="65" t="s">
        <v>762</v>
      </c>
    </row>
    <row r="1310" spans="1:20" x14ac:dyDescent="0.35">
      <c r="A1310" s="63">
        <v>16.018000000000001</v>
      </c>
      <c r="B1310" s="64">
        <v>485979</v>
      </c>
      <c r="C1310" s="64">
        <v>6763188</v>
      </c>
      <c r="D1310" s="64" t="s">
        <v>2985</v>
      </c>
      <c r="E1310" s="64" t="s">
        <v>91</v>
      </c>
      <c r="F1310" s="64" t="s">
        <v>105</v>
      </c>
      <c r="G1310" s="64" t="s">
        <v>31</v>
      </c>
      <c r="H1310" s="65"/>
      <c r="I1310" s="65"/>
      <c r="J1310" s="65"/>
      <c r="K1310" s="65"/>
      <c r="L1310" s="65"/>
      <c r="M1310" s="65"/>
      <c r="N1310" s="65"/>
      <c r="O1310" s="65"/>
      <c r="P1310" s="65"/>
      <c r="Q1310" s="65"/>
      <c r="R1310" s="64"/>
      <c r="S1310" s="65" t="s">
        <v>24</v>
      </c>
      <c r="T1310" s="65" t="s">
        <v>762</v>
      </c>
    </row>
    <row r="1311" spans="1:20" x14ac:dyDescent="0.35">
      <c r="A1311" s="63">
        <v>16.018999999999998</v>
      </c>
      <c r="B1311" s="64">
        <v>485937</v>
      </c>
      <c r="C1311" s="64">
        <v>6763204</v>
      </c>
      <c r="D1311" s="64" t="s">
        <v>2986</v>
      </c>
      <c r="E1311" s="64" t="s">
        <v>22</v>
      </c>
      <c r="F1311" s="64" t="s">
        <v>105</v>
      </c>
      <c r="G1311" s="64"/>
      <c r="H1311" s="65"/>
      <c r="I1311" s="65"/>
      <c r="J1311" s="65"/>
      <c r="K1311" s="65"/>
      <c r="L1311" s="65"/>
      <c r="M1311" s="65"/>
      <c r="N1311" s="65"/>
      <c r="O1311" s="65"/>
      <c r="P1311" s="65"/>
      <c r="Q1311" s="65"/>
      <c r="R1311" s="64" t="s">
        <v>2987</v>
      </c>
      <c r="S1311" s="65" t="s">
        <v>24</v>
      </c>
      <c r="T1311" s="65" t="s">
        <v>762</v>
      </c>
    </row>
    <row r="1312" spans="1:20" x14ac:dyDescent="0.35">
      <c r="A1312" s="63" t="s">
        <v>2988</v>
      </c>
      <c r="B1312" s="64">
        <v>485854</v>
      </c>
      <c r="C1312" s="64">
        <v>6763279</v>
      </c>
      <c r="D1312" s="64" t="s">
        <v>2989</v>
      </c>
      <c r="E1312" s="64" t="s">
        <v>22</v>
      </c>
      <c r="F1312" s="64" t="s">
        <v>105</v>
      </c>
      <c r="G1312" s="64"/>
      <c r="H1312" s="65" t="s">
        <v>34</v>
      </c>
      <c r="I1312" s="65">
        <v>245</v>
      </c>
      <c r="J1312" s="65">
        <v>80</v>
      </c>
      <c r="K1312" s="65"/>
      <c r="L1312" s="65"/>
      <c r="M1312" s="65"/>
      <c r="N1312" s="65"/>
      <c r="O1312" s="65"/>
      <c r="P1312" s="65"/>
      <c r="Q1312" s="64"/>
      <c r="R1312" s="64" t="s">
        <v>2990</v>
      </c>
      <c r="S1312" s="65" t="s">
        <v>24</v>
      </c>
      <c r="T1312" s="65" t="s">
        <v>762</v>
      </c>
    </row>
    <row r="1313" spans="1:20" x14ac:dyDescent="0.35">
      <c r="A1313" s="63" t="s">
        <v>2991</v>
      </c>
      <c r="B1313" s="71">
        <v>486505</v>
      </c>
      <c r="C1313" s="71">
        <v>6764124</v>
      </c>
      <c r="D1313" s="64" t="s">
        <v>2992</v>
      </c>
      <c r="E1313" s="64" t="s">
        <v>133</v>
      </c>
      <c r="F1313" s="64" t="s">
        <v>23</v>
      </c>
      <c r="G1313" s="64" t="s">
        <v>43</v>
      </c>
      <c r="H1313" s="65"/>
      <c r="I1313" s="65"/>
      <c r="J1313" s="65"/>
      <c r="K1313" s="65"/>
      <c r="L1313" s="65"/>
      <c r="M1313" s="65"/>
      <c r="N1313" s="65"/>
      <c r="O1313" s="65"/>
      <c r="P1313" s="65"/>
      <c r="Q1313" s="65"/>
      <c r="R1313" s="64"/>
      <c r="S1313" s="65" t="s">
        <v>24</v>
      </c>
      <c r="T1313" s="65" t="s">
        <v>762</v>
      </c>
    </row>
    <row r="1314" spans="1:20" x14ac:dyDescent="0.35">
      <c r="A1314" s="63">
        <v>16.030999999999999</v>
      </c>
      <c r="B1314" s="71">
        <v>486664</v>
      </c>
      <c r="C1314" s="71">
        <v>6764029</v>
      </c>
      <c r="D1314" s="64" t="s">
        <v>2993</v>
      </c>
      <c r="E1314" s="64" t="s">
        <v>22</v>
      </c>
      <c r="F1314" s="64" t="s">
        <v>144</v>
      </c>
      <c r="G1314" s="64"/>
      <c r="H1314" s="65" t="s">
        <v>27</v>
      </c>
      <c r="I1314" s="65">
        <v>185</v>
      </c>
      <c r="J1314" s="65">
        <v>65</v>
      </c>
      <c r="K1314" s="65"/>
      <c r="L1314" s="65"/>
      <c r="M1314" s="65"/>
      <c r="N1314" s="65"/>
      <c r="O1314" s="65"/>
      <c r="P1314" s="65"/>
      <c r="Q1314" s="65"/>
      <c r="R1314" s="64"/>
      <c r="S1314" s="65" t="s">
        <v>24</v>
      </c>
      <c r="T1314" s="65" t="s">
        <v>762</v>
      </c>
    </row>
    <row r="1315" spans="1:20" x14ac:dyDescent="0.35">
      <c r="A1315" s="63" t="s">
        <v>2994</v>
      </c>
      <c r="B1315" s="71">
        <v>486723</v>
      </c>
      <c r="C1315" s="71">
        <v>6764024</v>
      </c>
      <c r="D1315" s="64" t="s">
        <v>2995</v>
      </c>
      <c r="E1315" s="64" t="s">
        <v>22</v>
      </c>
      <c r="F1315" s="64" t="s">
        <v>120</v>
      </c>
      <c r="G1315" s="64" t="s">
        <v>43</v>
      </c>
      <c r="H1315" s="65" t="s">
        <v>27</v>
      </c>
      <c r="I1315" s="65">
        <v>176</v>
      </c>
      <c r="J1315" s="65">
        <v>64</v>
      </c>
      <c r="K1315" s="65"/>
      <c r="L1315" s="65"/>
      <c r="M1315" s="65"/>
      <c r="N1315" s="65"/>
      <c r="O1315" s="65"/>
      <c r="P1315" s="65"/>
      <c r="Q1315" s="65"/>
      <c r="R1315" s="64" t="s">
        <v>2996</v>
      </c>
      <c r="S1315" s="65" t="s">
        <v>24</v>
      </c>
      <c r="T1315" s="65" t="s">
        <v>762</v>
      </c>
    </row>
    <row r="1316" spans="1:20" x14ac:dyDescent="0.35">
      <c r="A1316" s="63" t="s">
        <v>2997</v>
      </c>
      <c r="B1316" s="71">
        <v>486740</v>
      </c>
      <c r="C1316" s="71">
        <v>6764037</v>
      </c>
      <c r="D1316" s="64" t="s">
        <v>2998</v>
      </c>
      <c r="E1316" s="64" t="s">
        <v>91</v>
      </c>
      <c r="F1316" s="64" t="s">
        <v>43</v>
      </c>
      <c r="G1316" s="64"/>
      <c r="H1316" s="65"/>
      <c r="I1316" s="65"/>
      <c r="J1316" s="65"/>
      <c r="K1316" s="65"/>
      <c r="L1316" s="65"/>
      <c r="M1316" s="65"/>
      <c r="N1316" s="65"/>
      <c r="O1316" s="65"/>
      <c r="P1316" s="65"/>
      <c r="Q1316" s="65"/>
      <c r="R1316" s="64" t="s">
        <v>2999</v>
      </c>
      <c r="S1316" s="65" t="s">
        <v>24</v>
      </c>
      <c r="T1316" s="65" t="s">
        <v>762</v>
      </c>
    </row>
    <row r="1317" spans="1:20" x14ac:dyDescent="0.35">
      <c r="A1317" s="63">
        <v>16.032</v>
      </c>
      <c r="B1317" s="71">
        <v>486774</v>
      </c>
      <c r="C1317" s="71">
        <v>6764126</v>
      </c>
      <c r="D1317" s="64" t="s">
        <v>3000</v>
      </c>
      <c r="E1317" s="64" t="s">
        <v>91</v>
      </c>
      <c r="F1317" s="59" t="s">
        <v>134</v>
      </c>
      <c r="G1317" s="64"/>
      <c r="H1317" s="65"/>
      <c r="I1317" s="65"/>
      <c r="J1317" s="65"/>
      <c r="K1317" s="65"/>
      <c r="L1317" s="65"/>
      <c r="M1317" s="65"/>
      <c r="N1317" s="65"/>
      <c r="O1317" s="65"/>
      <c r="P1317" s="65"/>
      <c r="Q1317" s="64"/>
      <c r="R1317" s="64" t="s">
        <v>3001</v>
      </c>
      <c r="S1317" s="65" t="s">
        <v>24</v>
      </c>
      <c r="T1317" s="65" t="s">
        <v>762</v>
      </c>
    </row>
    <row r="1318" spans="1:20" x14ac:dyDescent="0.35">
      <c r="A1318" s="63" t="s">
        <v>3002</v>
      </c>
      <c r="B1318" s="71">
        <v>486764</v>
      </c>
      <c r="C1318" s="71">
        <v>6764143</v>
      </c>
      <c r="D1318" s="64" t="s">
        <v>3003</v>
      </c>
      <c r="E1318" s="64" t="s">
        <v>22</v>
      </c>
      <c r="F1318" s="59" t="s">
        <v>134</v>
      </c>
      <c r="G1318" s="64"/>
      <c r="H1318" s="65" t="s">
        <v>34</v>
      </c>
      <c r="I1318" s="65">
        <v>220</v>
      </c>
      <c r="J1318" s="65">
        <v>40</v>
      </c>
      <c r="K1318" s="65"/>
      <c r="L1318" s="65"/>
      <c r="M1318" s="65"/>
      <c r="N1318" s="65"/>
      <c r="O1318" s="65"/>
      <c r="P1318" s="65"/>
      <c r="Q1318" s="59" t="s">
        <v>3004</v>
      </c>
      <c r="R1318" s="64" t="s">
        <v>3005</v>
      </c>
      <c r="S1318" s="65" t="s">
        <v>24</v>
      </c>
      <c r="T1318" s="65" t="s">
        <v>762</v>
      </c>
    </row>
    <row r="1319" spans="1:20" x14ac:dyDescent="0.35">
      <c r="A1319" s="63">
        <v>16.033000000000001</v>
      </c>
      <c r="B1319" s="71">
        <v>486800</v>
      </c>
      <c r="C1319" s="71">
        <v>6764153</v>
      </c>
      <c r="D1319" s="64" t="s">
        <v>3006</v>
      </c>
      <c r="E1319" s="64" t="s">
        <v>91</v>
      </c>
      <c r="F1319" s="59" t="s">
        <v>134</v>
      </c>
      <c r="G1319" s="64" t="s">
        <v>100</v>
      </c>
      <c r="H1319" s="65"/>
      <c r="I1319" s="65"/>
      <c r="J1319" s="65"/>
      <c r="K1319" s="65"/>
      <c r="L1319" s="65"/>
      <c r="M1319" s="65"/>
      <c r="N1319" s="65"/>
      <c r="O1319" s="65"/>
      <c r="P1319" s="65"/>
      <c r="Q1319" s="64"/>
      <c r="R1319" s="64"/>
      <c r="S1319" s="65" t="s">
        <v>24</v>
      </c>
      <c r="T1319" s="65" t="s">
        <v>762</v>
      </c>
    </row>
    <row r="1320" spans="1:20" x14ac:dyDescent="0.35">
      <c r="A1320" s="63">
        <v>16.033999999999999</v>
      </c>
      <c r="B1320" s="71">
        <v>486892</v>
      </c>
      <c r="C1320" s="71">
        <v>6764231</v>
      </c>
      <c r="D1320" s="64" t="s">
        <v>3007</v>
      </c>
      <c r="E1320" s="64" t="s">
        <v>22</v>
      </c>
      <c r="F1320" s="64" t="s">
        <v>105</v>
      </c>
      <c r="G1320" s="64"/>
      <c r="H1320" s="65"/>
      <c r="I1320" s="65"/>
      <c r="J1320" s="65"/>
      <c r="K1320" s="65"/>
      <c r="L1320" s="65"/>
      <c r="M1320" s="65"/>
      <c r="N1320" s="65"/>
      <c r="O1320" s="65"/>
      <c r="P1320" s="65"/>
      <c r="Q1320" s="64"/>
      <c r="R1320" s="64" t="s">
        <v>3008</v>
      </c>
      <c r="S1320" s="65" t="s">
        <v>24</v>
      </c>
      <c r="T1320" s="65" t="s">
        <v>762</v>
      </c>
    </row>
    <row r="1321" spans="1:20" x14ac:dyDescent="0.35">
      <c r="A1321" s="63">
        <v>16.035</v>
      </c>
      <c r="B1321" s="71">
        <v>486927</v>
      </c>
      <c r="C1321" s="71">
        <v>6764241</v>
      </c>
      <c r="D1321" s="64" t="s">
        <v>3009</v>
      </c>
      <c r="E1321" s="64" t="s">
        <v>22</v>
      </c>
      <c r="F1321" s="64" t="s">
        <v>100</v>
      </c>
      <c r="G1321" s="64" t="s">
        <v>148</v>
      </c>
      <c r="H1321" s="65" t="s">
        <v>27</v>
      </c>
      <c r="I1321" s="65">
        <v>193</v>
      </c>
      <c r="J1321" s="65">
        <v>50</v>
      </c>
      <c r="K1321" s="65"/>
      <c r="L1321" s="65"/>
      <c r="M1321" s="65"/>
      <c r="N1321" s="65"/>
      <c r="O1321" s="65"/>
      <c r="P1321" s="65"/>
      <c r="Q1321" s="64"/>
      <c r="R1321" s="64" t="s">
        <v>3010</v>
      </c>
      <c r="S1321" s="65" t="s">
        <v>24</v>
      </c>
      <c r="T1321" s="65" t="s">
        <v>762</v>
      </c>
    </row>
    <row r="1322" spans="1:20" x14ac:dyDescent="0.35">
      <c r="A1322" s="63" t="s">
        <v>3011</v>
      </c>
      <c r="B1322" s="71">
        <v>486969</v>
      </c>
      <c r="C1322" s="71">
        <v>6764262</v>
      </c>
      <c r="D1322" s="64" t="s">
        <v>3012</v>
      </c>
      <c r="E1322" s="64" t="s">
        <v>91</v>
      </c>
      <c r="F1322" s="64" t="s">
        <v>148</v>
      </c>
      <c r="G1322" s="64" t="s">
        <v>100</v>
      </c>
      <c r="H1322" s="65"/>
      <c r="I1322" s="65"/>
      <c r="J1322" s="65"/>
      <c r="K1322" s="65"/>
      <c r="L1322" s="65"/>
      <c r="M1322" s="65"/>
      <c r="N1322" s="65"/>
      <c r="O1322" s="65"/>
      <c r="P1322" s="65"/>
      <c r="Q1322" s="64"/>
      <c r="R1322" s="64"/>
      <c r="S1322" s="65" t="s">
        <v>24</v>
      </c>
      <c r="T1322" s="65" t="s">
        <v>762</v>
      </c>
    </row>
    <row r="1323" spans="1:20" x14ac:dyDescent="0.35">
      <c r="A1323" s="63">
        <v>16.036000000000001</v>
      </c>
      <c r="B1323" s="71">
        <v>487073</v>
      </c>
      <c r="C1323" s="71">
        <v>6764273</v>
      </c>
      <c r="D1323" s="64" t="s">
        <v>3013</v>
      </c>
      <c r="E1323" s="64" t="s">
        <v>22</v>
      </c>
      <c r="F1323" s="64" t="s">
        <v>100</v>
      </c>
      <c r="G1323" s="64" t="s">
        <v>120</v>
      </c>
      <c r="H1323" s="65" t="s">
        <v>27</v>
      </c>
      <c r="I1323" s="65">
        <v>203</v>
      </c>
      <c r="J1323" s="65">
        <v>62</v>
      </c>
      <c r="K1323" s="65"/>
      <c r="L1323" s="65"/>
      <c r="M1323" s="65"/>
      <c r="N1323" s="65"/>
      <c r="O1323" s="65"/>
      <c r="P1323" s="65"/>
      <c r="Q1323" s="64"/>
      <c r="R1323" s="64"/>
      <c r="S1323" s="65" t="s">
        <v>24</v>
      </c>
      <c r="T1323" s="65" t="s">
        <v>762</v>
      </c>
    </row>
    <row r="1324" spans="1:20" x14ac:dyDescent="0.35">
      <c r="A1324" s="63">
        <v>16.036999999999999</v>
      </c>
      <c r="B1324" s="71">
        <v>488580</v>
      </c>
      <c r="C1324" s="71">
        <v>6763398</v>
      </c>
      <c r="D1324" s="64" t="s">
        <v>3014</v>
      </c>
      <c r="E1324" s="64" t="s">
        <v>22</v>
      </c>
      <c r="F1324" s="64" t="s">
        <v>144</v>
      </c>
      <c r="G1324" s="64"/>
      <c r="H1324" s="65"/>
      <c r="I1324" s="65"/>
      <c r="J1324" s="65"/>
      <c r="K1324" s="65"/>
      <c r="L1324" s="65"/>
      <c r="M1324" s="65"/>
      <c r="N1324" s="65"/>
      <c r="O1324" s="65"/>
      <c r="P1324" s="65"/>
      <c r="Q1324" s="64"/>
      <c r="R1324" s="64" t="s">
        <v>3015</v>
      </c>
      <c r="S1324" s="65" t="s">
        <v>24</v>
      </c>
      <c r="T1324" s="65" t="s">
        <v>762</v>
      </c>
    </row>
    <row r="1325" spans="1:20" x14ac:dyDescent="0.35">
      <c r="A1325" s="63">
        <v>16.038</v>
      </c>
      <c r="B1325" s="71">
        <v>488398</v>
      </c>
      <c r="C1325" s="71">
        <v>6763708</v>
      </c>
      <c r="D1325" s="64" t="s">
        <v>3016</v>
      </c>
      <c r="E1325" s="64" t="s">
        <v>133</v>
      </c>
      <c r="F1325" s="64" t="s">
        <v>100</v>
      </c>
      <c r="G1325" s="64" t="s">
        <v>23</v>
      </c>
      <c r="H1325" s="65"/>
      <c r="I1325" s="65"/>
      <c r="J1325" s="65"/>
      <c r="K1325" s="65"/>
      <c r="L1325" s="65"/>
      <c r="M1325" s="65"/>
      <c r="N1325" s="65"/>
      <c r="O1325" s="65"/>
      <c r="P1325" s="65"/>
      <c r="Q1325" s="64"/>
      <c r="R1325" s="64"/>
      <c r="S1325" s="65" t="s">
        <v>24</v>
      </c>
      <c r="T1325" s="65" t="s">
        <v>762</v>
      </c>
    </row>
    <row r="1326" spans="1:20" x14ac:dyDescent="0.35">
      <c r="A1326" s="63">
        <v>16.039000000000001</v>
      </c>
      <c r="B1326" s="71">
        <v>488420</v>
      </c>
      <c r="C1326" s="71">
        <v>6763901</v>
      </c>
      <c r="D1326" s="64" t="s">
        <v>3017</v>
      </c>
      <c r="E1326" s="64" t="s">
        <v>133</v>
      </c>
      <c r="F1326" s="64" t="s">
        <v>100</v>
      </c>
      <c r="G1326" s="64" t="s">
        <v>23</v>
      </c>
      <c r="H1326" s="65"/>
      <c r="I1326" s="65"/>
      <c r="J1326" s="65"/>
      <c r="K1326" s="65"/>
      <c r="L1326" s="65"/>
      <c r="M1326" s="65"/>
      <c r="N1326" s="65"/>
      <c r="O1326" s="65"/>
      <c r="P1326" s="65"/>
      <c r="Q1326" s="64"/>
      <c r="R1326" s="64"/>
      <c r="S1326" s="65" t="s">
        <v>24</v>
      </c>
      <c r="T1326" s="65" t="s">
        <v>762</v>
      </c>
    </row>
    <row r="1327" spans="1:20" x14ac:dyDescent="0.35">
      <c r="A1327" s="63" t="s">
        <v>3018</v>
      </c>
      <c r="B1327" s="71">
        <v>488386</v>
      </c>
      <c r="C1327" s="71">
        <v>6763901</v>
      </c>
      <c r="D1327" s="64" t="s">
        <v>3019</v>
      </c>
      <c r="E1327" s="64" t="s">
        <v>22</v>
      </c>
      <c r="F1327" s="64" t="s">
        <v>100</v>
      </c>
      <c r="G1327" s="64" t="s">
        <v>144</v>
      </c>
      <c r="H1327" s="65" t="s">
        <v>27</v>
      </c>
      <c r="I1327" s="65">
        <v>146</v>
      </c>
      <c r="J1327" s="65">
        <v>80</v>
      </c>
      <c r="K1327" s="65"/>
      <c r="L1327" s="65"/>
      <c r="M1327" s="65"/>
      <c r="N1327" s="65"/>
      <c r="O1327" s="65"/>
      <c r="P1327" s="65"/>
      <c r="Q1327" s="64"/>
      <c r="R1327" s="64" t="s">
        <v>3020</v>
      </c>
      <c r="S1327" s="65" t="s">
        <v>24</v>
      </c>
      <c r="T1327" s="65" t="s">
        <v>762</v>
      </c>
    </row>
    <row r="1328" spans="1:20" x14ac:dyDescent="0.35">
      <c r="A1328" s="63">
        <v>16.041</v>
      </c>
      <c r="B1328" s="71">
        <v>488358</v>
      </c>
      <c r="C1328" s="71">
        <v>6763903</v>
      </c>
      <c r="D1328" s="64" t="s">
        <v>3021</v>
      </c>
      <c r="E1328" s="64" t="s">
        <v>133</v>
      </c>
      <c r="F1328" s="64" t="s">
        <v>23</v>
      </c>
      <c r="G1328" s="64" t="s">
        <v>100</v>
      </c>
      <c r="H1328" s="65"/>
      <c r="I1328" s="65"/>
      <c r="J1328" s="65"/>
      <c r="K1328" s="65"/>
      <c r="L1328" s="65"/>
      <c r="M1328" s="65"/>
      <c r="N1328" s="65"/>
      <c r="O1328" s="65"/>
      <c r="P1328" s="65"/>
      <c r="Q1328" s="64"/>
      <c r="R1328" s="64"/>
      <c r="S1328" s="65" t="s">
        <v>24</v>
      </c>
      <c r="T1328" s="65" t="s">
        <v>762</v>
      </c>
    </row>
    <row r="1329" spans="1:20" x14ac:dyDescent="0.35">
      <c r="A1329" s="63">
        <v>16.042000000000002</v>
      </c>
      <c r="B1329" s="71">
        <v>488316</v>
      </c>
      <c r="C1329" s="71">
        <v>6763807</v>
      </c>
      <c r="D1329" s="64" t="s">
        <v>3022</v>
      </c>
      <c r="E1329" s="64" t="s">
        <v>133</v>
      </c>
      <c r="F1329" s="64" t="s">
        <v>23</v>
      </c>
      <c r="G1329" s="64" t="s">
        <v>100</v>
      </c>
      <c r="H1329" s="65"/>
      <c r="I1329" s="65"/>
      <c r="J1329" s="65"/>
      <c r="K1329" s="65"/>
      <c r="L1329" s="65"/>
      <c r="M1329" s="65"/>
      <c r="N1329" s="65"/>
      <c r="O1329" s="65"/>
      <c r="P1329" s="65"/>
      <c r="Q1329" s="64"/>
      <c r="R1329" s="64"/>
      <c r="S1329" s="65" t="s">
        <v>24</v>
      </c>
      <c r="T1329" s="65" t="s">
        <v>762</v>
      </c>
    </row>
    <row r="1330" spans="1:20" x14ac:dyDescent="0.35">
      <c r="A1330" s="63">
        <v>16.042999999999999</v>
      </c>
      <c r="B1330" s="71">
        <v>488044</v>
      </c>
      <c r="C1330" s="71">
        <v>6763770</v>
      </c>
      <c r="D1330" s="64" t="s">
        <v>3023</v>
      </c>
      <c r="E1330" s="64" t="s">
        <v>133</v>
      </c>
      <c r="F1330" s="64" t="s">
        <v>23</v>
      </c>
      <c r="G1330" s="64" t="s">
        <v>43</v>
      </c>
      <c r="H1330" s="65"/>
      <c r="I1330" s="65"/>
      <c r="J1330" s="65"/>
      <c r="K1330" s="65"/>
      <c r="L1330" s="65"/>
      <c r="M1330" s="65"/>
      <c r="N1330" s="65"/>
      <c r="O1330" s="65"/>
      <c r="P1330" s="65"/>
      <c r="Q1330" s="64"/>
      <c r="R1330" s="64" t="s">
        <v>3024</v>
      </c>
      <c r="S1330" s="65" t="s">
        <v>24</v>
      </c>
      <c r="T1330" s="65" t="s">
        <v>762</v>
      </c>
    </row>
    <row r="1331" spans="1:20" x14ac:dyDescent="0.35">
      <c r="A1331" s="63">
        <v>16.044</v>
      </c>
      <c r="B1331" s="71">
        <v>488034</v>
      </c>
      <c r="C1331" s="71">
        <v>6763515</v>
      </c>
      <c r="D1331" s="64" t="s">
        <v>3025</v>
      </c>
      <c r="E1331" s="64" t="s">
        <v>22</v>
      </c>
      <c r="F1331" s="64" t="s">
        <v>100</v>
      </c>
      <c r="G1331" s="64"/>
      <c r="H1331" s="65" t="s">
        <v>27</v>
      </c>
      <c r="I1331" s="65">
        <v>106</v>
      </c>
      <c r="J1331" s="65">
        <v>69</v>
      </c>
      <c r="K1331" s="65"/>
      <c r="L1331" s="65"/>
      <c r="M1331" s="65"/>
      <c r="N1331" s="65"/>
      <c r="O1331" s="65"/>
      <c r="P1331" s="65"/>
      <c r="Q1331" s="64"/>
      <c r="R1331" s="64"/>
      <c r="S1331" s="65" t="s">
        <v>24</v>
      </c>
      <c r="T1331" s="65" t="s">
        <v>762</v>
      </c>
    </row>
    <row r="1332" spans="1:20" x14ac:dyDescent="0.35">
      <c r="A1332" s="63">
        <v>16.045000000000002</v>
      </c>
      <c r="B1332" s="64">
        <v>488021</v>
      </c>
      <c r="C1332" s="64">
        <v>6763403</v>
      </c>
      <c r="D1332" s="64" t="s">
        <v>3026</v>
      </c>
      <c r="E1332" s="64" t="s">
        <v>22</v>
      </c>
      <c r="F1332" s="64" t="s">
        <v>100</v>
      </c>
      <c r="G1332" s="64"/>
      <c r="H1332" s="65" t="s">
        <v>27</v>
      </c>
      <c r="I1332" s="65">
        <v>113</v>
      </c>
      <c r="J1332" s="65">
        <v>76</v>
      </c>
      <c r="K1332" s="65"/>
      <c r="L1332" s="65"/>
      <c r="M1332" s="65"/>
      <c r="N1332" s="65" t="s">
        <v>47</v>
      </c>
      <c r="O1332" s="65">
        <v>64</v>
      </c>
      <c r="P1332" s="65">
        <v>182</v>
      </c>
      <c r="Q1332" s="64"/>
      <c r="R1332" s="64" t="s">
        <v>3027</v>
      </c>
      <c r="S1332" s="65" t="s">
        <v>24</v>
      </c>
      <c r="T1332" s="65" t="s">
        <v>762</v>
      </c>
    </row>
    <row r="1333" spans="1:20" x14ac:dyDescent="0.35">
      <c r="A1333" s="63">
        <v>16.045999999999999</v>
      </c>
      <c r="B1333" s="64">
        <v>488185</v>
      </c>
      <c r="C1333" s="64">
        <v>6763281</v>
      </c>
      <c r="D1333" s="64" t="s">
        <v>3028</v>
      </c>
      <c r="E1333" s="64"/>
      <c r="F1333" s="64"/>
      <c r="G1333" s="64"/>
      <c r="H1333" s="65"/>
      <c r="I1333" s="65"/>
      <c r="J1333" s="65"/>
      <c r="K1333" s="65"/>
      <c r="L1333" s="65"/>
      <c r="M1333" s="65"/>
      <c r="N1333" s="65"/>
      <c r="O1333" s="65"/>
      <c r="P1333" s="65"/>
      <c r="Q1333" s="64"/>
      <c r="R1333" s="64"/>
      <c r="S1333" s="65" t="s">
        <v>24</v>
      </c>
      <c r="T1333" s="65" t="s">
        <v>762</v>
      </c>
    </row>
    <row r="1334" spans="1:20" x14ac:dyDescent="0.35">
      <c r="A1334" s="63">
        <v>16.047000000000001</v>
      </c>
      <c r="B1334" s="64">
        <v>488409</v>
      </c>
      <c r="C1334" s="64">
        <v>6763133</v>
      </c>
      <c r="D1334" s="64" t="s">
        <v>3029</v>
      </c>
      <c r="E1334" s="64"/>
      <c r="F1334" s="64"/>
      <c r="G1334" s="64"/>
      <c r="H1334" s="65"/>
      <c r="I1334" s="65"/>
      <c r="J1334" s="65"/>
      <c r="K1334" s="65"/>
      <c r="L1334" s="65"/>
      <c r="M1334" s="65"/>
      <c r="N1334" s="65"/>
      <c r="O1334" s="65"/>
      <c r="P1334" s="65"/>
      <c r="Q1334" s="64"/>
      <c r="R1334" s="64" t="s">
        <v>3030</v>
      </c>
      <c r="S1334" s="65" t="s">
        <v>24</v>
      </c>
      <c r="T1334" s="65" t="s">
        <v>762</v>
      </c>
    </row>
    <row r="1335" spans="1:20" x14ac:dyDescent="0.35">
      <c r="A1335" s="63">
        <v>16.047999999999998</v>
      </c>
      <c r="B1335" s="64">
        <v>488529</v>
      </c>
      <c r="C1335" s="64">
        <v>6763218</v>
      </c>
      <c r="D1335" s="64" t="s">
        <v>3031</v>
      </c>
      <c r="E1335" s="64"/>
      <c r="F1335" s="64"/>
      <c r="G1335" s="64"/>
      <c r="H1335" s="65"/>
      <c r="I1335" s="65"/>
      <c r="J1335" s="65"/>
      <c r="K1335" s="65"/>
      <c r="L1335" s="65"/>
      <c r="M1335" s="65"/>
      <c r="N1335" s="65"/>
      <c r="O1335" s="65"/>
      <c r="P1335" s="65"/>
      <c r="Q1335" s="64"/>
      <c r="R1335" s="64" t="s">
        <v>3032</v>
      </c>
      <c r="S1335" s="65" t="s">
        <v>24</v>
      </c>
      <c r="T1335" s="65" t="s">
        <v>762</v>
      </c>
    </row>
    <row r="1336" spans="1:20" x14ac:dyDescent="0.35">
      <c r="A1336" s="63">
        <v>16.048999999999999</v>
      </c>
      <c r="B1336" s="64">
        <v>488701</v>
      </c>
      <c r="C1336" s="64">
        <v>6763340</v>
      </c>
      <c r="D1336" s="64" t="s">
        <v>3033</v>
      </c>
      <c r="E1336" s="64"/>
      <c r="F1336" s="64"/>
      <c r="G1336" s="64"/>
      <c r="H1336" s="65"/>
      <c r="I1336" s="65"/>
      <c r="J1336" s="65"/>
      <c r="K1336" s="65"/>
      <c r="L1336" s="65"/>
      <c r="M1336" s="65"/>
      <c r="N1336" s="65"/>
      <c r="O1336" s="65"/>
      <c r="P1336" s="65"/>
      <c r="Q1336" s="64"/>
      <c r="R1336" s="64" t="s">
        <v>3034</v>
      </c>
      <c r="S1336" s="65" t="s">
        <v>24</v>
      </c>
      <c r="T1336" s="65" t="s">
        <v>762</v>
      </c>
    </row>
    <row r="1337" spans="1:20" x14ac:dyDescent="0.35">
      <c r="A1337" s="63" t="s">
        <v>3035</v>
      </c>
      <c r="B1337" s="64">
        <v>488071</v>
      </c>
      <c r="C1337" s="64">
        <v>6762886</v>
      </c>
      <c r="D1337" s="64" t="s">
        <v>3036</v>
      </c>
      <c r="E1337" s="64"/>
      <c r="F1337" s="64"/>
      <c r="G1337" s="64"/>
      <c r="H1337" s="65"/>
      <c r="I1337" s="65"/>
      <c r="J1337" s="65"/>
      <c r="K1337" s="65"/>
      <c r="L1337" s="65"/>
      <c r="M1337" s="65"/>
      <c r="N1337" s="65"/>
      <c r="O1337" s="65"/>
      <c r="P1337" s="65"/>
      <c r="Q1337" s="64"/>
      <c r="R1337" s="64"/>
      <c r="S1337" s="65" t="s">
        <v>24</v>
      </c>
      <c r="T1337" s="65" t="s">
        <v>762</v>
      </c>
    </row>
    <row r="1338" spans="1:20" x14ac:dyDescent="0.35">
      <c r="A1338" s="63">
        <v>16.050999999999998</v>
      </c>
      <c r="B1338" s="64">
        <v>487981</v>
      </c>
      <c r="C1338" s="64">
        <v>6762823</v>
      </c>
      <c r="D1338" s="64" t="s">
        <v>3037</v>
      </c>
      <c r="E1338" s="64" t="s">
        <v>22</v>
      </c>
      <c r="F1338" s="64" t="s">
        <v>100</v>
      </c>
      <c r="G1338" s="64"/>
      <c r="H1338" s="65" t="s">
        <v>27</v>
      </c>
      <c r="I1338" s="65">
        <v>108</v>
      </c>
      <c r="J1338" s="65">
        <v>64</v>
      </c>
      <c r="K1338" s="65"/>
      <c r="L1338" s="65"/>
      <c r="M1338" s="65"/>
      <c r="N1338" s="65"/>
      <c r="O1338" s="65"/>
      <c r="P1338" s="65"/>
      <c r="Q1338" s="64"/>
      <c r="R1338" s="64" t="s">
        <v>3038</v>
      </c>
      <c r="S1338" s="65" t="s">
        <v>24</v>
      </c>
      <c r="T1338" s="65" t="s">
        <v>762</v>
      </c>
    </row>
    <row r="1339" spans="1:20" x14ac:dyDescent="0.35">
      <c r="A1339" s="63">
        <v>16.052</v>
      </c>
      <c r="B1339" s="64">
        <v>487980</v>
      </c>
      <c r="C1339" s="64">
        <v>6762843</v>
      </c>
      <c r="D1339" s="64" t="s">
        <v>3039</v>
      </c>
      <c r="E1339" s="64" t="s">
        <v>477</v>
      </c>
      <c r="F1339" s="64" t="s">
        <v>23</v>
      </c>
      <c r="G1339" s="64"/>
      <c r="H1339" s="65"/>
      <c r="I1339" s="65"/>
      <c r="J1339" s="65"/>
      <c r="K1339" s="65"/>
      <c r="L1339" s="65"/>
      <c r="M1339" s="65"/>
      <c r="N1339" s="65"/>
      <c r="O1339" s="65"/>
      <c r="P1339" s="65"/>
      <c r="Q1339" s="59" t="s">
        <v>3040</v>
      </c>
      <c r="R1339" s="64" t="s">
        <v>3041</v>
      </c>
      <c r="S1339" s="65" t="s">
        <v>24</v>
      </c>
      <c r="T1339" s="65" t="s">
        <v>762</v>
      </c>
    </row>
    <row r="1340" spans="1:20" x14ac:dyDescent="0.35">
      <c r="A1340" s="63">
        <v>16.053000000000001</v>
      </c>
      <c r="B1340" s="64">
        <v>487974</v>
      </c>
      <c r="C1340" s="64">
        <v>6762724</v>
      </c>
      <c r="D1340" s="64" t="s">
        <v>3042</v>
      </c>
      <c r="E1340" s="64" t="s">
        <v>22</v>
      </c>
      <c r="F1340" s="64" t="s">
        <v>100</v>
      </c>
      <c r="G1340" s="64" t="s">
        <v>120</v>
      </c>
      <c r="H1340" s="65" t="s">
        <v>27</v>
      </c>
      <c r="I1340" s="65">
        <v>125</v>
      </c>
      <c r="J1340" s="65">
        <v>73</v>
      </c>
      <c r="K1340" s="65"/>
      <c r="L1340" s="65"/>
      <c r="M1340" s="65"/>
      <c r="N1340" s="65"/>
      <c r="O1340" s="65"/>
      <c r="P1340" s="65"/>
      <c r="Q1340" s="64"/>
      <c r="R1340" s="64"/>
      <c r="S1340" s="65" t="s">
        <v>24</v>
      </c>
      <c r="T1340" s="65" t="s">
        <v>762</v>
      </c>
    </row>
    <row r="1341" spans="1:20" x14ac:dyDescent="0.35">
      <c r="A1341" s="63">
        <v>16.053999999999998</v>
      </c>
      <c r="B1341" s="64">
        <v>487984</v>
      </c>
      <c r="C1341" s="64">
        <v>6762675</v>
      </c>
      <c r="D1341" s="64" t="s">
        <v>3043</v>
      </c>
      <c r="E1341" s="64" t="s">
        <v>477</v>
      </c>
      <c r="F1341" s="64" t="s">
        <v>100</v>
      </c>
      <c r="G1341" s="64" t="s">
        <v>43</v>
      </c>
      <c r="H1341" s="65"/>
      <c r="I1341" s="65"/>
      <c r="J1341" s="65"/>
      <c r="K1341" s="65"/>
      <c r="L1341" s="65"/>
      <c r="M1341" s="65"/>
      <c r="N1341" s="65"/>
      <c r="O1341" s="65"/>
      <c r="P1341" s="65"/>
      <c r="Q1341" s="59"/>
      <c r="R1341" s="64" t="s">
        <v>3044</v>
      </c>
      <c r="S1341" s="65" t="s">
        <v>24</v>
      </c>
      <c r="T1341" s="65" t="s">
        <v>762</v>
      </c>
    </row>
    <row r="1342" spans="1:20" x14ac:dyDescent="0.35">
      <c r="A1342" s="63" t="s">
        <v>3045</v>
      </c>
      <c r="B1342" s="64">
        <v>487994</v>
      </c>
      <c r="C1342" s="64">
        <v>6762627</v>
      </c>
      <c r="D1342" s="64" t="s">
        <v>3046</v>
      </c>
      <c r="E1342" s="64" t="s">
        <v>91</v>
      </c>
      <c r="F1342" s="64" t="s">
        <v>100</v>
      </c>
      <c r="G1342" s="64" t="s">
        <v>120</v>
      </c>
      <c r="H1342" s="65"/>
      <c r="I1342" s="65"/>
      <c r="J1342" s="65"/>
      <c r="K1342" s="65"/>
      <c r="L1342" s="65"/>
      <c r="M1342" s="65"/>
      <c r="N1342" s="65"/>
      <c r="O1342" s="65"/>
      <c r="P1342" s="65"/>
      <c r="Q1342" s="59"/>
      <c r="R1342" s="59"/>
      <c r="S1342" s="65" t="s">
        <v>24</v>
      </c>
      <c r="T1342" s="65" t="s">
        <v>762</v>
      </c>
    </row>
    <row r="1343" spans="1:20" x14ac:dyDescent="0.35">
      <c r="A1343" s="63">
        <v>16.055</v>
      </c>
      <c r="B1343" s="64">
        <v>487947</v>
      </c>
      <c r="C1343" s="64">
        <v>6762520</v>
      </c>
      <c r="D1343" s="64" t="s">
        <v>3047</v>
      </c>
      <c r="E1343" s="64" t="s">
        <v>133</v>
      </c>
      <c r="F1343" s="64" t="s">
        <v>100</v>
      </c>
      <c r="G1343" s="64" t="s">
        <v>144</v>
      </c>
      <c r="H1343" s="65"/>
      <c r="I1343" s="65"/>
      <c r="J1343" s="65"/>
      <c r="K1343" s="65"/>
      <c r="L1343" s="65"/>
      <c r="M1343" s="65"/>
      <c r="N1343" s="65"/>
      <c r="O1343" s="65"/>
      <c r="P1343" s="65"/>
      <c r="Q1343" s="64"/>
      <c r="R1343" s="64" t="s">
        <v>3048</v>
      </c>
      <c r="S1343" s="65" t="s">
        <v>24</v>
      </c>
      <c r="T1343" s="65" t="s">
        <v>762</v>
      </c>
    </row>
    <row r="1344" spans="1:20" x14ac:dyDescent="0.35">
      <c r="A1344" s="63">
        <v>16.056000000000001</v>
      </c>
      <c r="B1344" s="64">
        <v>487855</v>
      </c>
      <c r="C1344" s="64">
        <v>6762381</v>
      </c>
      <c r="D1344" s="64" t="s">
        <v>3049</v>
      </c>
      <c r="E1344" s="64" t="s">
        <v>133</v>
      </c>
      <c r="F1344" s="64" t="s">
        <v>23</v>
      </c>
      <c r="G1344" s="64" t="s">
        <v>144</v>
      </c>
      <c r="H1344" s="65"/>
      <c r="I1344" s="65"/>
      <c r="J1344" s="65"/>
      <c r="K1344" s="65"/>
      <c r="L1344" s="65"/>
      <c r="M1344" s="65"/>
      <c r="N1344" s="65"/>
      <c r="O1344" s="65"/>
      <c r="P1344" s="65"/>
      <c r="Q1344" s="64"/>
      <c r="R1344" s="64" t="s">
        <v>3050</v>
      </c>
      <c r="S1344" s="65" t="s">
        <v>24</v>
      </c>
      <c r="T1344" s="65" t="s">
        <v>762</v>
      </c>
    </row>
    <row r="1345" spans="1:20" x14ac:dyDescent="0.35">
      <c r="A1345" s="63">
        <v>16.056999999999999</v>
      </c>
      <c r="B1345" s="64">
        <v>487715</v>
      </c>
      <c r="C1345" s="64">
        <v>6762358</v>
      </c>
      <c r="D1345" s="64" t="s">
        <v>3051</v>
      </c>
      <c r="E1345" s="64" t="s">
        <v>22</v>
      </c>
      <c r="F1345" s="64" t="s">
        <v>43</v>
      </c>
      <c r="G1345" s="64"/>
      <c r="H1345" s="65" t="s">
        <v>27</v>
      </c>
      <c r="I1345" s="65">
        <v>109</v>
      </c>
      <c r="J1345" s="65">
        <v>60</v>
      </c>
      <c r="K1345" s="65"/>
      <c r="L1345" s="65"/>
      <c r="M1345" s="65"/>
      <c r="N1345" s="65"/>
      <c r="O1345" s="65"/>
      <c r="P1345" s="65"/>
      <c r="Q1345" s="64"/>
      <c r="R1345" s="64" t="s">
        <v>3052</v>
      </c>
      <c r="S1345" s="65" t="s">
        <v>24</v>
      </c>
      <c r="T1345" s="65" t="s">
        <v>762</v>
      </c>
    </row>
    <row r="1346" spans="1:20" x14ac:dyDescent="0.35">
      <c r="A1346" s="63" t="s">
        <v>3053</v>
      </c>
      <c r="B1346" s="64">
        <v>487688</v>
      </c>
      <c r="C1346" s="64">
        <v>6762339</v>
      </c>
      <c r="D1346" s="64" t="s">
        <v>3054</v>
      </c>
      <c r="E1346" s="64" t="s">
        <v>22</v>
      </c>
      <c r="F1346" s="64" t="s">
        <v>43</v>
      </c>
      <c r="G1346" s="64"/>
      <c r="H1346" s="65"/>
      <c r="I1346" s="65"/>
      <c r="J1346" s="65"/>
      <c r="K1346" s="65"/>
      <c r="L1346" s="65"/>
      <c r="M1346" s="65"/>
      <c r="N1346" s="65"/>
      <c r="O1346" s="65"/>
      <c r="P1346" s="65"/>
      <c r="Q1346" s="64"/>
      <c r="R1346" s="64" t="s">
        <v>3055</v>
      </c>
      <c r="S1346" s="65" t="s">
        <v>24</v>
      </c>
      <c r="T1346" s="65" t="s">
        <v>762</v>
      </c>
    </row>
    <row r="1347" spans="1:20" x14ac:dyDescent="0.35">
      <c r="A1347" s="63">
        <v>16.058</v>
      </c>
      <c r="B1347" s="64">
        <v>487676</v>
      </c>
      <c r="C1347" s="64">
        <v>6762302</v>
      </c>
      <c r="D1347" s="64" t="s">
        <v>3056</v>
      </c>
      <c r="E1347" s="64" t="s">
        <v>22</v>
      </c>
      <c r="F1347" s="64" t="s">
        <v>148</v>
      </c>
      <c r="G1347" s="64"/>
      <c r="H1347" s="65"/>
      <c r="I1347" s="65"/>
      <c r="J1347" s="65"/>
      <c r="K1347" s="65"/>
      <c r="L1347" s="65"/>
      <c r="M1347" s="65"/>
      <c r="N1347" s="65"/>
      <c r="O1347" s="65"/>
      <c r="P1347" s="65"/>
      <c r="Q1347" s="59" t="s">
        <v>3057</v>
      </c>
      <c r="R1347" s="64" t="s">
        <v>3058</v>
      </c>
      <c r="S1347" s="65" t="s">
        <v>24</v>
      </c>
      <c r="T1347" s="65" t="s">
        <v>762</v>
      </c>
    </row>
    <row r="1348" spans="1:20" x14ac:dyDescent="0.35">
      <c r="A1348" s="63" t="s">
        <v>3059</v>
      </c>
      <c r="B1348" s="64">
        <v>487634</v>
      </c>
      <c r="C1348" s="64">
        <v>6762229</v>
      </c>
      <c r="D1348" s="64" t="s">
        <v>3060</v>
      </c>
      <c r="E1348" s="64" t="s">
        <v>91</v>
      </c>
      <c r="F1348" s="64" t="s">
        <v>100</v>
      </c>
      <c r="G1348" s="64"/>
      <c r="H1348" s="65"/>
      <c r="I1348" s="65"/>
      <c r="J1348" s="65"/>
      <c r="K1348" s="65"/>
      <c r="L1348" s="65"/>
      <c r="M1348" s="65"/>
      <c r="N1348" s="65"/>
      <c r="O1348" s="65"/>
      <c r="P1348" s="65"/>
      <c r="Q1348" s="64"/>
      <c r="R1348" s="64"/>
      <c r="S1348" s="65" t="s">
        <v>24</v>
      </c>
      <c r="T1348" s="65" t="s">
        <v>762</v>
      </c>
    </row>
    <row r="1349" spans="1:20" x14ac:dyDescent="0.35">
      <c r="A1349" s="63" t="s">
        <v>3061</v>
      </c>
      <c r="B1349" s="64">
        <v>487615</v>
      </c>
      <c r="C1349" s="64">
        <v>6762182</v>
      </c>
      <c r="D1349" s="64" t="s">
        <v>3062</v>
      </c>
      <c r="E1349" s="64" t="s">
        <v>91</v>
      </c>
      <c r="F1349" s="64" t="s">
        <v>100</v>
      </c>
      <c r="G1349" s="64" t="s">
        <v>148</v>
      </c>
      <c r="H1349" s="65"/>
      <c r="I1349" s="65"/>
      <c r="J1349" s="65"/>
      <c r="K1349" s="65"/>
      <c r="L1349" s="65"/>
      <c r="M1349" s="65"/>
      <c r="N1349" s="65"/>
      <c r="O1349" s="65"/>
      <c r="P1349" s="65"/>
      <c r="Q1349" s="64"/>
      <c r="R1349" s="64" t="s">
        <v>3063</v>
      </c>
      <c r="S1349" s="65" t="s">
        <v>24</v>
      </c>
      <c r="T1349" s="65" t="s">
        <v>762</v>
      </c>
    </row>
    <row r="1350" spans="1:20" x14ac:dyDescent="0.35">
      <c r="A1350" s="63" t="s">
        <v>3064</v>
      </c>
      <c r="B1350" s="64">
        <v>487594</v>
      </c>
      <c r="C1350" s="64">
        <v>6762139</v>
      </c>
      <c r="D1350" s="64" t="s">
        <v>3065</v>
      </c>
      <c r="E1350" s="64" t="s">
        <v>22</v>
      </c>
      <c r="F1350" s="64" t="s">
        <v>23</v>
      </c>
      <c r="G1350" s="64"/>
      <c r="H1350" s="65"/>
      <c r="I1350" s="65"/>
      <c r="J1350" s="65"/>
      <c r="K1350" s="65"/>
      <c r="L1350" s="65"/>
      <c r="M1350" s="65"/>
      <c r="N1350" s="65"/>
      <c r="O1350" s="65"/>
      <c r="P1350" s="65"/>
      <c r="Q1350" s="59" t="s">
        <v>3066</v>
      </c>
      <c r="R1350" s="64" t="s">
        <v>3067</v>
      </c>
      <c r="S1350" s="65" t="s">
        <v>24</v>
      </c>
      <c r="T1350" s="65" t="s">
        <v>762</v>
      </c>
    </row>
    <row r="1351" spans="1:20" x14ac:dyDescent="0.35">
      <c r="A1351" s="63" t="s">
        <v>3068</v>
      </c>
      <c r="B1351" s="64">
        <v>487822</v>
      </c>
      <c r="C1351" s="64">
        <v>6762731</v>
      </c>
      <c r="D1351" s="64" t="s">
        <v>3069</v>
      </c>
      <c r="E1351" s="64" t="s">
        <v>22</v>
      </c>
      <c r="F1351" s="64" t="s">
        <v>100</v>
      </c>
      <c r="G1351" s="64"/>
      <c r="H1351" s="65" t="s">
        <v>27</v>
      </c>
      <c r="I1351" s="65">
        <v>145</v>
      </c>
      <c r="J1351" s="65">
        <v>76</v>
      </c>
      <c r="K1351" s="65"/>
      <c r="L1351" s="65"/>
      <c r="M1351" s="65"/>
      <c r="N1351" s="65"/>
      <c r="O1351" s="65"/>
      <c r="P1351" s="65"/>
      <c r="Q1351" s="64"/>
      <c r="R1351" s="64"/>
      <c r="S1351" s="65" t="s">
        <v>24</v>
      </c>
      <c r="T1351" s="65" t="s">
        <v>762</v>
      </c>
    </row>
    <row r="1352" spans="1:20" x14ac:dyDescent="0.35">
      <c r="A1352" s="63" t="s">
        <v>3070</v>
      </c>
      <c r="B1352" s="64">
        <v>487824</v>
      </c>
      <c r="C1352" s="64">
        <v>6762838</v>
      </c>
      <c r="D1352" s="64" t="s">
        <v>3071</v>
      </c>
      <c r="E1352" s="64" t="s">
        <v>477</v>
      </c>
      <c r="F1352" s="64" t="s">
        <v>100</v>
      </c>
      <c r="G1352" s="64"/>
      <c r="H1352" s="65"/>
      <c r="I1352" s="65"/>
      <c r="J1352" s="65"/>
      <c r="K1352" s="65"/>
      <c r="L1352" s="65"/>
      <c r="M1352" s="65"/>
      <c r="N1352" s="65"/>
      <c r="O1352" s="65"/>
      <c r="P1352" s="65"/>
      <c r="Q1352" s="64"/>
      <c r="R1352" s="64"/>
      <c r="S1352" s="65" t="s">
        <v>24</v>
      </c>
      <c r="T1352" s="65" t="s">
        <v>762</v>
      </c>
    </row>
    <row r="1353" spans="1:20" x14ac:dyDescent="0.35">
      <c r="A1353" s="63" t="s">
        <v>3072</v>
      </c>
      <c r="B1353" s="64">
        <v>487463</v>
      </c>
      <c r="C1353" s="64">
        <v>6762264</v>
      </c>
      <c r="D1353" s="64" t="s">
        <v>3073</v>
      </c>
      <c r="E1353" s="64" t="s">
        <v>91</v>
      </c>
      <c r="F1353" s="64" t="s">
        <v>100</v>
      </c>
      <c r="G1353" s="64"/>
      <c r="H1353" s="65"/>
      <c r="I1353" s="65"/>
      <c r="J1353" s="65"/>
      <c r="K1353" s="65"/>
      <c r="L1353" s="65"/>
      <c r="M1353" s="65"/>
      <c r="N1353" s="65"/>
      <c r="O1353" s="65"/>
      <c r="P1353" s="65"/>
      <c r="Q1353" s="64"/>
      <c r="R1353" s="64"/>
      <c r="S1353" s="65" t="s">
        <v>24</v>
      </c>
      <c r="T1353" s="65" t="s">
        <v>762</v>
      </c>
    </row>
    <row r="1354" spans="1:20" x14ac:dyDescent="0.35">
      <c r="A1354" s="63" t="s">
        <v>3074</v>
      </c>
      <c r="B1354" s="64">
        <v>487394</v>
      </c>
      <c r="C1354" s="64">
        <v>6762211</v>
      </c>
      <c r="D1354" s="64" t="s">
        <v>3075</v>
      </c>
      <c r="E1354" s="64" t="s">
        <v>91</v>
      </c>
      <c r="F1354" s="64" t="s">
        <v>100</v>
      </c>
      <c r="G1354" s="64" t="s">
        <v>164</v>
      </c>
      <c r="H1354" s="65"/>
      <c r="I1354" s="65"/>
      <c r="J1354" s="65"/>
      <c r="K1354" s="65"/>
      <c r="L1354" s="65"/>
      <c r="M1354" s="65"/>
      <c r="N1354" s="65"/>
      <c r="O1354" s="65"/>
      <c r="P1354" s="65"/>
      <c r="Q1354" s="64"/>
      <c r="R1354" s="64"/>
      <c r="S1354" s="65" t="s">
        <v>24</v>
      </c>
      <c r="T1354" s="65" t="s">
        <v>762</v>
      </c>
    </row>
    <row r="1355" spans="1:20" x14ac:dyDescent="0.35">
      <c r="A1355" s="63" t="s">
        <v>3076</v>
      </c>
      <c r="B1355" s="64">
        <v>487309</v>
      </c>
      <c r="C1355" s="64">
        <v>6762159</v>
      </c>
      <c r="D1355" s="64" t="s">
        <v>3077</v>
      </c>
      <c r="E1355" s="64" t="s">
        <v>91</v>
      </c>
      <c r="F1355" s="64" t="s">
        <v>23</v>
      </c>
      <c r="G1355" s="64" t="s">
        <v>164</v>
      </c>
      <c r="H1355" s="65"/>
      <c r="I1355" s="65"/>
      <c r="J1355" s="65"/>
      <c r="K1355" s="65"/>
      <c r="L1355" s="65"/>
      <c r="M1355" s="65"/>
      <c r="N1355" s="65"/>
      <c r="O1355" s="65"/>
      <c r="P1355" s="65"/>
      <c r="Q1355" s="64"/>
      <c r="R1355" s="64" t="s">
        <v>3078</v>
      </c>
      <c r="S1355" s="65" t="s">
        <v>24</v>
      </c>
      <c r="T1355" s="65" t="s">
        <v>762</v>
      </c>
    </row>
    <row r="1356" spans="1:20" x14ac:dyDescent="0.35">
      <c r="A1356" s="63" t="s">
        <v>3079</v>
      </c>
      <c r="B1356" s="64">
        <v>487289</v>
      </c>
      <c r="C1356" s="64">
        <v>6762135</v>
      </c>
      <c r="D1356" s="64" t="s">
        <v>3080</v>
      </c>
      <c r="E1356" s="64" t="s">
        <v>22</v>
      </c>
      <c r="F1356" s="64" t="s">
        <v>100</v>
      </c>
      <c r="G1356" s="64" t="s">
        <v>23</v>
      </c>
      <c r="H1356" s="65"/>
      <c r="I1356" s="65"/>
      <c r="J1356" s="65"/>
      <c r="K1356" s="65"/>
      <c r="L1356" s="65"/>
      <c r="M1356" s="65"/>
      <c r="N1356" s="65"/>
      <c r="O1356" s="65"/>
      <c r="P1356" s="65"/>
      <c r="Q1356" s="64"/>
      <c r="R1356" s="64" t="s">
        <v>3081</v>
      </c>
      <c r="S1356" s="65" t="s">
        <v>24</v>
      </c>
      <c r="T1356" s="65" t="s">
        <v>762</v>
      </c>
    </row>
    <row r="1357" spans="1:20" x14ac:dyDescent="0.35">
      <c r="A1357" s="63" t="s">
        <v>3082</v>
      </c>
      <c r="B1357" s="64">
        <v>487258</v>
      </c>
      <c r="C1357" s="64">
        <v>6762060</v>
      </c>
      <c r="D1357" s="64" t="s">
        <v>3083</v>
      </c>
      <c r="E1357" s="64" t="s">
        <v>22</v>
      </c>
      <c r="F1357" s="64" t="s">
        <v>105</v>
      </c>
      <c r="G1357" s="64" t="s">
        <v>100</v>
      </c>
      <c r="H1357" s="65"/>
      <c r="I1357" s="65"/>
      <c r="J1357" s="65"/>
      <c r="K1357" s="65"/>
      <c r="L1357" s="65"/>
      <c r="M1357" s="65"/>
      <c r="N1357" s="65"/>
      <c r="O1357" s="65"/>
      <c r="P1357" s="65"/>
      <c r="Q1357" s="64"/>
      <c r="R1357" s="64" t="s">
        <v>3084</v>
      </c>
      <c r="S1357" s="65" t="s">
        <v>24</v>
      </c>
      <c r="T1357" s="65" t="s">
        <v>762</v>
      </c>
    </row>
    <row r="1358" spans="1:20" x14ac:dyDescent="0.35">
      <c r="A1358" s="63" t="s">
        <v>3085</v>
      </c>
      <c r="B1358" s="64">
        <v>487274</v>
      </c>
      <c r="C1358" s="64">
        <v>6762026</v>
      </c>
      <c r="D1358" s="64" t="s">
        <v>3086</v>
      </c>
      <c r="E1358" s="64" t="s">
        <v>91</v>
      </c>
      <c r="F1358" s="64" t="s">
        <v>23</v>
      </c>
      <c r="G1358" s="64" t="s">
        <v>105</v>
      </c>
      <c r="H1358" s="65"/>
      <c r="I1358" s="65"/>
      <c r="J1358" s="65"/>
      <c r="K1358" s="65"/>
      <c r="L1358" s="65"/>
      <c r="M1358" s="65"/>
      <c r="N1358" s="65"/>
      <c r="O1358" s="65"/>
      <c r="P1358" s="65"/>
      <c r="Q1358" s="64"/>
      <c r="R1358" s="64" t="s">
        <v>3087</v>
      </c>
      <c r="S1358" s="65" t="s">
        <v>24</v>
      </c>
      <c r="T1358" s="65" t="s">
        <v>762</v>
      </c>
    </row>
    <row r="1359" spans="1:20" x14ac:dyDescent="0.35">
      <c r="A1359" s="63" t="s">
        <v>3088</v>
      </c>
      <c r="B1359" s="64">
        <v>487288</v>
      </c>
      <c r="C1359" s="64">
        <v>6761993</v>
      </c>
      <c r="D1359" s="64" t="s">
        <v>3089</v>
      </c>
      <c r="E1359" s="64" t="s">
        <v>22</v>
      </c>
      <c r="F1359" s="64" t="s">
        <v>31</v>
      </c>
      <c r="G1359" s="64" t="s">
        <v>23</v>
      </c>
      <c r="H1359" s="65"/>
      <c r="I1359" s="65"/>
      <c r="J1359" s="65"/>
      <c r="K1359" s="65"/>
      <c r="L1359" s="65"/>
      <c r="M1359" s="65"/>
      <c r="N1359" s="65"/>
      <c r="O1359" s="65"/>
      <c r="P1359" s="65"/>
      <c r="Q1359" s="64"/>
      <c r="R1359" s="64" t="s">
        <v>3090</v>
      </c>
      <c r="S1359" s="65" t="s">
        <v>24</v>
      </c>
      <c r="T1359" s="65" t="s">
        <v>762</v>
      </c>
    </row>
    <row r="1360" spans="1:20" x14ac:dyDescent="0.35">
      <c r="A1360" s="63" t="s">
        <v>3091</v>
      </c>
      <c r="B1360" s="64">
        <v>487290</v>
      </c>
      <c r="C1360" s="64">
        <v>6761965</v>
      </c>
      <c r="D1360" s="64" t="s">
        <v>3092</v>
      </c>
      <c r="E1360" s="64" t="s">
        <v>22</v>
      </c>
      <c r="F1360" s="64" t="s">
        <v>164</v>
      </c>
      <c r="G1360" s="64"/>
      <c r="H1360" s="65"/>
      <c r="I1360" s="65"/>
      <c r="J1360" s="65"/>
      <c r="K1360" s="65"/>
      <c r="L1360" s="65"/>
      <c r="M1360" s="65"/>
      <c r="N1360" s="65"/>
      <c r="O1360" s="65"/>
      <c r="P1360" s="65"/>
      <c r="Q1360" s="64"/>
      <c r="R1360" s="64"/>
      <c r="S1360" s="65" t="s">
        <v>24</v>
      </c>
      <c r="T1360" s="65" t="s">
        <v>762</v>
      </c>
    </row>
    <row r="1361" spans="1:20" x14ac:dyDescent="0.35">
      <c r="A1361" s="63" t="s">
        <v>3093</v>
      </c>
      <c r="B1361" s="64">
        <v>487269</v>
      </c>
      <c r="C1361" s="64">
        <v>6761905</v>
      </c>
      <c r="D1361" s="64" t="s">
        <v>3094</v>
      </c>
      <c r="E1361" s="64" t="s">
        <v>22</v>
      </c>
      <c r="F1361" s="64" t="s">
        <v>31</v>
      </c>
      <c r="G1361" s="64"/>
      <c r="H1361" s="65" t="s">
        <v>34</v>
      </c>
      <c r="I1361" s="65">
        <v>133</v>
      </c>
      <c r="J1361" s="65">
        <v>86</v>
      </c>
      <c r="K1361" s="65" t="s">
        <v>34</v>
      </c>
      <c r="L1361" s="65">
        <v>60</v>
      </c>
      <c r="M1361" s="65">
        <v>85</v>
      </c>
      <c r="N1361" s="65"/>
      <c r="O1361" s="65"/>
      <c r="P1361" s="65"/>
      <c r="Q1361" s="59"/>
      <c r="R1361" s="64" t="s">
        <v>3095</v>
      </c>
      <c r="S1361" s="65" t="s">
        <v>24</v>
      </c>
      <c r="T1361" s="65" t="s">
        <v>762</v>
      </c>
    </row>
    <row r="1362" spans="1:20" x14ac:dyDescent="0.35">
      <c r="A1362" s="63" t="s">
        <v>3096</v>
      </c>
      <c r="B1362" s="64">
        <v>487256</v>
      </c>
      <c r="C1362" s="64">
        <v>6761885</v>
      </c>
      <c r="D1362" s="64" t="s">
        <v>3097</v>
      </c>
      <c r="E1362" s="64" t="s">
        <v>22</v>
      </c>
      <c r="F1362" s="64" t="s">
        <v>164</v>
      </c>
      <c r="G1362" s="64" t="s">
        <v>31</v>
      </c>
      <c r="H1362" s="65"/>
      <c r="I1362" s="65"/>
      <c r="J1362" s="65"/>
      <c r="K1362" s="65"/>
      <c r="L1362" s="65"/>
      <c r="M1362" s="65"/>
      <c r="N1362" s="65"/>
      <c r="O1362" s="65"/>
      <c r="P1362" s="65"/>
      <c r="Q1362" s="59"/>
      <c r="R1362" s="59"/>
      <c r="S1362" s="65" t="s">
        <v>24</v>
      </c>
      <c r="T1362" s="65" t="s">
        <v>762</v>
      </c>
    </row>
    <row r="1363" spans="1:20" x14ac:dyDescent="0.35">
      <c r="A1363" s="63" t="s">
        <v>3098</v>
      </c>
      <c r="B1363" s="64">
        <v>487281</v>
      </c>
      <c r="C1363" s="64">
        <v>6761857</v>
      </c>
      <c r="D1363" s="64" t="s">
        <v>3099</v>
      </c>
      <c r="E1363" s="64" t="s">
        <v>22</v>
      </c>
      <c r="F1363" s="64" t="s">
        <v>31</v>
      </c>
      <c r="G1363" s="64"/>
      <c r="H1363" s="65" t="s">
        <v>46</v>
      </c>
      <c r="I1363" s="65">
        <v>314</v>
      </c>
      <c r="J1363" s="65">
        <v>70</v>
      </c>
      <c r="K1363" s="65"/>
      <c r="L1363" s="65"/>
      <c r="M1363" s="65"/>
      <c r="N1363" s="65"/>
      <c r="O1363" s="65"/>
      <c r="P1363" s="65"/>
      <c r="Q1363" s="59"/>
      <c r="R1363" s="64" t="s">
        <v>3100</v>
      </c>
      <c r="S1363" s="65" t="s">
        <v>24</v>
      </c>
      <c r="T1363" s="65" t="s">
        <v>762</v>
      </c>
    </row>
    <row r="1364" spans="1:20" x14ac:dyDescent="0.35">
      <c r="A1364" s="63" t="s">
        <v>3101</v>
      </c>
      <c r="B1364" s="71">
        <v>487372</v>
      </c>
      <c r="C1364" s="71">
        <v>6761753</v>
      </c>
      <c r="D1364" s="64" t="s">
        <v>3102</v>
      </c>
      <c r="E1364" s="64" t="s">
        <v>22</v>
      </c>
      <c r="F1364" s="64" t="s">
        <v>31</v>
      </c>
      <c r="G1364" s="64" t="s">
        <v>23</v>
      </c>
      <c r="H1364" s="65"/>
      <c r="I1364" s="65"/>
      <c r="J1364" s="65"/>
      <c r="K1364" s="65"/>
      <c r="L1364" s="65"/>
      <c r="M1364" s="65"/>
      <c r="N1364" s="65"/>
      <c r="O1364" s="65"/>
      <c r="P1364" s="65"/>
      <c r="Q1364" s="64"/>
      <c r="R1364" s="64"/>
      <c r="S1364" s="65" t="s">
        <v>24</v>
      </c>
      <c r="T1364" s="65" t="s">
        <v>762</v>
      </c>
    </row>
    <row r="1365" spans="1:20" x14ac:dyDescent="0.35">
      <c r="A1365" s="63" t="s">
        <v>3103</v>
      </c>
      <c r="B1365" s="71">
        <v>487346</v>
      </c>
      <c r="C1365" s="71">
        <v>6761723</v>
      </c>
      <c r="D1365" s="64" t="s">
        <v>3104</v>
      </c>
      <c r="E1365" s="64" t="s">
        <v>91</v>
      </c>
      <c r="F1365" s="64" t="s">
        <v>23</v>
      </c>
      <c r="G1365" s="64" t="s">
        <v>105</v>
      </c>
      <c r="H1365" s="65"/>
      <c r="I1365" s="65"/>
      <c r="J1365" s="65"/>
      <c r="K1365" s="65"/>
      <c r="L1365" s="65"/>
      <c r="M1365" s="65"/>
      <c r="N1365" s="65"/>
      <c r="O1365" s="65"/>
      <c r="P1365" s="65"/>
      <c r="Q1365" s="64"/>
      <c r="R1365" s="64" t="s">
        <v>3105</v>
      </c>
      <c r="S1365" s="65" t="s">
        <v>24</v>
      </c>
      <c r="T1365" s="65" t="s">
        <v>762</v>
      </c>
    </row>
    <row r="1366" spans="1:20" x14ac:dyDescent="0.35">
      <c r="A1366" s="63" t="s">
        <v>3106</v>
      </c>
      <c r="B1366" s="71">
        <v>487309</v>
      </c>
      <c r="C1366" s="71">
        <v>6761664</v>
      </c>
      <c r="D1366" s="64" t="s">
        <v>3107</v>
      </c>
      <c r="E1366" s="64" t="s">
        <v>22</v>
      </c>
      <c r="F1366" s="64" t="s">
        <v>907</v>
      </c>
      <c r="G1366" s="64"/>
      <c r="H1366" s="65"/>
      <c r="I1366" s="65"/>
      <c r="J1366" s="65"/>
      <c r="K1366" s="65"/>
      <c r="L1366" s="65"/>
      <c r="M1366" s="65"/>
      <c r="N1366" s="65"/>
      <c r="O1366" s="65"/>
      <c r="P1366" s="65"/>
      <c r="Q1366" s="64"/>
      <c r="R1366" s="64" t="s">
        <v>3108</v>
      </c>
      <c r="S1366" s="65" t="s">
        <v>24</v>
      </c>
      <c r="T1366" s="65" t="s">
        <v>762</v>
      </c>
    </row>
    <row r="1367" spans="1:20" x14ac:dyDescent="0.35">
      <c r="A1367" s="63" t="s">
        <v>3109</v>
      </c>
      <c r="B1367" s="71">
        <v>487300</v>
      </c>
      <c r="C1367" s="71">
        <v>6761644</v>
      </c>
      <c r="D1367" s="64" t="s">
        <v>3110</v>
      </c>
      <c r="E1367" s="64" t="s">
        <v>22</v>
      </c>
      <c r="F1367" s="64" t="s">
        <v>160</v>
      </c>
      <c r="G1367" s="64"/>
      <c r="H1367" s="65" t="s">
        <v>46</v>
      </c>
      <c r="I1367" s="65">
        <v>60</v>
      </c>
      <c r="J1367" s="65">
        <v>88</v>
      </c>
      <c r="K1367" s="65"/>
      <c r="L1367" s="65"/>
      <c r="M1367" s="65"/>
      <c r="N1367" s="65"/>
      <c r="O1367" s="65"/>
      <c r="P1367" s="65"/>
      <c r="Q1367" s="64"/>
      <c r="R1367" s="64" t="s">
        <v>3111</v>
      </c>
      <c r="S1367" s="65" t="s">
        <v>24</v>
      </c>
      <c r="T1367" s="65" t="s">
        <v>762</v>
      </c>
    </row>
    <row r="1368" spans="1:20" x14ac:dyDescent="0.35">
      <c r="A1368" s="63" t="s">
        <v>3112</v>
      </c>
      <c r="B1368" s="71">
        <v>487313</v>
      </c>
      <c r="C1368" s="71">
        <v>6761624</v>
      </c>
      <c r="D1368" s="64" t="s">
        <v>3113</v>
      </c>
      <c r="E1368" s="64" t="s">
        <v>91</v>
      </c>
      <c r="F1368" s="64" t="s">
        <v>100</v>
      </c>
      <c r="G1368" s="64"/>
      <c r="H1368" s="65" t="s">
        <v>27</v>
      </c>
      <c r="I1368" s="65">
        <v>296</v>
      </c>
      <c r="J1368" s="65">
        <v>68</v>
      </c>
      <c r="K1368" s="65"/>
      <c r="L1368" s="65"/>
      <c r="M1368" s="65"/>
      <c r="N1368" s="65"/>
      <c r="O1368" s="65"/>
      <c r="P1368" s="65"/>
      <c r="Q1368" s="64"/>
      <c r="R1368" s="64" t="s">
        <v>3114</v>
      </c>
      <c r="S1368" s="65" t="s">
        <v>24</v>
      </c>
      <c r="T1368" s="65" t="s">
        <v>762</v>
      </c>
    </row>
    <row r="1369" spans="1:20" x14ac:dyDescent="0.35">
      <c r="A1369" s="63" t="s">
        <v>3115</v>
      </c>
      <c r="B1369" s="71">
        <v>487307</v>
      </c>
      <c r="C1369" s="71">
        <v>6761609</v>
      </c>
      <c r="D1369" s="64" t="s">
        <v>3116</v>
      </c>
      <c r="E1369" s="64" t="s">
        <v>22</v>
      </c>
      <c r="F1369" s="64" t="s">
        <v>168</v>
      </c>
      <c r="G1369" s="64"/>
      <c r="H1369" s="65" t="s">
        <v>34</v>
      </c>
      <c r="I1369" s="65">
        <v>323</v>
      </c>
      <c r="J1369" s="65">
        <v>54</v>
      </c>
      <c r="K1369" s="65"/>
      <c r="L1369" s="65"/>
      <c r="M1369" s="65"/>
      <c r="N1369" s="65"/>
      <c r="O1369" s="65"/>
      <c r="P1369" s="65"/>
      <c r="Q1369" s="64"/>
      <c r="R1369" s="64" t="s">
        <v>3117</v>
      </c>
      <c r="S1369" s="65" t="s">
        <v>24</v>
      </c>
      <c r="T1369" s="65" t="s">
        <v>762</v>
      </c>
    </row>
    <row r="1370" spans="1:20" x14ac:dyDescent="0.35">
      <c r="A1370" s="63" t="s">
        <v>3118</v>
      </c>
      <c r="B1370" s="71">
        <v>487271</v>
      </c>
      <c r="C1370" s="71">
        <v>6761605</v>
      </c>
      <c r="D1370" s="64" t="s">
        <v>3119</v>
      </c>
      <c r="E1370" s="64" t="s">
        <v>22</v>
      </c>
      <c r="F1370" s="64" t="s">
        <v>23</v>
      </c>
      <c r="G1370" s="64"/>
      <c r="H1370" s="65"/>
      <c r="I1370" s="65"/>
      <c r="J1370" s="65"/>
      <c r="K1370" s="65"/>
      <c r="L1370" s="65"/>
      <c r="M1370" s="65"/>
      <c r="N1370" s="65"/>
      <c r="O1370" s="65"/>
      <c r="P1370" s="65"/>
      <c r="Q1370" s="64"/>
      <c r="R1370" s="64"/>
      <c r="S1370" s="65" t="s">
        <v>24</v>
      </c>
      <c r="T1370" s="65" t="s">
        <v>762</v>
      </c>
    </row>
    <row r="1371" spans="1:20" x14ac:dyDescent="0.35">
      <c r="A1371" s="63" t="s">
        <v>3120</v>
      </c>
      <c r="B1371" s="71">
        <v>487234</v>
      </c>
      <c r="C1371" s="71">
        <v>6761584</v>
      </c>
      <c r="D1371" s="64" t="s">
        <v>3121</v>
      </c>
      <c r="E1371" s="64" t="s">
        <v>22</v>
      </c>
      <c r="F1371" s="64" t="s">
        <v>100</v>
      </c>
      <c r="G1371" s="64" t="s">
        <v>23</v>
      </c>
      <c r="H1371" s="65"/>
      <c r="I1371" s="65"/>
      <c r="J1371" s="65"/>
      <c r="K1371" s="65"/>
      <c r="L1371" s="65"/>
      <c r="M1371" s="65"/>
      <c r="N1371" s="65"/>
      <c r="O1371" s="65"/>
      <c r="P1371" s="65"/>
      <c r="Q1371" s="64"/>
      <c r="R1371" s="64" t="s">
        <v>3122</v>
      </c>
      <c r="S1371" s="65" t="s">
        <v>24</v>
      </c>
      <c r="T1371" s="65" t="s">
        <v>762</v>
      </c>
    </row>
    <row r="1372" spans="1:20" x14ac:dyDescent="0.35">
      <c r="A1372" s="63" t="s">
        <v>3123</v>
      </c>
      <c r="B1372" s="71">
        <v>487195</v>
      </c>
      <c r="C1372" s="71">
        <v>6761488</v>
      </c>
      <c r="D1372" s="64" t="s">
        <v>3124</v>
      </c>
      <c r="E1372" s="64" t="s">
        <v>22</v>
      </c>
      <c r="F1372" s="64" t="s">
        <v>23</v>
      </c>
      <c r="G1372" s="64" t="s">
        <v>31</v>
      </c>
      <c r="H1372" s="65"/>
      <c r="I1372" s="65"/>
      <c r="J1372" s="65"/>
      <c r="K1372" s="65"/>
      <c r="L1372" s="65"/>
      <c r="M1372" s="65"/>
      <c r="N1372" s="65"/>
      <c r="O1372" s="65"/>
      <c r="P1372" s="65"/>
      <c r="Q1372" s="64"/>
      <c r="R1372" s="64" t="s">
        <v>3125</v>
      </c>
      <c r="S1372" s="65" t="s">
        <v>24</v>
      </c>
      <c r="T1372" s="65" t="s">
        <v>762</v>
      </c>
    </row>
    <row r="1373" spans="1:20" x14ac:dyDescent="0.35">
      <c r="A1373" s="63" t="s">
        <v>3126</v>
      </c>
      <c r="B1373" s="71">
        <v>487105</v>
      </c>
      <c r="C1373" s="71">
        <v>6761417</v>
      </c>
      <c r="D1373" s="64" t="s">
        <v>3127</v>
      </c>
      <c r="E1373" s="64" t="s">
        <v>22</v>
      </c>
      <c r="F1373" s="64" t="s">
        <v>168</v>
      </c>
      <c r="G1373" s="64"/>
      <c r="H1373" s="65"/>
      <c r="I1373" s="65"/>
      <c r="J1373" s="65"/>
      <c r="K1373" s="65"/>
      <c r="L1373" s="65"/>
      <c r="M1373" s="65"/>
      <c r="N1373" s="65"/>
      <c r="O1373" s="65"/>
      <c r="P1373" s="65"/>
      <c r="Q1373" s="64"/>
      <c r="R1373" s="64" t="s">
        <v>3128</v>
      </c>
      <c r="S1373" s="65" t="s">
        <v>24</v>
      </c>
      <c r="T1373" s="65" t="s">
        <v>762</v>
      </c>
    </row>
    <row r="1374" spans="1:20" x14ac:dyDescent="0.35">
      <c r="A1374" s="63" t="s">
        <v>3129</v>
      </c>
      <c r="B1374" s="71">
        <v>487091</v>
      </c>
      <c r="C1374" s="71">
        <v>6761347</v>
      </c>
      <c r="D1374" s="64" t="s">
        <v>3130</v>
      </c>
      <c r="E1374" s="64" t="s">
        <v>22</v>
      </c>
      <c r="F1374" s="64" t="s">
        <v>175</v>
      </c>
      <c r="G1374" s="64"/>
      <c r="H1374" s="65"/>
      <c r="I1374" s="65"/>
      <c r="J1374" s="65"/>
      <c r="K1374" s="65"/>
      <c r="L1374" s="65"/>
      <c r="M1374" s="65"/>
      <c r="N1374" s="65"/>
      <c r="O1374" s="65"/>
      <c r="P1374" s="65"/>
      <c r="Q1374" s="59" t="s">
        <v>3131</v>
      </c>
      <c r="R1374" s="64" t="s">
        <v>3132</v>
      </c>
      <c r="S1374" s="65" t="s">
        <v>24</v>
      </c>
      <c r="T1374" s="65" t="s">
        <v>762</v>
      </c>
    </row>
    <row r="1375" spans="1:20" x14ac:dyDescent="0.35">
      <c r="A1375" s="63" t="s">
        <v>3133</v>
      </c>
      <c r="B1375" s="71">
        <v>487109</v>
      </c>
      <c r="C1375" s="71">
        <v>6761368</v>
      </c>
      <c r="D1375" s="64" t="s">
        <v>3134</v>
      </c>
      <c r="E1375" s="64" t="s">
        <v>91</v>
      </c>
      <c r="F1375" s="64" t="s">
        <v>168</v>
      </c>
      <c r="G1375" s="64" t="s">
        <v>175</v>
      </c>
      <c r="H1375" s="65"/>
      <c r="I1375" s="65"/>
      <c r="J1375" s="65"/>
      <c r="K1375" s="65"/>
      <c r="L1375" s="65"/>
      <c r="M1375" s="65"/>
      <c r="N1375" s="65"/>
      <c r="O1375" s="65"/>
      <c r="P1375" s="65"/>
      <c r="Q1375" s="64"/>
      <c r="R1375" s="64"/>
      <c r="S1375" s="65" t="s">
        <v>24</v>
      </c>
      <c r="T1375" s="65" t="s">
        <v>762</v>
      </c>
    </row>
    <row r="1376" spans="1:20" x14ac:dyDescent="0.35">
      <c r="A1376" s="63" t="s">
        <v>3135</v>
      </c>
      <c r="B1376" s="71">
        <v>487068</v>
      </c>
      <c r="C1376" s="71">
        <v>6761327</v>
      </c>
      <c r="D1376" s="64" t="s">
        <v>3136</v>
      </c>
      <c r="E1376" s="64" t="s">
        <v>91</v>
      </c>
      <c r="F1376" s="64" t="s">
        <v>23</v>
      </c>
      <c r="G1376" s="64"/>
      <c r="H1376" s="65"/>
      <c r="I1376" s="65"/>
      <c r="J1376" s="65"/>
      <c r="K1376" s="65"/>
      <c r="L1376" s="65"/>
      <c r="M1376" s="65"/>
      <c r="N1376" s="65"/>
      <c r="O1376" s="65"/>
      <c r="P1376" s="65"/>
      <c r="Q1376" s="64"/>
      <c r="R1376" s="64" t="s">
        <v>3137</v>
      </c>
      <c r="S1376" s="65" t="s">
        <v>24</v>
      </c>
      <c r="T1376" s="65" t="s">
        <v>762</v>
      </c>
    </row>
    <row r="1377" spans="1:20" x14ac:dyDescent="0.35">
      <c r="A1377" s="63" t="s">
        <v>3138</v>
      </c>
      <c r="B1377" s="71">
        <v>486997</v>
      </c>
      <c r="C1377" s="71">
        <v>6761280</v>
      </c>
      <c r="D1377" s="64" t="s">
        <v>3139</v>
      </c>
      <c r="E1377" s="64" t="s">
        <v>91</v>
      </c>
      <c r="F1377" s="64" t="s">
        <v>105</v>
      </c>
      <c r="G1377" s="64"/>
      <c r="H1377" s="65"/>
      <c r="I1377" s="65"/>
      <c r="J1377" s="65"/>
      <c r="K1377" s="65"/>
      <c r="L1377" s="65"/>
      <c r="M1377" s="65"/>
      <c r="N1377" s="65"/>
      <c r="O1377" s="65"/>
      <c r="P1377" s="65"/>
      <c r="Q1377" s="64"/>
      <c r="R1377" s="64" t="s">
        <v>3140</v>
      </c>
      <c r="S1377" s="65" t="s">
        <v>24</v>
      </c>
      <c r="T1377" s="65" t="s">
        <v>762</v>
      </c>
    </row>
    <row r="1378" spans="1:20" x14ac:dyDescent="0.35">
      <c r="A1378" s="63" t="s">
        <v>3141</v>
      </c>
      <c r="B1378" s="71">
        <v>486937</v>
      </c>
      <c r="C1378" s="71">
        <v>6761235</v>
      </c>
      <c r="D1378" s="64" t="s">
        <v>3142</v>
      </c>
      <c r="E1378" s="64" t="s">
        <v>91</v>
      </c>
      <c r="F1378" s="64" t="s">
        <v>23</v>
      </c>
      <c r="G1378" s="64"/>
      <c r="H1378" s="65"/>
      <c r="I1378" s="65"/>
      <c r="J1378" s="65"/>
      <c r="K1378" s="65"/>
      <c r="L1378" s="65"/>
      <c r="M1378" s="65"/>
      <c r="N1378" s="65"/>
      <c r="O1378" s="65"/>
      <c r="P1378" s="65"/>
      <c r="Q1378" s="64"/>
      <c r="R1378" s="64" t="s">
        <v>3143</v>
      </c>
      <c r="S1378" s="65" t="s">
        <v>24</v>
      </c>
      <c r="T1378" s="65" t="s">
        <v>762</v>
      </c>
    </row>
    <row r="1379" spans="1:20" x14ac:dyDescent="0.35">
      <c r="A1379" s="63" t="s">
        <v>3144</v>
      </c>
      <c r="B1379" s="71">
        <v>486925</v>
      </c>
      <c r="C1379" s="71">
        <v>6761206</v>
      </c>
      <c r="D1379" s="64" t="s">
        <v>3145</v>
      </c>
      <c r="E1379" s="64" t="s">
        <v>22</v>
      </c>
      <c r="F1379" s="64" t="s">
        <v>108</v>
      </c>
      <c r="G1379" s="64"/>
      <c r="H1379" s="65"/>
      <c r="I1379" s="65"/>
      <c r="J1379" s="65"/>
      <c r="K1379" s="65"/>
      <c r="L1379" s="65"/>
      <c r="M1379" s="65"/>
      <c r="N1379" s="65"/>
      <c r="O1379" s="65"/>
      <c r="P1379" s="65"/>
      <c r="Q1379" s="65"/>
      <c r="R1379" s="64" t="s">
        <v>3146</v>
      </c>
      <c r="S1379" s="65" t="s">
        <v>24</v>
      </c>
      <c r="T1379" s="65" t="s">
        <v>762</v>
      </c>
    </row>
    <row r="1380" spans="1:20" x14ac:dyDescent="0.35">
      <c r="A1380" s="63" t="s">
        <v>3147</v>
      </c>
      <c r="B1380" s="71">
        <v>486905</v>
      </c>
      <c r="C1380" s="71">
        <v>6761203</v>
      </c>
      <c r="D1380" s="64" t="s">
        <v>3148</v>
      </c>
      <c r="E1380" s="64" t="s">
        <v>91</v>
      </c>
      <c r="F1380" s="64" t="s">
        <v>168</v>
      </c>
      <c r="G1380" s="64"/>
      <c r="H1380" s="65"/>
      <c r="I1380" s="65"/>
      <c r="J1380" s="65"/>
      <c r="K1380" s="65"/>
      <c r="L1380" s="65"/>
      <c r="M1380" s="65"/>
      <c r="N1380" s="65"/>
      <c r="O1380" s="65"/>
      <c r="P1380" s="65"/>
      <c r="Q1380" s="65"/>
      <c r="R1380" s="64" t="s">
        <v>3149</v>
      </c>
      <c r="S1380" s="65" t="s">
        <v>24</v>
      </c>
      <c r="T1380" s="65" t="s">
        <v>762</v>
      </c>
    </row>
    <row r="1381" spans="1:20" x14ac:dyDescent="0.35">
      <c r="A1381" s="63">
        <v>16.084</v>
      </c>
      <c r="B1381" s="71">
        <v>486884</v>
      </c>
      <c r="C1381" s="71">
        <v>6761183</v>
      </c>
      <c r="D1381" s="64" t="s">
        <v>3150</v>
      </c>
      <c r="E1381" s="64" t="s">
        <v>22</v>
      </c>
      <c r="F1381" s="64" t="s">
        <v>175</v>
      </c>
      <c r="G1381" s="64"/>
      <c r="H1381" s="65"/>
      <c r="I1381" s="65"/>
      <c r="J1381" s="65"/>
      <c r="K1381" s="65"/>
      <c r="L1381" s="65"/>
      <c r="M1381" s="65"/>
      <c r="N1381" s="65"/>
      <c r="O1381" s="65"/>
      <c r="P1381" s="65"/>
      <c r="Q1381" s="65"/>
      <c r="R1381" s="64" t="s">
        <v>3151</v>
      </c>
      <c r="S1381" s="65" t="s">
        <v>24</v>
      </c>
      <c r="T1381" s="65" t="s">
        <v>762</v>
      </c>
    </row>
    <row r="1382" spans="1:20" x14ac:dyDescent="0.35">
      <c r="A1382" s="63">
        <v>16.085000000000001</v>
      </c>
      <c r="B1382" s="71">
        <v>486845</v>
      </c>
      <c r="C1382" s="71">
        <v>6761126</v>
      </c>
      <c r="D1382" s="64" t="s">
        <v>3152</v>
      </c>
      <c r="E1382" s="64" t="s">
        <v>22</v>
      </c>
      <c r="F1382" s="64" t="s">
        <v>105</v>
      </c>
      <c r="G1382" s="64"/>
      <c r="H1382" s="65"/>
      <c r="I1382" s="65"/>
      <c r="J1382" s="65"/>
      <c r="K1382" s="65"/>
      <c r="L1382" s="65"/>
      <c r="M1382" s="65"/>
      <c r="N1382" s="65"/>
      <c r="O1382" s="65"/>
      <c r="P1382" s="65"/>
      <c r="Q1382" s="65"/>
      <c r="R1382" s="64" t="s">
        <v>3153</v>
      </c>
      <c r="S1382" s="65" t="s">
        <v>24</v>
      </c>
      <c r="T1382" s="65" t="s">
        <v>762</v>
      </c>
    </row>
    <row r="1383" spans="1:20" x14ac:dyDescent="0.35">
      <c r="A1383" s="63" t="s">
        <v>3154</v>
      </c>
      <c r="B1383" s="71">
        <v>486818</v>
      </c>
      <c r="C1383" s="71">
        <v>6761086</v>
      </c>
      <c r="D1383" s="64" t="s">
        <v>3155</v>
      </c>
      <c r="E1383" s="64" t="s">
        <v>91</v>
      </c>
      <c r="F1383" s="64" t="s">
        <v>105</v>
      </c>
      <c r="G1383" s="64" t="s">
        <v>23</v>
      </c>
      <c r="H1383" s="65"/>
      <c r="I1383" s="65"/>
      <c r="J1383" s="65"/>
      <c r="K1383" s="65"/>
      <c r="L1383" s="65"/>
      <c r="M1383" s="65"/>
      <c r="N1383" s="65"/>
      <c r="O1383" s="65"/>
      <c r="P1383" s="65"/>
      <c r="Q1383" s="65"/>
      <c r="R1383" s="64"/>
      <c r="S1383" s="65" t="s">
        <v>24</v>
      </c>
      <c r="T1383" s="65" t="s">
        <v>762</v>
      </c>
    </row>
    <row r="1384" spans="1:20" x14ac:dyDescent="0.35">
      <c r="A1384" s="63">
        <v>16.085999999999999</v>
      </c>
      <c r="B1384" s="71">
        <v>486789</v>
      </c>
      <c r="C1384" s="71">
        <v>6761073</v>
      </c>
      <c r="D1384" s="64" t="s">
        <v>3156</v>
      </c>
      <c r="E1384" s="64"/>
      <c r="F1384" s="64"/>
      <c r="G1384" s="64"/>
      <c r="H1384" s="65"/>
      <c r="I1384" s="65"/>
      <c r="J1384" s="65"/>
      <c r="K1384" s="65"/>
      <c r="L1384" s="65"/>
      <c r="M1384" s="65"/>
      <c r="N1384" s="65"/>
      <c r="O1384" s="65"/>
      <c r="P1384" s="65"/>
      <c r="Q1384" s="65"/>
      <c r="R1384" s="64" t="s">
        <v>3157</v>
      </c>
      <c r="S1384" s="65" t="s">
        <v>24</v>
      </c>
      <c r="T1384" s="65" t="s">
        <v>762</v>
      </c>
    </row>
    <row r="1385" spans="1:20" x14ac:dyDescent="0.35">
      <c r="A1385" s="63">
        <v>16.087</v>
      </c>
      <c r="B1385" s="71">
        <v>486763</v>
      </c>
      <c r="C1385" s="71">
        <v>6761051</v>
      </c>
      <c r="D1385" s="64" t="s">
        <v>3158</v>
      </c>
      <c r="E1385" s="64" t="s">
        <v>91</v>
      </c>
      <c r="F1385" s="64" t="s">
        <v>31</v>
      </c>
      <c r="G1385" s="64"/>
      <c r="H1385" s="65"/>
      <c r="I1385" s="65"/>
      <c r="J1385" s="65"/>
      <c r="K1385" s="65"/>
      <c r="L1385" s="65"/>
      <c r="M1385" s="65"/>
      <c r="N1385" s="65"/>
      <c r="O1385" s="65"/>
      <c r="P1385" s="65"/>
      <c r="Q1385" s="65"/>
      <c r="R1385" s="64" t="s">
        <v>3159</v>
      </c>
      <c r="S1385" s="65" t="s">
        <v>24</v>
      </c>
      <c r="T1385" s="65" t="s">
        <v>762</v>
      </c>
    </row>
    <row r="1386" spans="1:20" x14ac:dyDescent="0.35">
      <c r="A1386" s="63" t="s">
        <v>3160</v>
      </c>
      <c r="B1386" s="71">
        <v>486754</v>
      </c>
      <c r="C1386" s="71">
        <v>6761045</v>
      </c>
      <c r="D1386" s="64" t="s">
        <v>3161</v>
      </c>
      <c r="E1386" s="64" t="s">
        <v>22</v>
      </c>
      <c r="F1386" s="64" t="s">
        <v>168</v>
      </c>
      <c r="G1386" s="64"/>
      <c r="H1386" s="65"/>
      <c r="I1386" s="65"/>
      <c r="J1386" s="65"/>
      <c r="K1386" s="65"/>
      <c r="L1386" s="65"/>
      <c r="M1386" s="65"/>
      <c r="N1386" s="65"/>
      <c r="O1386" s="65"/>
      <c r="P1386" s="65"/>
      <c r="Q1386" s="65"/>
      <c r="R1386" s="64" t="s">
        <v>3162</v>
      </c>
      <c r="S1386" s="65" t="s">
        <v>24</v>
      </c>
      <c r="T1386" s="65" t="s">
        <v>762</v>
      </c>
    </row>
    <row r="1387" spans="1:20" x14ac:dyDescent="0.35">
      <c r="A1387" s="63">
        <v>16.088000000000001</v>
      </c>
      <c r="B1387" s="71">
        <v>486700</v>
      </c>
      <c r="C1387" s="71">
        <v>6761015</v>
      </c>
      <c r="D1387" s="64" t="s">
        <v>3163</v>
      </c>
      <c r="E1387" s="64" t="s">
        <v>22</v>
      </c>
      <c r="F1387" s="64" t="s">
        <v>175</v>
      </c>
      <c r="G1387" s="64"/>
      <c r="H1387" s="65"/>
      <c r="I1387" s="65"/>
      <c r="J1387" s="65"/>
      <c r="K1387" s="65"/>
      <c r="L1387" s="65"/>
      <c r="M1387" s="65"/>
      <c r="N1387" s="65"/>
      <c r="O1387" s="65"/>
      <c r="P1387" s="65"/>
      <c r="Q1387" s="65"/>
      <c r="R1387" s="64" t="s">
        <v>3164</v>
      </c>
      <c r="S1387" s="65" t="s">
        <v>24</v>
      </c>
      <c r="T1387" s="65" t="s">
        <v>762</v>
      </c>
    </row>
    <row r="1388" spans="1:20" x14ac:dyDescent="0.35">
      <c r="A1388" s="63">
        <v>16.088999999999999</v>
      </c>
      <c r="B1388" s="64">
        <v>486668</v>
      </c>
      <c r="C1388" s="64">
        <v>6761014</v>
      </c>
      <c r="D1388" s="64" t="s">
        <v>3165</v>
      </c>
      <c r="E1388" s="64" t="s">
        <v>22</v>
      </c>
      <c r="F1388" s="64" t="s">
        <v>23</v>
      </c>
      <c r="G1388" s="64"/>
      <c r="H1388" s="65"/>
      <c r="I1388" s="65"/>
      <c r="J1388" s="65"/>
      <c r="K1388" s="65"/>
      <c r="L1388" s="65"/>
      <c r="M1388" s="65"/>
      <c r="N1388" s="65"/>
      <c r="O1388" s="65"/>
      <c r="P1388" s="65"/>
      <c r="Q1388" s="59" t="s">
        <v>3166</v>
      </c>
      <c r="R1388" s="64" t="s">
        <v>3167</v>
      </c>
      <c r="S1388" s="65" t="s">
        <v>24</v>
      </c>
      <c r="T1388" s="65" t="s">
        <v>762</v>
      </c>
    </row>
    <row r="1389" spans="1:20" x14ac:dyDescent="0.35">
      <c r="A1389" s="63" t="s">
        <v>3168</v>
      </c>
      <c r="B1389" s="64">
        <v>486554</v>
      </c>
      <c r="C1389" s="64">
        <v>6760971</v>
      </c>
      <c r="D1389" s="64" t="s">
        <v>3169</v>
      </c>
      <c r="E1389" s="64" t="s">
        <v>91</v>
      </c>
      <c r="F1389" s="64" t="s">
        <v>105</v>
      </c>
      <c r="G1389" s="64"/>
      <c r="H1389" s="65"/>
      <c r="I1389" s="65"/>
      <c r="J1389" s="65"/>
      <c r="K1389" s="65"/>
      <c r="L1389" s="65"/>
      <c r="M1389" s="65"/>
      <c r="N1389" s="65"/>
      <c r="O1389" s="65"/>
      <c r="P1389" s="65"/>
      <c r="Q1389" s="64"/>
      <c r="R1389" s="64"/>
      <c r="S1389" s="65" t="s">
        <v>24</v>
      </c>
      <c r="T1389" s="65" t="s">
        <v>762</v>
      </c>
    </row>
    <row r="1390" spans="1:20" x14ac:dyDescent="0.35">
      <c r="A1390" s="63">
        <v>16.091000000000001</v>
      </c>
      <c r="B1390" s="64">
        <v>486551</v>
      </c>
      <c r="C1390" s="64">
        <v>6760916</v>
      </c>
      <c r="D1390" s="64" t="s">
        <v>3170</v>
      </c>
      <c r="E1390" s="64" t="s">
        <v>22</v>
      </c>
      <c r="F1390" s="64" t="s">
        <v>23</v>
      </c>
      <c r="G1390" s="64"/>
      <c r="H1390" s="65"/>
      <c r="I1390" s="65"/>
      <c r="J1390" s="65"/>
      <c r="K1390" s="65"/>
      <c r="L1390" s="65"/>
      <c r="M1390" s="65"/>
      <c r="N1390" s="65"/>
      <c r="O1390" s="65"/>
      <c r="P1390" s="65"/>
      <c r="Q1390" s="64"/>
      <c r="R1390" s="64" t="s">
        <v>3171</v>
      </c>
      <c r="S1390" s="65" t="s">
        <v>24</v>
      </c>
      <c r="T1390" s="65" t="s">
        <v>762</v>
      </c>
    </row>
    <row r="1391" spans="1:20" x14ac:dyDescent="0.35">
      <c r="A1391" s="63">
        <v>16.091999999999999</v>
      </c>
      <c r="B1391" s="64">
        <v>486527</v>
      </c>
      <c r="C1391" s="64">
        <v>6760819</v>
      </c>
      <c r="D1391" s="64" t="s">
        <v>3172</v>
      </c>
      <c r="E1391" s="64" t="s">
        <v>22</v>
      </c>
      <c r="F1391" s="64" t="s">
        <v>236</v>
      </c>
      <c r="G1391" s="64"/>
      <c r="H1391" s="65"/>
      <c r="I1391" s="65"/>
      <c r="J1391" s="65"/>
      <c r="K1391" s="65"/>
      <c r="L1391" s="65"/>
      <c r="M1391" s="65"/>
      <c r="N1391" s="65"/>
      <c r="O1391" s="65"/>
      <c r="P1391" s="65"/>
      <c r="Q1391" s="64"/>
      <c r="R1391" s="64" t="s">
        <v>3173</v>
      </c>
      <c r="S1391" s="65" t="s">
        <v>24</v>
      </c>
      <c r="T1391" s="65" t="s">
        <v>762</v>
      </c>
    </row>
    <row r="1392" spans="1:20" x14ac:dyDescent="0.35">
      <c r="A1392" s="63" t="s">
        <v>3174</v>
      </c>
      <c r="B1392" s="64">
        <v>486612</v>
      </c>
      <c r="C1392" s="64">
        <v>6760677</v>
      </c>
      <c r="D1392" s="64" t="s">
        <v>3175</v>
      </c>
      <c r="E1392" s="64" t="s">
        <v>22</v>
      </c>
      <c r="F1392" s="64" t="s">
        <v>23</v>
      </c>
      <c r="G1392" s="64"/>
      <c r="H1392" s="65"/>
      <c r="I1392" s="65"/>
      <c r="J1392" s="65"/>
      <c r="K1392" s="65"/>
      <c r="L1392" s="65"/>
      <c r="M1392" s="65"/>
      <c r="N1392" s="65"/>
      <c r="O1392" s="65"/>
      <c r="P1392" s="65"/>
      <c r="Q1392" s="64"/>
      <c r="R1392" s="64"/>
      <c r="S1392" s="65" t="s">
        <v>24</v>
      </c>
      <c r="T1392" s="65" t="s">
        <v>762</v>
      </c>
    </row>
    <row r="1393" spans="1:20" x14ac:dyDescent="0.35">
      <c r="A1393" s="63">
        <v>16.093</v>
      </c>
      <c r="B1393" s="64">
        <v>486711</v>
      </c>
      <c r="C1393" s="64">
        <v>6760623</v>
      </c>
      <c r="D1393" s="64" t="s">
        <v>3176</v>
      </c>
      <c r="E1393" s="64" t="s">
        <v>22</v>
      </c>
      <c r="F1393" s="64" t="s">
        <v>31</v>
      </c>
      <c r="G1393" s="64" t="s">
        <v>23</v>
      </c>
      <c r="H1393" s="65" t="s">
        <v>34</v>
      </c>
      <c r="I1393" s="65">
        <v>320</v>
      </c>
      <c r="J1393" s="65">
        <v>66</v>
      </c>
      <c r="K1393" s="65"/>
      <c r="L1393" s="65"/>
      <c r="M1393" s="65"/>
      <c r="N1393" s="65"/>
      <c r="O1393" s="65"/>
      <c r="P1393" s="65"/>
      <c r="Q1393" s="64"/>
      <c r="R1393" s="64"/>
      <c r="S1393" s="65" t="s">
        <v>24</v>
      </c>
      <c r="T1393" s="65" t="s">
        <v>762</v>
      </c>
    </row>
    <row r="1394" spans="1:20" x14ac:dyDescent="0.35">
      <c r="A1394" s="63">
        <v>16.094000000000001</v>
      </c>
      <c r="B1394" s="64">
        <v>486960</v>
      </c>
      <c r="C1394" s="64">
        <v>6760334</v>
      </c>
      <c r="D1394" s="64" t="s">
        <v>3177</v>
      </c>
      <c r="E1394" s="64" t="s">
        <v>22</v>
      </c>
      <c r="F1394" s="64" t="s">
        <v>23</v>
      </c>
      <c r="G1394" s="64"/>
      <c r="H1394" s="65" t="s">
        <v>34</v>
      </c>
      <c r="I1394" s="65">
        <v>308</v>
      </c>
      <c r="J1394" s="65">
        <v>55</v>
      </c>
      <c r="K1394" s="65"/>
      <c r="L1394" s="65"/>
      <c r="M1394" s="65"/>
      <c r="N1394" s="65"/>
      <c r="O1394" s="65"/>
      <c r="P1394" s="65"/>
      <c r="Q1394" s="64"/>
      <c r="R1394" s="64" t="s">
        <v>3178</v>
      </c>
      <c r="S1394" s="65" t="s">
        <v>24</v>
      </c>
      <c r="T1394" s="65" t="s">
        <v>762</v>
      </c>
    </row>
    <row r="1395" spans="1:20" x14ac:dyDescent="0.35">
      <c r="A1395" s="63">
        <v>16.094999999999999</v>
      </c>
      <c r="B1395" s="64">
        <v>487044</v>
      </c>
      <c r="C1395" s="64">
        <v>6760254</v>
      </c>
      <c r="D1395" s="64" t="s">
        <v>3179</v>
      </c>
      <c r="E1395" s="64" t="s">
        <v>22</v>
      </c>
      <c r="F1395" s="64" t="s">
        <v>23</v>
      </c>
      <c r="G1395" s="64"/>
      <c r="H1395" s="65"/>
      <c r="I1395" s="65"/>
      <c r="J1395" s="65"/>
      <c r="K1395" s="65"/>
      <c r="L1395" s="65"/>
      <c r="M1395" s="65"/>
      <c r="N1395" s="65"/>
      <c r="O1395" s="65"/>
      <c r="P1395" s="65"/>
      <c r="Q1395" s="64"/>
      <c r="R1395" s="64"/>
      <c r="S1395" s="65" t="s">
        <v>24</v>
      </c>
      <c r="T1395" s="65" t="s">
        <v>762</v>
      </c>
    </row>
    <row r="1396" spans="1:20" x14ac:dyDescent="0.35">
      <c r="A1396" s="63">
        <v>16.096</v>
      </c>
      <c r="B1396" s="64">
        <v>487242</v>
      </c>
      <c r="C1396" s="64">
        <v>6760348</v>
      </c>
      <c r="D1396" s="64" t="s">
        <v>3180</v>
      </c>
      <c r="E1396" s="64" t="s">
        <v>22</v>
      </c>
      <c r="F1396" s="64" t="s">
        <v>23</v>
      </c>
      <c r="G1396" s="64" t="s">
        <v>105</v>
      </c>
      <c r="H1396" s="65"/>
      <c r="I1396" s="65"/>
      <c r="J1396" s="65"/>
      <c r="K1396" s="65"/>
      <c r="L1396" s="65"/>
      <c r="M1396" s="65"/>
      <c r="N1396" s="65"/>
      <c r="O1396" s="65"/>
      <c r="P1396" s="65"/>
      <c r="Q1396" s="64"/>
      <c r="R1396" s="64"/>
      <c r="S1396" s="65" t="s">
        <v>24</v>
      </c>
      <c r="T1396" s="65" t="s">
        <v>762</v>
      </c>
    </row>
    <row r="1397" spans="1:20" x14ac:dyDescent="0.35">
      <c r="A1397" s="63">
        <v>16.097000000000001</v>
      </c>
      <c r="B1397" s="64">
        <v>487281</v>
      </c>
      <c r="C1397" s="64">
        <v>6760412</v>
      </c>
      <c r="D1397" s="64" t="s">
        <v>3181</v>
      </c>
      <c r="E1397" s="64" t="s">
        <v>22</v>
      </c>
      <c r="F1397" s="64" t="s">
        <v>105</v>
      </c>
      <c r="G1397" s="64"/>
      <c r="H1397" s="65"/>
      <c r="I1397" s="65"/>
      <c r="J1397" s="65"/>
      <c r="K1397" s="65"/>
      <c r="L1397" s="65"/>
      <c r="M1397" s="65"/>
      <c r="N1397" s="65"/>
      <c r="O1397" s="65"/>
      <c r="P1397" s="65"/>
      <c r="Q1397" s="64"/>
      <c r="R1397" s="64" t="s">
        <v>3182</v>
      </c>
      <c r="S1397" s="65" t="s">
        <v>24</v>
      </c>
      <c r="T1397" s="65" t="s">
        <v>762</v>
      </c>
    </row>
    <row r="1398" spans="1:20" x14ac:dyDescent="0.35">
      <c r="A1398" s="63" t="s">
        <v>3183</v>
      </c>
      <c r="B1398" s="64">
        <v>487307</v>
      </c>
      <c r="C1398" s="64">
        <v>6760484</v>
      </c>
      <c r="D1398" s="64" t="s">
        <v>3184</v>
      </c>
      <c r="E1398" s="64" t="s">
        <v>22</v>
      </c>
      <c r="F1398" s="64" t="s">
        <v>105</v>
      </c>
      <c r="G1398" s="64"/>
      <c r="H1398" s="65"/>
      <c r="I1398" s="65"/>
      <c r="J1398" s="65"/>
      <c r="K1398" s="65"/>
      <c r="L1398" s="65"/>
      <c r="M1398" s="65"/>
      <c r="N1398" s="65"/>
      <c r="O1398" s="65"/>
      <c r="P1398" s="65"/>
      <c r="Q1398" s="64"/>
      <c r="R1398" s="64"/>
      <c r="S1398" s="65" t="s">
        <v>24</v>
      </c>
      <c r="T1398" s="65" t="s">
        <v>762</v>
      </c>
    </row>
    <row r="1399" spans="1:20" x14ac:dyDescent="0.35">
      <c r="A1399" s="63">
        <v>16.097999999999999</v>
      </c>
      <c r="B1399" s="64">
        <v>487387</v>
      </c>
      <c r="C1399" s="64">
        <v>6760587</v>
      </c>
      <c r="D1399" s="64" t="s">
        <v>3185</v>
      </c>
      <c r="E1399" s="64" t="s">
        <v>22</v>
      </c>
      <c r="F1399" s="64" t="s">
        <v>175</v>
      </c>
      <c r="G1399" s="64"/>
      <c r="H1399" s="65"/>
      <c r="I1399" s="65"/>
      <c r="J1399" s="65"/>
      <c r="K1399" s="65"/>
      <c r="L1399" s="65"/>
      <c r="M1399" s="65"/>
      <c r="N1399" s="65"/>
      <c r="O1399" s="65"/>
      <c r="P1399" s="65"/>
      <c r="Q1399" s="64"/>
      <c r="R1399" s="64"/>
      <c r="S1399" s="65" t="s">
        <v>24</v>
      </c>
      <c r="T1399" s="65" t="s">
        <v>762</v>
      </c>
    </row>
    <row r="1400" spans="1:20" x14ac:dyDescent="0.35">
      <c r="A1400" s="63">
        <v>16.099</v>
      </c>
      <c r="B1400" s="64">
        <v>487432</v>
      </c>
      <c r="C1400" s="64">
        <v>6760633</v>
      </c>
      <c r="D1400" s="64" t="s">
        <v>3186</v>
      </c>
      <c r="E1400" s="64" t="s">
        <v>22</v>
      </c>
      <c r="F1400" s="64" t="s">
        <v>168</v>
      </c>
      <c r="G1400" s="64"/>
      <c r="H1400" s="65"/>
      <c r="I1400" s="65"/>
      <c r="J1400" s="65"/>
      <c r="K1400" s="65"/>
      <c r="L1400" s="65"/>
      <c r="M1400" s="65"/>
      <c r="N1400" s="65"/>
      <c r="O1400" s="65"/>
      <c r="P1400" s="65"/>
      <c r="Q1400" s="64"/>
      <c r="R1400" s="64"/>
      <c r="S1400" s="65" t="s">
        <v>24</v>
      </c>
      <c r="T1400" s="65" t="s">
        <v>762</v>
      </c>
    </row>
    <row r="1401" spans="1:20" x14ac:dyDescent="0.35">
      <c r="A1401" s="63" t="s">
        <v>3187</v>
      </c>
      <c r="B1401" s="64">
        <v>487458</v>
      </c>
      <c r="C1401" s="64">
        <v>6760688</v>
      </c>
      <c r="D1401" s="64" t="s">
        <v>3188</v>
      </c>
      <c r="E1401" s="64" t="s">
        <v>91</v>
      </c>
      <c r="F1401" s="64" t="s">
        <v>31</v>
      </c>
      <c r="G1401" s="64"/>
      <c r="H1401" s="65"/>
      <c r="I1401" s="65"/>
      <c r="J1401" s="65"/>
      <c r="K1401" s="65"/>
      <c r="L1401" s="65"/>
      <c r="M1401" s="65"/>
      <c r="N1401" s="65"/>
      <c r="O1401" s="65"/>
      <c r="P1401" s="65"/>
      <c r="Q1401" s="64"/>
      <c r="R1401" s="64"/>
      <c r="S1401" s="65" t="s">
        <v>24</v>
      </c>
      <c r="T1401" s="65" t="s">
        <v>762</v>
      </c>
    </row>
    <row r="1402" spans="1:20" x14ac:dyDescent="0.35">
      <c r="A1402" s="63">
        <v>16.100999999999999</v>
      </c>
      <c r="B1402" s="64">
        <v>487538</v>
      </c>
      <c r="C1402" s="64">
        <v>6760887</v>
      </c>
      <c r="D1402" s="64" t="s">
        <v>3189</v>
      </c>
      <c r="E1402" s="64" t="s">
        <v>22</v>
      </c>
      <c r="F1402" s="64" t="s">
        <v>23</v>
      </c>
      <c r="G1402" s="64"/>
      <c r="H1402" s="65"/>
      <c r="I1402" s="65"/>
      <c r="J1402" s="65"/>
      <c r="K1402" s="65"/>
      <c r="L1402" s="65"/>
      <c r="M1402" s="65"/>
      <c r="N1402" s="65"/>
      <c r="O1402" s="65"/>
      <c r="P1402" s="65"/>
      <c r="Q1402" s="64"/>
      <c r="R1402" s="64"/>
      <c r="S1402" s="65" t="s">
        <v>24</v>
      </c>
      <c r="T1402" s="65" t="s">
        <v>762</v>
      </c>
    </row>
    <row r="1403" spans="1:20" x14ac:dyDescent="0.35">
      <c r="A1403" s="63">
        <v>16.102</v>
      </c>
      <c r="B1403" s="64">
        <v>487594</v>
      </c>
      <c r="C1403" s="64">
        <v>6760930</v>
      </c>
      <c r="D1403" s="64" t="s">
        <v>3190</v>
      </c>
      <c r="E1403" s="64" t="s">
        <v>22</v>
      </c>
      <c r="F1403" s="64" t="s">
        <v>31</v>
      </c>
      <c r="G1403" s="64" t="s">
        <v>168</v>
      </c>
      <c r="H1403" s="65"/>
      <c r="I1403" s="65"/>
      <c r="J1403" s="65"/>
      <c r="K1403" s="65"/>
      <c r="L1403" s="65"/>
      <c r="M1403" s="65"/>
      <c r="N1403" s="65"/>
      <c r="O1403" s="65"/>
      <c r="P1403" s="65"/>
      <c r="Q1403" s="64"/>
      <c r="R1403" s="64" t="s">
        <v>3191</v>
      </c>
      <c r="S1403" s="65" t="s">
        <v>24</v>
      </c>
      <c r="T1403" s="65" t="s">
        <v>762</v>
      </c>
    </row>
    <row r="1404" spans="1:20" x14ac:dyDescent="0.35">
      <c r="A1404" s="63">
        <v>16.103000000000002</v>
      </c>
      <c r="B1404" s="64">
        <v>487724</v>
      </c>
      <c r="C1404" s="64">
        <v>6761049</v>
      </c>
      <c r="D1404" s="64" t="s">
        <v>3192</v>
      </c>
      <c r="E1404" s="64" t="s">
        <v>22</v>
      </c>
      <c r="F1404" s="64" t="s">
        <v>23</v>
      </c>
      <c r="G1404" s="64"/>
      <c r="H1404" s="65"/>
      <c r="I1404" s="65"/>
      <c r="J1404" s="65"/>
      <c r="K1404" s="65"/>
      <c r="L1404" s="65"/>
      <c r="M1404" s="65"/>
      <c r="N1404" s="65"/>
      <c r="O1404" s="65"/>
      <c r="P1404" s="65"/>
      <c r="Q1404" s="64"/>
      <c r="R1404" s="64"/>
      <c r="S1404" s="65" t="s">
        <v>24</v>
      </c>
      <c r="T1404" s="65" t="s">
        <v>762</v>
      </c>
    </row>
    <row r="1405" spans="1:20" x14ac:dyDescent="0.35">
      <c r="A1405" s="63">
        <v>16.103999999999999</v>
      </c>
      <c r="B1405" s="64">
        <v>487729</v>
      </c>
      <c r="C1405" s="64">
        <v>6761115</v>
      </c>
      <c r="D1405" s="64" t="s">
        <v>3193</v>
      </c>
      <c r="E1405" s="64" t="s">
        <v>22</v>
      </c>
      <c r="F1405" s="64" t="s">
        <v>31</v>
      </c>
      <c r="G1405" s="64" t="s">
        <v>100</v>
      </c>
      <c r="H1405" s="65"/>
      <c r="I1405" s="65"/>
      <c r="J1405" s="65"/>
      <c r="K1405" s="65"/>
      <c r="L1405" s="65"/>
      <c r="M1405" s="65"/>
      <c r="N1405" s="65"/>
      <c r="O1405" s="65"/>
      <c r="P1405" s="65"/>
      <c r="Q1405" s="64"/>
      <c r="R1405" s="64" t="s">
        <v>3194</v>
      </c>
      <c r="S1405" s="65" t="s">
        <v>24</v>
      </c>
      <c r="T1405" s="65" t="s">
        <v>762</v>
      </c>
    </row>
    <row r="1406" spans="1:20" x14ac:dyDescent="0.35">
      <c r="A1406" s="63">
        <v>16.105</v>
      </c>
      <c r="B1406" s="64">
        <v>487756</v>
      </c>
      <c r="C1406" s="64">
        <v>6761213</v>
      </c>
      <c r="D1406" s="64" t="s">
        <v>3195</v>
      </c>
      <c r="E1406" s="64" t="s">
        <v>91</v>
      </c>
      <c r="F1406" s="64" t="s">
        <v>100</v>
      </c>
      <c r="G1406" s="64" t="s">
        <v>907</v>
      </c>
      <c r="H1406" s="65"/>
      <c r="I1406" s="65"/>
      <c r="J1406" s="65"/>
      <c r="K1406" s="65"/>
      <c r="L1406" s="65"/>
      <c r="M1406" s="65"/>
      <c r="N1406" s="65"/>
      <c r="O1406" s="65"/>
      <c r="P1406" s="65"/>
      <c r="Q1406" s="64"/>
      <c r="R1406" s="64"/>
      <c r="S1406" s="65" t="s">
        <v>24</v>
      </c>
      <c r="T1406" s="65" t="s">
        <v>762</v>
      </c>
    </row>
    <row r="1407" spans="1:20" x14ac:dyDescent="0.35">
      <c r="A1407" s="63">
        <v>16.106000000000002</v>
      </c>
      <c r="B1407" s="64">
        <v>487754</v>
      </c>
      <c r="C1407" s="64">
        <v>6761272</v>
      </c>
      <c r="D1407" s="64" t="s">
        <v>3196</v>
      </c>
      <c r="E1407" s="64" t="s">
        <v>22</v>
      </c>
      <c r="F1407" s="64" t="s">
        <v>31</v>
      </c>
      <c r="G1407" s="64" t="s">
        <v>100</v>
      </c>
      <c r="H1407" s="65"/>
      <c r="I1407" s="65"/>
      <c r="J1407" s="65"/>
      <c r="K1407" s="65"/>
      <c r="L1407" s="65"/>
      <c r="M1407" s="65"/>
      <c r="N1407" s="65"/>
      <c r="O1407" s="65"/>
      <c r="P1407" s="65"/>
      <c r="Q1407" s="64"/>
      <c r="R1407" s="64"/>
      <c r="S1407" s="65" t="s">
        <v>24</v>
      </c>
      <c r="T1407" s="65" t="s">
        <v>762</v>
      </c>
    </row>
    <row r="1408" spans="1:20" x14ac:dyDescent="0.35">
      <c r="A1408" s="63">
        <v>16.106999999999999</v>
      </c>
      <c r="B1408" s="64">
        <v>487762</v>
      </c>
      <c r="C1408" s="64">
        <v>6761393</v>
      </c>
      <c r="D1408" s="64" t="s">
        <v>3197</v>
      </c>
      <c r="E1408" s="64" t="s">
        <v>22</v>
      </c>
      <c r="F1408" s="64" t="s">
        <v>31</v>
      </c>
      <c r="G1408" s="64"/>
      <c r="H1408" s="65"/>
      <c r="I1408" s="65"/>
      <c r="J1408" s="65"/>
      <c r="K1408" s="65"/>
      <c r="L1408" s="65"/>
      <c r="M1408" s="65"/>
      <c r="N1408" s="65"/>
      <c r="O1408" s="65"/>
      <c r="P1408" s="65"/>
      <c r="Q1408" s="64"/>
      <c r="R1408" s="64" t="s">
        <v>3198</v>
      </c>
      <c r="S1408" s="65" t="s">
        <v>24</v>
      </c>
      <c r="T1408" s="65" t="s">
        <v>762</v>
      </c>
    </row>
    <row r="1409" spans="1:20" x14ac:dyDescent="0.35">
      <c r="A1409" s="63">
        <v>16.108000000000001</v>
      </c>
      <c r="B1409" s="64">
        <v>487830</v>
      </c>
      <c r="C1409" s="64">
        <v>6761468</v>
      </c>
      <c r="D1409" s="64" t="s">
        <v>3199</v>
      </c>
      <c r="E1409" s="64" t="s">
        <v>22</v>
      </c>
      <c r="F1409" s="64" t="s">
        <v>31</v>
      </c>
      <c r="G1409" s="64" t="s">
        <v>164</v>
      </c>
      <c r="H1409" s="65"/>
      <c r="I1409" s="65"/>
      <c r="J1409" s="65"/>
      <c r="K1409" s="65"/>
      <c r="L1409" s="65"/>
      <c r="M1409" s="65"/>
      <c r="N1409" s="65"/>
      <c r="O1409" s="65"/>
      <c r="P1409" s="65"/>
      <c r="Q1409" s="64"/>
      <c r="R1409" s="64" t="s">
        <v>3200</v>
      </c>
      <c r="S1409" s="65" t="s">
        <v>24</v>
      </c>
      <c r="T1409" s="65" t="s">
        <v>762</v>
      </c>
    </row>
    <row r="1410" spans="1:20" x14ac:dyDescent="0.35">
      <c r="A1410" s="63" t="s">
        <v>3201</v>
      </c>
      <c r="B1410" s="64">
        <v>487838</v>
      </c>
      <c r="C1410" s="64">
        <v>6761492</v>
      </c>
      <c r="D1410" s="64" t="s">
        <v>3202</v>
      </c>
      <c r="E1410" s="64" t="s">
        <v>22</v>
      </c>
      <c r="F1410" s="64" t="s">
        <v>164</v>
      </c>
      <c r="G1410" s="64" t="s">
        <v>23</v>
      </c>
      <c r="H1410" s="65"/>
      <c r="I1410" s="65"/>
      <c r="J1410" s="65"/>
      <c r="K1410" s="65"/>
      <c r="L1410" s="65"/>
      <c r="M1410" s="65"/>
      <c r="N1410" s="65"/>
      <c r="O1410" s="65"/>
      <c r="P1410" s="65"/>
      <c r="Q1410" s="64"/>
      <c r="R1410" s="64"/>
      <c r="S1410" s="65" t="s">
        <v>24</v>
      </c>
      <c r="T1410" s="65" t="s">
        <v>762</v>
      </c>
    </row>
    <row r="1411" spans="1:20" x14ac:dyDescent="0.35">
      <c r="A1411" s="63">
        <v>16.109000000000002</v>
      </c>
      <c r="B1411" s="64">
        <v>487872</v>
      </c>
      <c r="C1411" s="64">
        <v>6761538</v>
      </c>
      <c r="D1411" s="64" t="s">
        <v>3203</v>
      </c>
      <c r="E1411" s="64" t="s">
        <v>22</v>
      </c>
      <c r="F1411" s="64" t="s">
        <v>100</v>
      </c>
      <c r="G1411" s="64" t="s">
        <v>23</v>
      </c>
      <c r="H1411" s="65" t="s">
        <v>27</v>
      </c>
      <c r="I1411" s="65">
        <v>316</v>
      </c>
      <c r="J1411" s="65">
        <v>87</v>
      </c>
      <c r="K1411" s="65"/>
      <c r="L1411" s="65"/>
      <c r="M1411" s="65"/>
      <c r="N1411" s="65"/>
      <c r="O1411" s="65"/>
      <c r="P1411" s="65"/>
      <c r="Q1411" s="64"/>
      <c r="R1411" s="64" t="s">
        <v>3204</v>
      </c>
      <c r="S1411" s="65" t="s">
        <v>24</v>
      </c>
      <c r="T1411" s="65" t="s">
        <v>762</v>
      </c>
    </row>
    <row r="1412" spans="1:20" x14ac:dyDescent="0.35">
      <c r="A1412" s="63" t="s">
        <v>3205</v>
      </c>
      <c r="B1412" s="64">
        <v>487885</v>
      </c>
      <c r="C1412" s="64">
        <v>6761611</v>
      </c>
      <c r="D1412" s="64" t="s">
        <v>3206</v>
      </c>
      <c r="E1412" s="64" t="s">
        <v>22</v>
      </c>
      <c r="F1412" s="64" t="s">
        <v>100</v>
      </c>
      <c r="G1412" s="64" t="s">
        <v>23</v>
      </c>
      <c r="H1412" s="65" t="s">
        <v>27</v>
      </c>
      <c r="I1412" s="65">
        <v>310</v>
      </c>
      <c r="J1412" s="65">
        <v>82</v>
      </c>
      <c r="K1412" s="65"/>
      <c r="L1412" s="65"/>
      <c r="M1412" s="65"/>
      <c r="N1412" s="65"/>
      <c r="O1412" s="65"/>
      <c r="P1412" s="65"/>
      <c r="Q1412" s="64"/>
      <c r="R1412" s="64" t="s">
        <v>3207</v>
      </c>
      <c r="S1412" s="65" t="s">
        <v>24</v>
      </c>
      <c r="T1412" s="65" t="s">
        <v>762</v>
      </c>
    </row>
    <row r="1413" spans="1:20" x14ac:dyDescent="0.35">
      <c r="A1413" s="63">
        <v>16.111000000000001</v>
      </c>
      <c r="B1413" s="64">
        <v>487843</v>
      </c>
      <c r="C1413" s="64">
        <v>6761745</v>
      </c>
      <c r="D1413" s="64" t="s">
        <v>3208</v>
      </c>
      <c r="E1413" s="64" t="s">
        <v>91</v>
      </c>
      <c r="F1413" s="64" t="s">
        <v>100</v>
      </c>
      <c r="G1413" s="64" t="s">
        <v>23</v>
      </c>
      <c r="H1413" s="65"/>
      <c r="I1413" s="65"/>
      <c r="J1413" s="65"/>
      <c r="K1413" s="65"/>
      <c r="L1413" s="65"/>
      <c r="M1413" s="65"/>
      <c r="N1413" s="65"/>
      <c r="O1413" s="65"/>
      <c r="P1413" s="65"/>
      <c r="Q1413" s="64"/>
      <c r="R1413" s="64"/>
      <c r="S1413" s="65" t="s">
        <v>24</v>
      </c>
      <c r="T1413" s="65" t="s">
        <v>762</v>
      </c>
    </row>
    <row r="1414" spans="1:20" x14ac:dyDescent="0.35">
      <c r="A1414" s="63">
        <v>16.111999999999998</v>
      </c>
      <c r="B1414" s="64">
        <v>487788</v>
      </c>
      <c r="C1414" s="64">
        <v>6761938</v>
      </c>
      <c r="D1414" s="64" t="s">
        <v>3209</v>
      </c>
      <c r="E1414" s="64" t="s">
        <v>22</v>
      </c>
      <c r="F1414" s="64" t="s">
        <v>100</v>
      </c>
      <c r="G1414" s="64"/>
      <c r="H1414" s="65" t="s">
        <v>27</v>
      </c>
      <c r="I1414" s="65">
        <v>297</v>
      </c>
      <c r="J1414" s="65">
        <v>88</v>
      </c>
      <c r="K1414" s="65"/>
      <c r="L1414" s="65"/>
      <c r="M1414" s="65"/>
      <c r="N1414" s="65"/>
      <c r="O1414" s="65"/>
      <c r="P1414" s="65"/>
      <c r="Q1414" s="64"/>
      <c r="R1414" s="64" t="s">
        <v>3210</v>
      </c>
      <c r="S1414" s="65" t="s">
        <v>24</v>
      </c>
      <c r="T1414" s="65" t="s">
        <v>762</v>
      </c>
    </row>
    <row r="1415" spans="1:20" x14ac:dyDescent="0.35">
      <c r="A1415" s="63">
        <v>16.113</v>
      </c>
      <c r="B1415" s="64">
        <v>487780</v>
      </c>
      <c r="C1415" s="64">
        <v>6762107</v>
      </c>
      <c r="D1415" s="64" t="s">
        <v>3211</v>
      </c>
      <c r="E1415" s="64" t="s">
        <v>22</v>
      </c>
      <c r="F1415" s="64" t="s">
        <v>23</v>
      </c>
      <c r="G1415" s="64"/>
      <c r="H1415" s="65"/>
      <c r="I1415" s="65"/>
      <c r="J1415" s="65"/>
      <c r="K1415" s="65"/>
      <c r="L1415" s="65"/>
      <c r="M1415" s="65"/>
      <c r="N1415" s="65"/>
      <c r="O1415" s="65"/>
      <c r="P1415" s="65"/>
      <c r="Q1415" s="64"/>
      <c r="R1415" s="64"/>
      <c r="S1415" s="65" t="s">
        <v>24</v>
      </c>
      <c r="T1415" s="65" t="s">
        <v>762</v>
      </c>
    </row>
    <row r="1416" spans="1:20" x14ac:dyDescent="0.35">
      <c r="A1416" s="63" t="s">
        <v>3212</v>
      </c>
      <c r="B1416" s="64">
        <v>487736</v>
      </c>
      <c r="C1416" s="64">
        <v>6762211</v>
      </c>
      <c r="D1416" s="64" t="s">
        <v>3213</v>
      </c>
      <c r="E1416" s="64" t="s">
        <v>91</v>
      </c>
      <c r="F1416" s="64" t="s">
        <v>23</v>
      </c>
      <c r="G1416" s="64"/>
      <c r="H1416" s="65"/>
      <c r="I1416" s="65"/>
      <c r="J1416" s="65"/>
      <c r="K1416" s="65"/>
      <c r="L1416" s="65"/>
      <c r="M1416" s="65"/>
      <c r="N1416" s="65"/>
      <c r="O1416" s="65"/>
      <c r="P1416" s="65"/>
      <c r="Q1416" s="64"/>
      <c r="R1416" s="64"/>
      <c r="S1416" s="65" t="s">
        <v>24</v>
      </c>
      <c r="T1416" s="65" t="s">
        <v>762</v>
      </c>
    </row>
    <row r="1417" spans="1:20" x14ac:dyDescent="0.35">
      <c r="A1417" s="63">
        <v>17.001000000000001</v>
      </c>
      <c r="B1417" s="64">
        <v>481288</v>
      </c>
      <c r="C1417" s="64">
        <v>6763783</v>
      </c>
      <c r="D1417" s="64" t="s">
        <v>3214</v>
      </c>
      <c r="E1417" s="64"/>
      <c r="F1417" s="64"/>
      <c r="G1417" s="64"/>
      <c r="H1417" s="65"/>
      <c r="I1417" s="65"/>
      <c r="J1417" s="65"/>
      <c r="K1417" s="65"/>
      <c r="L1417" s="65"/>
      <c r="M1417" s="65"/>
      <c r="N1417" s="65"/>
      <c r="O1417" s="65"/>
      <c r="P1417" s="65"/>
      <c r="Q1417" s="64"/>
      <c r="R1417" s="64"/>
      <c r="S1417" s="65" t="s">
        <v>24</v>
      </c>
      <c r="T1417" s="65" t="s">
        <v>762</v>
      </c>
    </row>
    <row r="1418" spans="1:20" x14ac:dyDescent="0.35">
      <c r="A1418" s="63">
        <v>17.001999999999999</v>
      </c>
      <c r="B1418" s="64">
        <v>481111</v>
      </c>
      <c r="C1418" s="64">
        <v>6763780</v>
      </c>
      <c r="D1418" s="64" t="s">
        <v>3215</v>
      </c>
      <c r="E1418" s="64" t="s">
        <v>133</v>
      </c>
      <c r="F1418" s="64" t="s">
        <v>179</v>
      </c>
      <c r="G1418" s="64"/>
      <c r="H1418" s="65"/>
      <c r="I1418" s="65"/>
      <c r="J1418" s="65"/>
      <c r="K1418" s="65"/>
      <c r="L1418" s="65"/>
      <c r="M1418" s="65"/>
      <c r="N1418" s="65"/>
      <c r="O1418" s="65"/>
      <c r="P1418" s="65"/>
      <c r="Q1418" s="64"/>
      <c r="R1418" s="64"/>
      <c r="S1418" s="65" t="s">
        <v>24</v>
      </c>
      <c r="T1418" s="65" t="s">
        <v>762</v>
      </c>
    </row>
    <row r="1419" spans="1:20" x14ac:dyDescent="0.35">
      <c r="A1419" s="63">
        <v>17.003</v>
      </c>
      <c r="B1419" s="64">
        <v>480959</v>
      </c>
      <c r="C1419" s="64">
        <v>6763772</v>
      </c>
      <c r="D1419" s="64" t="s">
        <v>3216</v>
      </c>
      <c r="E1419" s="64" t="s">
        <v>477</v>
      </c>
      <c r="F1419" s="64" t="s">
        <v>105</v>
      </c>
      <c r="G1419" s="64" t="s">
        <v>907</v>
      </c>
      <c r="H1419" s="65"/>
      <c r="I1419" s="65"/>
      <c r="J1419" s="65"/>
      <c r="K1419" s="65"/>
      <c r="L1419" s="65"/>
      <c r="M1419" s="65"/>
      <c r="N1419" s="65"/>
      <c r="O1419" s="65"/>
      <c r="P1419" s="65"/>
      <c r="Q1419" s="64"/>
      <c r="R1419" s="64" t="s">
        <v>3217</v>
      </c>
      <c r="S1419" s="65" t="s">
        <v>24</v>
      </c>
      <c r="T1419" s="65" t="s">
        <v>762</v>
      </c>
    </row>
    <row r="1420" spans="1:20" x14ac:dyDescent="0.35">
      <c r="A1420" s="63">
        <v>17.004000000000001</v>
      </c>
      <c r="B1420" s="64">
        <v>480653</v>
      </c>
      <c r="C1420" s="64">
        <v>6763779</v>
      </c>
      <c r="D1420" s="64" t="s">
        <v>3218</v>
      </c>
      <c r="E1420" s="64" t="s">
        <v>477</v>
      </c>
      <c r="F1420" s="64" t="s">
        <v>23</v>
      </c>
      <c r="G1420" s="64"/>
      <c r="H1420" s="65"/>
      <c r="I1420" s="65"/>
      <c r="J1420" s="65"/>
      <c r="K1420" s="65"/>
      <c r="L1420" s="65"/>
      <c r="M1420" s="65"/>
      <c r="N1420" s="65"/>
      <c r="O1420" s="65"/>
      <c r="P1420" s="65"/>
      <c r="Q1420" s="64"/>
      <c r="R1420" s="64" t="s">
        <v>3219</v>
      </c>
      <c r="S1420" s="65" t="s">
        <v>24</v>
      </c>
      <c r="T1420" s="65" t="s">
        <v>762</v>
      </c>
    </row>
    <row r="1421" spans="1:20" x14ac:dyDescent="0.35">
      <c r="A1421" s="63">
        <v>17.004999999999999</v>
      </c>
      <c r="B1421" s="64">
        <v>480550</v>
      </c>
      <c r="C1421" s="64">
        <v>6763411</v>
      </c>
      <c r="D1421" s="64" t="s">
        <v>3220</v>
      </c>
      <c r="E1421" s="64" t="s">
        <v>133</v>
      </c>
      <c r="F1421" s="64" t="s">
        <v>179</v>
      </c>
      <c r="G1421" s="64"/>
      <c r="H1421" s="65"/>
      <c r="I1421" s="65"/>
      <c r="J1421" s="65"/>
      <c r="K1421" s="65"/>
      <c r="L1421" s="65"/>
      <c r="M1421" s="65"/>
      <c r="N1421" s="65"/>
      <c r="O1421" s="65"/>
      <c r="P1421" s="65"/>
      <c r="Q1421" s="64"/>
      <c r="R1421" s="64"/>
      <c r="S1421" s="65" t="s">
        <v>24</v>
      </c>
      <c r="T1421" s="65" t="s">
        <v>762</v>
      </c>
    </row>
    <row r="1422" spans="1:20" x14ac:dyDescent="0.35">
      <c r="A1422" s="63">
        <v>17.006</v>
      </c>
      <c r="B1422" s="64">
        <v>480570</v>
      </c>
      <c r="C1422" s="64">
        <v>6763116</v>
      </c>
      <c r="D1422" s="64" t="s">
        <v>3221</v>
      </c>
      <c r="E1422" s="64" t="s">
        <v>133</v>
      </c>
      <c r="F1422" s="64" t="s">
        <v>148</v>
      </c>
      <c r="G1422" s="64"/>
      <c r="H1422" s="65"/>
      <c r="I1422" s="65"/>
      <c r="J1422" s="65"/>
      <c r="K1422" s="65"/>
      <c r="L1422" s="65"/>
      <c r="M1422" s="65"/>
      <c r="N1422" s="65"/>
      <c r="O1422" s="65"/>
      <c r="P1422" s="65"/>
      <c r="Q1422" s="64"/>
      <c r="R1422" s="64"/>
      <c r="S1422" s="65" t="s">
        <v>24</v>
      </c>
      <c r="T1422" s="65" t="s">
        <v>762</v>
      </c>
    </row>
    <row r="1423" spans="1:20" x14ac:dyDescent="0.35">
      <c r="A1423" s="63">
        <v>17.007000000000001</v>
      </c>
      <c r="B1423" s="64">
        <v>480830</v>
      </c>
      <c r="C1423" s="64">
        <v>6762807</v>
      </c>
      <c r="D1423" s="64" t="s">
        <v>3222</v>
      </c>
      <c r="E1423" s="64" t="s">
        <v>133</v>
      </c>
      <c r="F1423" s="64" t="s">
        <v>105</v>
      </c>
      <c r="G1423" s="64"/>
      <c r="H1423" s="65"/>
      <c r="I1423" s="65"/>
      <c r="J1423" s="65"/>
      <c r="K1423" s="65"/>
      <c r="L1423" s="65"/>
      <c r="M1423" s="65"/>
      <c r="N1423" s="65"/>
      <c r="O1423" s="65"/>
      <c r="P1423" s="65"/>
      <c r="Q1423" s="64"/>
      <c r="R1423" s="64" t="s">
        <v>3223</v>
      </c>
      <c r="S1423" s="65" t="s">
        <v>24</v>
      </c>
      <c r="T1423" s="65" t="s">
        <v>762</v>
      </c>
    </row>
    <row r="1424" spans="1:20" x14ac:dyDescent="0.35">
      <c r="A1424" s="63">
        <v>17.007999999999999</v>
      </c>
      <c r="B1424" s="64">
        <v>481234</v>
      </c>
      <c r="C1424" s="64">
        <v>6762863</v>
      </c>
      <c r="D1424" s="64" t="s">
        <v>3224</v>
      </c>
      <c r="E1424" s="64" t="s">
        <v>133</v>
      </c>
      <c r="F1424" s="64" t="s">
        <v>100</v>
      </c>
      <c r="G1424" s="64"/>
      <c r="H1424" s="65"/>
      <c r="I1424" s="65"/>
      <c r="J1424" s="65"/>
      <c r="K1424" s="65"/>
      <c r="L1424" s="65"/>
      <c r="M1424" s="65"/>
      <c r="N1424" s="65"/>
      <c r="O1424" s="65"/>
      <c r="P1424" s="65"/>
      <c r="Q1424" s="64"/>
      <c r="R1424" s="64"/>
      <c r="S1424" s="65" t="s">
        <v>24</v>
      </c>
      <c r="T1424" s="65" t="s">
        <v>762</v>
      </c>
    </row>
    <row r="1425" spans="1:20" x14ac:dyDescent="0.35">
      <c r="A1425" s="63">
        <v>17.009</v>
      </c>
      <c r="B1425" s="64">
        <v>481272</v>
      </c>
      <c r="C1425" s="64">
        <v>6762872</v>
      </c>
      <c r="D1425" s="64" t="s">
        <v>3225</v>
      </c>
      <c r="E1425" s="64" t="s">
        <v>133</v>
      </c>
      <c r="F1425" s="64" t="s">
        <v>100</v>
      </c>
      <c r="G1425" s="64" t="s">
        <v>23</v>
      </c>
      <c r="H1425" s="65"/>
      <c r="I1425" s="65"/>
      <c r="J1425" s="65"/>
      <c r="K1425" s="65"/>
      <c r="L1425" s="65"/>
      <c r="M1425" s="65"/>
      <c r="N1425" s="65"/>
      <c r="O1425" s="65"/>
      <c r="P1425" s="65"/>
      <c r="Q1425" s="64"/>
      <c r="R1425" s="64" t="s">
        <v>3226</v>
      </c>
      <c r="S1425" s="65" t="s">
        <v>24</v>
      </c>
      <c r="T1425" s="65" t="s">
        <v>762</v>
      </c>
    </row>
    <row r="1426" spans="1:20" x14ac:dyDescent="0.35">
      <c r="A1426" s="63" t="s">
        <v>3227</v>
      </c>
      <c r="B1426" s="64">
        <v>481425</v>
      </c>
      <c r="C1426" s="64">
        <v>6762910</v>
      </c>
      <c r="D1426" s="64" t="s">
        <v>3228</v>
      </c>
      <c r="E1426" s="64" t="s">
        <v>133</v>
      </c>
      <c r="F1426" s="64" t="s">
        <v>31</v>
      </c>
      <c r="G1426" s="64" t="s">
        <v>100</v>
      </c>
      <c r="H1426" s="65"/>
      <c r="I1426" s="65"/>
      <c r="J1426" s="65"/>
      <c r="K1426" s="65"/>
      <c r="L1426" s="65"/>
      <c r="M1426" s="65"/>
      <c r="N1426" s="65"/>
      <c r="O1426" s="65"/>
      <c r="P1426" s="65"/>
      <c r="Q1426" s="64"/>
      <c r="R1426" s="64"/>
      <c r="S1426" s="65" t="s">
        <v>24</v>
      </c>
      <c r="T1426" s="65" t="s">
        <v>762</v>
      </c>
    </row>
    <row r="1427" spans="1:20" x14ac:dyDescent="0.35">
      <c r="A1427" s="63">
        <v>17.010999999999999</v>
      </c>
      <c r="B1427" s="64">
        <v>481567</v>
      </c>
      <c r="C1427" s="64">
        <v>6762951</v>
      </c>
      <c r="D1427" s="64" t="s">
        <v>3229</v>
      </c>
      <c r="E1427" s="64" t="s">
        <v>133</v>
      </c>
      <c r="F1427" s="64" t="s">
        <v>31</v>
      </c>
      <c r="G1427" s="64" t="s">
        <v>23</v>
      </c>
      <c r="H1427" s="65"/>
      <c r="I1427" s="65"/>
      <c r="J1427" s="65"/>
      <c r="K1427" s="65"/>
      <c r="L1427" s="65"/>
      <c r="M1427" s="65"/>
      <c r="N1427" s="65"/>
      <c r="O1427" s="65"/>
      <c r="P1427" s="65"/>
      <c r="Q1427" s="64"/>
      <c r="R1427" s="64" t="s">
        <v>3230</v>
      </c>
      <c r="S1427" s="65" t="s">
        <v>24</v>
      </c>
      <c r="T1427" s="65" t="s">
        <v>762</v>
      </c>
    </row>
    <row r="1428" spans="1:20" x14ac:dyDescent="0.35">
      <c r="A1428" s="63">
        <v>17.012</v>
      </c>
      <c r="B1428" s="64">
        <v>481759</v>
      </c>
      <c r="C1428" s="64">
        <v>6762986</v>
      </c>
      <c r="D1428" s="64" t="s">
        <v>3231</v>
      </c>
      <c r="E1428" s="64" t="s">
        <v>133</v>
      </c>
      <c r="F1428" s="64" t="s">
        <v>31</v>
      </c>
      <c r="G1428" s="64" t="s">
        <v>100</v>
      </c>
      <c r="H1428" s="65"/>
      <c r="I1428" s="65"/>
      <c r="J1428" s="65"/>
      <c r="K1428" s="65"/>
      <c r="L1428" s="65"/>
      <c r="M1428" s="65"/>
      <c r="N1428" s="65"/>
      <c r="O1428" s="65"/>
      <c r="P1428" s="65"/>
      <c r="Q1428" s="64"/>
      <c r="R1428" s="64" t="s">
        <v>3232</v>
      </c>
      <c r="S1428" s="65" t="s">
        <v>24</v>
      </c>
      <c r="T1428" s="65" t="s">
        <v>762</v>
      </c>
    </row>
    <row r="1429" spans="1:20" x14ac:dyDescent="0.35">
      <c r="A1429" s="63">
        <v>17.013000000000002</v>
      </c>
      <c r="B1429" s="64">
        <v>481906</v>
      </c>
      <c r="C1429" s="64">
        <v>6763013</v>
      </c>
      <c r="D1429" s="64" t="s">
        <v>3233</v>
      </c>
      <c r="E1429" s="64" t="s">
        <v>133</v>
      </c>
      <c r="F1429" s="64" t="s">
        <v>100</v>
      </c>
      <c r="G1429" s="64" t="s">
        <v>31</v>
      </c>
      <c r="H1429" s="65"/>
      <c r="I1429" s="65"/>
      <c r="J1429" s="65"/>
      <c r="K1429" s="65"/>
      <c r="L1429" s="65"/>
      <c r="M1429" s="65"/>
      <c r="N1429" s="65"/>
      <c r="O1429" s="65"/>
      <c r="P1429" s="65"/>
      <c r="Q1429" s="64"/>
      <c r="R1429" s="64" t="s">
        <v>3234</v>
      </c>
      <c r="S1429" s="65" t="s">
        <v>24</v>
      </c>
      <c r="T1429" s="65" t="s">
        <v>762</v>
      </c>
    </row>
    <row r="1430" spans="1:20" x14ac:dyDescent="0.35">
      <c r="A1430" s="63">
        <v>17.013999999999999</v>
      </c>
      <c r="B1430" s="64">
        <v>482073</v>
      </c>
      <c r="C1430" s="64">
        <v>6763267</v>
      </c>
      <c r="D1430" s="64" t="s">
        <v>3235</v>
      </c>
      <c r="E1430" s="64" t="s">
        <v>133</v>
      </c>
      <c r="F1430" s="64" t="s">
        <v>31</v>
      </c>
      <c r="G1430" s="64"/>
      <c r="H1430" s="65"/>
      <c r="I1430" s="65"/>
      <c r="J1430" s="65"/>
      <c r="K1430" s="65"/>
      <c r="L1430" s="65"/>
      <c r="M1430" s="65"/>
      <c r="N1430" s="65"/>
      <c r="O1430" s="65"/>
      <c r="P1430" s="65"/>
      <c r="Q1430" s="64"/>
      <c r="R1430" s="64"/>
      <c r="S1430" s="65" t="s">
        <v>24</v>
      </c>
      <c r="T1430" s="65" t="s">
        <v>762</v>
      </c>
    </row>
    <row r="1431" spans="1:20" x14ac:dyDescent="0.35">
      <c r="A1431" s="63">
        <v>17.015000000000001</v>
      </c>
      <c r="B1431" s="64">
        <v>482079</v>
      </c>
      <c r="C1431" s="64">
        <v>6763451</v>
      </c>
      <c r="D1431" s="64" t="s">
        <v>3236</v>
      </c>
      <c r="E1431" s="64" t="s">
        <v>133</v>
      </c>
      <c r="F1431" s="64" t="s">
        <v>100</v>
      </c>
      <c r="G1431" s="64" t="s">
        <v>23</v>
      </c>
      <c r="H1431" s="65"/>
      <c r="I1431" s="65"/>
      <c r="J1431" s="65"/>
      <c r="K1431" s="65"/>
      <c r="L1431" s="65"/>
      <c r="M1431" s="65"/>
      <c r="N1431" s="65"/>
      <c r="O1431" s="65"/>
      <c r="P1431" s="65"/>
      <c r="Q1431" s="64"/>
      <c r="R1431" s="64" t="s">
        <v>3237</v>
      </c>
      <c r="S1431" s="65" t="s">
        <v>24</v>
      </c>
      <c r="T1431" s="65" t="s">
        <v>762</v>
      </c>
    </row>
    <row r="1432" spans="1:20" x14ac:dyDescent="0.35">
      <c r="A1432" s="63">
        <v>17.015999999999998</v>
      </c>
      <c r="B1432" s="64">
        <v>482091</v>
      </c>
      <c r="C1432" s="64">
        <v>6763627</v>
      </c>
      <c r="D1432" s="64" t="s">
        <v>3238</v>
      </c>
      <c r="E1432" s="64" t="s">
        <v>133</v>
      </c>
      <c r="F1432" s="64" t="s">
        <v>23</v>
      </c>
      <c r="G1432" s="64"/>
      <c r="H1432" s="65"/>
      <c r="I1432" s="65"/>
      <c r="J1432" s="65"/>
      <c r="K1432" s="65"/>
      <c r="L1432" s="65"/>
      <c r="M1432" s="65"/>
      <c r="N1432" s="65"/>
      <c r="O1432" s="65"/>
      <c r="P1432" s="65"/>
      <c r="Q1432" s="64"/>
      <c r="R1432" s="64" t="s">
        <v>3239</v>
      </c>
      <c r="S1432" s="65" t="s">
        <v>24</v>
      </c>
      <c r="T1432" s="65" t="s">
        <v>762</v>
      </c>
    </row>
    <row r="1433" spans="1:20" x14ac:dyDescent="0.35">
      <c r="A1433" s="63">
        <v>17.016999999999999</v>
      </c>
      <c r="B1433" s="64">
        <v>482058</v>
      </c>
      <c r="C1433" s="64">
        <v>6763767</v>
      </c>
      <c r="D1433" s="64" t="s">
        <v>3240</v>
      </c>
      <c r="E1433" s="64" t="s">
        <v>133</v>
      </c>
      <c r="F1433" s="64" t="s">
        <v>100</v>
      </c>
      <c r="G1433" s="64" t="s">
        <v>31</v>
      </c>
      <c r="H1433" s="65"/>
      <c r="I1433" s="65"/>
      <c r="J1433" s="65"/>
      <c r="K1433" s="65"/>
      <c r="L1433" s="65"/>
      <c r="M1433" s="65"/>
      <c r="N1433" s="65"/>
      <c r="O1433" s="65"/>
      <c r="P1433" s="65"/>
      <c r="Q1433" s="64"/>
      <c r="R1433" s="64" t="s">
        <v>3241</v>
      </c>
      <c r="S1433" s="65" t="s">
        <v>24</v>
      </c>
      <c r="T1433" s="65" t="s">
        <v>762</v>
      </c>
    </row>
    <row r="1434" spans="1:20" x14ac:dyDescent="0.35">
      <c r="A1434" s="63">
        <v>17.018000000000001</v>
      </c>
      <c r="B1434" s="64">
        <v>481934</v>
      </c>
      <c r="C1434" s="64">
        <v>6763780</v>
      </c>
      <c r="D1434" s="64" t="s">
        <v>3242</v>
      </c>
      <c r="E1434" s="64" t="s">
        <v>133</v>
      </c>
      <c r="F1434" s="64" t="s">
        <v>31</v>
      </c>
      <c r="G1434" s="64" t="s">
        <v>100</v>
      </c>
      <c r="H1434" s="65"/>
      <c r="I1434" s="65"/>
      <c r="J1434" s="65"/>
      <c r="K1434" s="65"/>
      <c r="L1434" s="65"/>
      <c r="M1434" s="65"/>
      <c r="N1434" s="65"/>
      <c r="O1434" s="65"/>
      <c r="P1434" s="65"/>
      <c r="Q1434" s="64"/>
      <c r="R1434" s="64"/>
      <c r="S1434" s="65" t="s">
        <v>24</v>
      </c>
      <c r="T1434" s="65" t="s">
        <v>762</v>
      </c>
    </row>
    <row r="1435" spans="1:20" x14ac:dyDescent="0.35">
      <c r="A1435" s="63">
        <v>17.018999999999998</v>
      </c>
      <c r="B1435" s="64">
        <v>481649</v>
      </c>
      <c r="C1435" s="64">
        <v>6763778</v>
      </c>
      <c r="D1435" s="64" t="s">
        <v>3243</v>
      </c>
      <c r="E1435" s="64" t="s">
        <v>133</v>
      </c>
      <c r="F1435" s="64" t="s">
        <v>23</v>
      </c>
      <c r="G1435" s="64" t="s">
        <v>100</v>
      </c>
      <c r="H1435" s="65"/>
      <c r="I1435" s="65"/>
      <c r="J1435" s="65"/>
      <c r="K1435" s="65"/>
      <c r="L1435" s="65"/>
      <c r="M1435" s="65"/>
      <c r="N1435" s="65"/>
      <c r="O1435" s="65"/>
      <c r="P1435" s="65"/>
      <c r="Q1435" s="64"/>
      <c r="R1435" s="64"/>
      <c r="S1435" s="65" t="s">
        <v>24</v>
      </c>
      <c r="T1435" s="65" t="s">
        <v>762</v>
      </c>
    </row>
    <row r="1436" spans="1:20" x14ac:dyDescent="0.35">
      <c r="A1436" s="63" t="s">
        <v>3244</v>
      </c>
      <c r="B1436" s="64">
        <v>480595</v>
      </c>
      <c r="C1436" s="64">
        <v>6763777</v>
      </c>
      <c r="D1436" s="64" t="s">
        <v>3245</v>
      </c>
      <c r="E1436" s="64" t="s">
        <v>133</v>
      </c>
      <c r="F1436" s="64" t="s">
        <v>100</v>
      </c>
      <c r="G1436" s="64"/>
      <c r="H1436" s="65"/>
      <c r="I1436" s="65"/>
      <c r="J1436" s="65"/>
      <c r="K1436" s="65"/>
      <c r="L1436" s="65"/>
      <c r="M1436" s="65"/>
      <c r="N1436" s="65"/>
      <c r="O1436" s="65"/>
      <c r="P1436" s="65"/>
      <c r="Q1436" s="64"/>
      <c r="R1436" s="64"/>
      <c r="S1436" s="65" t="s">
        <v>24</v>
      </c>
      <c r="T1436" s="65" t="s">
        <v>762</v>
      </c>
    </row>
    <row r="1437" spans="1:20" x14ac:dyDescent="0.35">
      <c r="A1437" s="63">
        <v>17.021000000000001</v>
      </c>
      <c r="B1437" s="64">
        <v>481112</v>
      </c>
      <c r="C1437" s="64">
        <v>6763883</v>
      </c>
      <c r="D1437" s="64" t="s">
        <v>3246</v>
      </c>
      <c r="E1437" s="64" t="s">
        <v>133</v>
      </c>
      <c r="F1437" s="64" t="s">
        <v>100</v>
      </c>
      <c r="G1437" s="64" t="s">
        <v>31</v>
      </c>
      <c r="H1437" s="65"/>
      <c r="I1437" s="65"/>
      <c r="J1437" s="65"/>
      <c r="K1437" s="65"/>
      <c r="L1437" s="65"/>
      <c r="M1437" s="65"/>
      <c r="N1437" s="65"/>
      <c r="O1437" s="65"/>
      <c r="P1437" s="65"/>
      <c r="Q1437" s="64"/>
      <c r="R1437" s="64" t="s">
        <v>3247</v>
      </c>
      <c r="S1437" s="65" t="s">
        <v>24</v>
      </c>
      <c r="T1437" s="65" t="s">
        <v>762</v>
      </c>
    </row>
    <row r="1438" spans="1:20" x14ac:dyDescent="0.35">
      <c r="A1438" s="63" t="s">
        <v>3248</v>
      </c>
      <c r="B1438" s="64">
        <v>482401</v>
      </c>
      <c r="C1438" s="64">
        <v>6763715</v>
      </c>
      <c r="D1438" s="64" t="s">
        <v>3249</v>
      </c>
      <c r="E1438" s="64" t="s">
        <v>91</v>
      </c>
      <c r="F1438" s="64" t="s">
        <v>31</v>
      </c>
      <c r="G1438" s="64" t="s">
        <v>23</v>
      </c>
      <c r="H1438" s="65"/>
      <c r="I1438" s="65"/>
      <c r="J1438" s="65"/>
      <c r="K1438" s="65"/>
      <c r="L1438" s="65"/>
      <c r="M1438" s="65"/>
      <c r="N1438" s="65"/>
      <c r="O1438" s="65"/>
      <c r="P1438" s="65"/>
      <c r="Q1438" s="64"/>
      <c r="R1438" s="64"/>
      <c r="S1438" s="65" t="s">
        <v>24</v>
      </c>
      <c r="T1438" s="65" t="s">
        <v>762</v>
      </c>
    </row>
    <row r="1439" spans="1:20" x14ac:dyDescent="0.35">
      <c r="A1439" s="63">
        <v>17.021999999999998</v>
      </c>
      <c r="B1439" s="64">
        <v>482153</v>
      </c>
      <c r="C1439" s="64">
        <v>6763271</v>
      </c>
      <c r="D1439" s="64" t="s">
        <v>3250</v>
      </c>
      <c r="E1439" s="64" t="s">
        <v>133</v>
      </c>
      <c r="F1439" s="64" t="s">
        <v>105</v>
      </c>
      <c r="G1439" s="64" t="s">
        <v>100</v>
      </c>
      <c r="H1439" s="65"/>
      <c r="I1439" s="65"/>
      <c r="J1439" s="65"/>
      <c r="K1439" s="65"/>
      <c r="L1439" s="65"/>
      <c r="M1439" s="65"/>
      <c r="N1439" s="65"/>
      <c r="O1439" s="65"/>
      <c r="P1439" s="65"/>
      <c r="Q1439" s="64"/>
      <c r="R1439" s="64" t="s">
        <v>3251</v>
      </c>
      <c r="S1439" s="65" t="s">
        <v>24</v>
      </c>
      <c r="T1439" s="65" t="s">
        <v>762</v>
      </c>
    </row>
    <row r="1440" spans="1:20" x14ac:dyDescent="0.35">
      <c r="A1440" s="63" t="s">
        <v>3252</v>
      </c>
      <c r="B1440" s="64">
        <v>481997</v>
      </c>
      <c r="C1440" s="64">
        <v>6763237</v>
      </c>
      <c r="D1440" s="64" t="s">
        <v>3253</v>
      </c>
      <c r="E1440" s="64" t="s">
        <v>133</v>
      </c>
      <c r="F1440" s="64" t="s">
        <v>31</v>
      </c>
      <c r="G1440" s="64"/>
      <c r="H1440" s="65"/>
      <c r="I1440" s="65"/>
      <c r="J1440" s="65"/>
      <c r="K1440" s="65"/>
      <c r="L1440" s="65"/>
      <c r="M1440" s="65"/>
      <c r="N1440" s="65"/>
      <c r="O1440" s="65"/>
      <c r="P1440" s="65"/>
      <c r="Q1440" s="64"/>
      <c r="R1440" s="64"/>
      <c r="S1440" s="65" t="s">
        <v>24</v>
      </c>
      <c r="T1440" s="65" t="s">
        <v>762</v>
      </c>
    </row>
    <row r="1441" spans="1:20" x14ac:dyDescent="0.35">
      <c r="A1441" s="63" t="s">
        <v>3254</v>
      </c>
      <c r="B1441" s="64">
        <v>481807</v>
      </c>
      <c r="C1441" s="64">
        <v>6763107</v>
      </c>
      <c r="D1441" s="64" t="s">
        <v>3255</v>
      </c>
      <c r="E1441" s="64" t="s">
        <v>133</v>
      </c>
      <c r="F1441" s="64" t="s">
        <v>23</v>
      </c>
      <c r="G1441" s="64" t="s">
        <v>100</v>
      </c>
      <c r="H1441" s="65"/>
      <c r="I1441" s="65"/>
      <c r="J1441" s="65"/>
      <c r="K1441" s="65"/>
      <c r="L1441" s="65"/>
      <c r="M1441" s="65"/>
      <c r="N1441" s="65"/>
      <c r="O1441" s="65"/>
      <c r="P1441" s="65"/>
      <c r="Q1441" s="59"/>
      <c r="R1441" s="64"/>
      <c r="S1441" s="65" t="s">
        <v>24</v>
      </c>
      <c r="T1441" s="65" t="s">
        <v>762</v>
      </c>
    </row>
    <row r="1442" spans="1:20" x14ac:dyDescent="0.35">
      <c r="A1442" s="63" t="s">
        <v>3256</v>
      </c>
      <c r="B1442" s="64">
        <v>481782</v>
      </c>
      <c r="C1442" s="64">
        <v>6762775</v>
      </c>
      <c r="D1442" s="64" t="s">
        <v>3257</v>
      </c>
      <c r="E1442" s="64" t="s">
        <v>133</v>
      </c>
      <c r="F1442" s="64" t="s">
        <v>100</v>
      </c>
      <c r="G1442" s="64" t="s">
        <v>82</v>
      </c>
      <c r="H1442" s="65"/>
      <c r="I1442" s="65"/>
      <c r="J1442" s="65"/>
      <c r="K1442" s="65"/>
      <c r="L1442" s="65"/>
      <c r="M1442" s="65"/>
      <c r="N1442" s="65"/>
      <c r="O1442" s="65"/>
      <c r="P1442" s="65"/>
      <c r="Q1442" s="64"/>
      <c r="R1442" s="64" t="s">
        <v>3258</v>
      </c>
      <c r="S1442" s="65" t="s">
        <v>24</v>
      </c>
      <c r="T1442" s="65" t="s">
        <v>762</v>
      </c>
    </row>
    <row r="1443" spans="1:20" x14ac:dyDescent="0.35">
      <c r="A1443" s="63" t="s">
        <v>3259</v>
      </c>
      <c r="B1443" s="64">
        <v>481888</v>
      </c>
      <c r="C1443" s="64">
        <v>6762615</v>
      </c>
      <c r="D1443" s="64" t="s">
        <v>3260</v>
      </c>
      <c r="E1443" s="64" t="s">
        <v>133</v>
      </c>
      <c r="F1443" s="64" t="s">
        <v>105</v>
      </c>
      <c r="G1443" s="64"/>
      <c r="H1443" s="65"/>
      <c r="I1443" s="65"/>
      <c r="J1443" s="65"/>
      <c r="K1443" s="65"/>
      <c r="L1443" s="65"/>
      <c r="M1443" s="65"/>
      <c r="N1443" s="65"/>
      <c r="O1443" s="65"/>
      <c r="P1443" s="65"/>
      <c r="Q1443" s="64"/>
      <c r="R1443" s="64" t="s">
        <v>3261</v>
      </c>
      <c r="S1443" s="65" t="s">
        <v>24</v>
      </c>
      <c r="T1443" s="65" t="s">
        <v>762</v>
      </c>
    </row>
    <row r="1444" spans="1:20" x14ac:dyDescent="0.35">
      <c r="A1444" s="63" t="s">
        <v>3262</v>
      </c>
      <c r="B1444" s="64">
        <v>482076</v>
      </c>
      <c r="C1444" s="64">
        <v>6762514</v>
      </c>
      <c r="D1444" s="64" t="s">
        <v>3263</v>
      </c>
      <c r="E1444" s="64" t="s">
        <v>133</v>
      </c>
      <c r="F1444" s="64" t="s">
        <v>100</v>
      </c>
      <c r="G1444" s="64"/>
      <c r="H1444" s="65"/>
      <c r="I1444" s="65"/>
      <c r="J1444" s="65"/>
      <c r="K1444" s="65"/>
      <c r="L1444" s="65"/>
      <c r="M1444" s="65"/>
      <c r="N1444" s="65"/>
      <c r="O1444" s="65"/>
      <c r="P1444" s="65"/>
      <c r="Q1444" s="64"/>
      <c r="R1444" s="64" t="s">
        <v>3264</v>
      </c>
      <c r="S1444" s="65" t="s">
        <v>24</v>
      </c>
      <c r="T1444" s="65" t="s">
        <v>762</v>
      </c>
    </row>
    <row r="1445" spans="1:20" x14ac:dyDescent="0.35">
      <c r="A1445" s="63" t="s">
        <v>3265</v>
      </c>
      <c r="B1445" s="64">
        <v>482173</v>
      </c>
      <c r="C1445" s="64">
        <v>6762234</v>
      </c>
      <c r="D1445" s="64" t="s">
        <v>3266</v>
      </c>
      <c r="E1445" s="64" t="s">
        <v>133</v>
      </c>
      <c r="F1445" s="64"/>
      <c r="G1445" s="64"/>
      <c r="H1445" s="65"/>
      <c r="I1445" s="65"/>
      <c r="J1445" s="65"/>
      <c r="K1445" s="65"/>
      <c r="L1445" s="65"/>
      <c r="M1445" s="65"/>
      <c r="N1445" s="65"/>
      <c r="O1445" s="65"/>
      <c r="P1445" s="65"/>
      <c r="Q1445" s="64"/>
      <c r="R1445" s="64"/>
      <c r="S1445" s="65" t="s">
        <v>24</v>
      </c>
      <c r="T1445" s="65" t="s">
        <v>762</v>
      </c>
    </row>
    <row r="1446" spans="1:20" x14ac:dyDescent="0.35">
      <c r="A1446" s="63" t="s">
        <v>3267</v>
      </c>
      <c r="B1446" s="64">
        <v>482168</v>
      </c>
      <c r="C1446" s="64">
        <v>6762105</v>
      </c>
      <c r="D1446" s="64" t="s">
        <v>3268</v>
      </c>
      <c r="E1446" s="64" t="s">
        <v>133</v>
      </c>
      <c r="F1446" s="64" t="s">
        <v>82</v>
      </c>
      <c r="G1446" s="64"/>
      <c r="H1446" s="65"/>
      <c r="I1446" s="65"/>
      <c r="J1446" s="65"/>
      <c r="K1446" s="65"/>
      <c r="L1446" s="65"/>
      <c r="M1446" s="65"/>
      <c r="N1446" s="65"/>
      <c r="O1446" s="65"/>
      <c r="P1446" s="65"/>
      <c r="Q1446" s="64"/>
      <c r="R1446" s="64" t="s">
        <v>3269</v>
      </c>
      <c r="S1446" s="65" t="s">
        <v>24</v>
      </c>
      <c r="T1446" s="65" t="s">
        <v>762</v>
      </c>
    </row>
    <row r="1447" spans="1:20" x14ac:dyDescent="0.35">
      <c r="A1447" s="63" t="s">
        <v>3270</v>
      </c>
      <c r="B1447" s="64">
        <v>482165</v>
      </c>
      <c r="C1447" s="64">
        <v>6761988</v>
      </c>
      <c r="D1447" s="64" t="s">
        <v>3271</v>
      </c>
      <c r="E1447" s="64" t="s">
        <v>91</v>
      </c>
      <c r="F1447" s="64" t="s">
        <v>100</v>
      </c>
      <c r="G1447" s="64"/>
      <c r="H1447" s="65"/>
      <c r="I1447" s="65"/>
      <c r="J1447" s="65"/>
      <c r="K1447" s="65"/>
      <c r="L1447" s="65"/>
      <c r="M1447" s="65"/>
      <c r="N1447" s="65"/>
      <c r="O1447" s="65"/>
      <c r="P1447" s="65"/>
      <c r="Q1447" s="64"/>
      <c r="R1447" s="64"/>
      <c r="S1447" s="65" t="s">
        <v>24</v>
      </c>
      <c r="T1447" s="65" t="s">
        <v>762</v>
      </c>
    </row>
    <row r="1448" spans="1:20" x14ac:dyDescent="0.35">
      <c r="A1448" s="63" t="s">
        <v>3272</v>
      </c>
      <c r="B1448" s="64">
        <v>482286</v>
      </c>
      <c r="C1448" s="64">
        <v>6761927</v>
      </c>
      <c r="D1448" s="64" t="s">
        <v>3273</v>
      </c>
      <c r="E1448" s="64" t="s">
        <v>133</v>
      </c>
      <c r="F1448" s="64" t="s">
        <v>148</v>
      </c>
      <c r="G1448" s="64" t="s">
        <v>100</v>
      </c>
      <c r="H1448" s="65"/>
      <c r="I1448" s="65"/>
      <c r="J1448" s="65"/>
      <c r="K1448" s="65"/>
      <c r="L1448" s="65"/>
      <c r="M1448" s="65"/>
      <c r="N1448" s="65"/>
      <c r="O1448" s="65"/>
      <c r="P1448" s="65"/>
      <c r="Q1448" s="65"/>
      <c r="R1448" s="64" t="s">
        <v>3274</v>
      </c>
      <c r="S1448" s="65" t="s">
        <v>24</v>
      </c>
      <c r="T1448" s="65" t="s">
        <v>762</v>
      </c>
    </row>
    <row r="1449" spans="1:20" x14ac:dyDescent="0.35">
      <c r="A1449" s="63" t="s">
        <v>3275</v>
      </c>
      <c r="B1449" s="64">
        <v>482550</v>
      </c>
      <c r="C1449" s="64">
        <v>6761944</v>
      </c>
      <c r="D1449" s="64" t="s">
        <v>3276</v>
      </c>
      <c r="E1449" s="64"/>
      <c r="F1449" s="64"/>
      <c r="G1449" s="64"/>
      <c r="H1449" s="65"/>
      <c r="I1449" s="65"/>
      <c r="J1449" s="65"/>
      <c r="K1449" s="65"/>
      <c r="L1449" s="65"/>
      <c r="M1449" s="65"/>
      <c r="N1449" s="65"/>
      <c r="O1449" s="65"/>
      <c r="P1449" s="65"/>
      <c r="Q1449" s="65"/>
      <c r="R1449" s="64"/>
      <c r="S1449" s="65" t="s">
        <v>24</v>
      </c>
      <c r="T1449" s="65" t="s">
        <v>762</v>
      </c>
    </row>
    <row r="1450" spans="1:20" x14ac:dyDescent="0.35">
      <c r="A1450" s="63" t="s">
        <v>3277</v>
      </c>
      <c r="B1450" s="64">
        <v>482810</v>
      </c>
      <c r="C1450" s="64">
        <v>6762009</v>
      </c>
      <c r="D1450" s="64" t="s">
        <v>3278</v>
      </c>
      <c r="E1450" s="64" t="s">
        <v>133</v>
      </c>
      <c r="F1450" s="64" t="s">
        <v>1166</v>
      </c>
      <c r="G1450" s="64"/>
      <c r="H1450" s="65"/>
      <c r="I1450" s="65"/>
      <c r="J1450" s="65"/>
      <c r="K1450" s="65"/>
      <c r="L1450" s="65"/>
      <c r="M1450" s="65"/>
      <c r="N1450" s="65"/>
      <c r="O1450" s="65"/>
      <c r="P1450" s="65"/>
      <c r="Q1450" s="65"/>
      <c r="R1450" s="64" t="s">
        <v>3279</v>
      </c>
      <c r="S1450" s="65" t="s">
        <v>24</v>
      </c>
      <c r="T1450" s="65" t="s">
        <v>762</v>
      </c>
    </row>
    <row r="1451" spans="1:20" x14ac:dyDescent="0.35">
      <c r="A1451" s="63" t="s">
        <v>3280</v>
      </c>
      <c r="B1451" s="71">
        <v>482820</v>
      </c>
      <c r="C1451" s="71">
        <v>6762211</v>
      </c>
      <c r="D1451" s="64" t="s">
        <v>3281</v>
      </c>
      <c r="E1451" s="64"/>
      <c r="F1451" s="64"/>
      <c r="G1451" s="64"/>
      <c r="H1451" s="65"/>
      <c r="I1451" s="65"/>
      <c r="J1451" s="65"/>
      <c r="K1451" s="65"/>
      <c r="L1451" s="65"/>
      <c r="M1451" s="65"/>
      <c r="N1451" s="65"/>
      <c r="O1451" s="65"/>
      <c r="P1451" s="65"/>
      <c r="Q1451" s="65"/>
      <c r="R1451" s="64"/>
      <c r="S1451" s="65" t="s">
        <v>24</v>
      </c>
      <c r="T1451" s="65" t="s">
        <v>762</v>
      </c>
    </row>
    <row r="1452" spans="1:20" x14ac:dyDescent="0.35">
      <c r="A1452" s="63" t="s">
        <v>3282</v>
      </c>
      <c r="B1452" s="71">
        <v>482811</v>
      </c>
      <c r="C1452" s="71">
        <v>6762264</v>
      </c>
      <c r="D1452" s="64" t="s">
        <v>3283</v>
      </c>
      <c r="E1452" s="64" t="s">
        <v>133</v>
      </c>
      <c r="F1452" s="64" t="s">
        <v>100</v>
      </c>
      <c r="G1452" s="64"/>
      <c r="H1452" s="65"/>
      <c r="I1452" s="65"/>
      <c r="J1452" s="65"/>
      <c r="K1452" s="65"/>
      <c r="L1452" s="65"/>
      <c r="M1452" s="65"/>
      <c r="N1452" s="65"/>
      <c r="O1452" s="65"/>
      <c r="P1452" s="65"/>
      <c r="Q1452" s="65"/>
      <c r="R1452" s="64" t="s">
        <v>3284</v>
      </c>
      <c r="S1452" s="65" t="s">
        <v>24</v>
      </c>
      <c r="T1452" s="65" t="s">
        <v>762</v>
      </c>
    </row>
    <row r="1453" spans="1:20" x14ac:dyDescent="0.35">
      <c r="A1453" s="63" t="s">
        <v>3285</v>
      </c>
      <c r="B1453" s="64">
        <v>482708</v>
      </c>
      <c r="C1453" s="64">
        <v>6763033</v>
      </c>
      <c r="D1453" s="64" t="s">
        <v>3286</v>
      </c>
      <c r="E1453" s="64" t="s">
        <v>133</v>
      </c>
      <c r="F1453" s="64" t="s">
        <v>100</v>
      </c>
      <c r="G1453" s="64"/>
      <c r="H1453" s="65"/>
      <c r="I1453" s="65"/>
      <c r="J1453" s="65"/>
      <c r="K1453" s="65"/>
      <c r="L1453" s="65"/>
      <c r="M1453" s="65"/>
      <c r="N1453" s="65"/>
      <c r="O1453" s="65"/>
      <c r="P1453" s="65"/>
      <c r="Q1453" s="65"/>
      <c r="R1453" s="64"/>
      <c r="S1453" s="65" t="s">
        <v>24</v>
      </c>
      <c r="T1453" s="65" t="s">
        <v>762</v>
      </c>
    </row>
    <row r="1454" spans="1:20" x14ac:dyDescent="0.35">
      <c r="A1454" s="63" t="s">
        <v>3287</v>
      </c>
      <c r="B1454" s="71">
        <v>482711</v>
      </c>
      <c r="C1454" s="71">
        <v>6763295</v>
      </c>
      <c r="D1454" s="64" t="s">
        <v>3288</v>
      </c>
      <c r="E1454" s="64" t="s">
        <v>133</v>
      </c>
      <c r="F1454" s="64" t="s">
        <v>31</v>
      </c>
      <c r="G1454" s="64"/>
      <c r="H1454" s="65"/>
      <c r="I1454" s="65"/>
      <c r="J1454" s="65"/>
      <c r="K1454" s="65"/>
      <c r="L1454" s="65"/>
      <c r="M1454" s="65"/>
      <c r="N1454" s="65"/>
      <c r="O1454" s="65"/>
      <c r="P1454" s="65"/>
      <c r="Q1454" s="65"/>
      <c r="R1454" s="64"/>
      <c r="S1454" s="65" t="s">
        <v>24</v>
      </c>
      <c r="T1454" s="65" t="s">
        <v>762</v>
      </c>
    </row>
    <row r="1455" spans="1:20" x14ac:dyDescent="0.35">
      <c r="A1455" s="63" t="s">
        <v>3289</v>
      </c>
      <c r="B1455" s="71">
        <v>482760</v>
      </c>
      <c r="C1455" s="71">
        <v>6763527</v>
      </c>
      <c r="D1455" s="64" t="s">
        <v>3290</v>
      </c>
      <c r="E1455" s="64" t="s">
        <v>133</v>
      </c>
      <c r="F1455" s="64" t="s">
        <v>31</v>
      </c>
      <c r="G1455" s="64" t="s">
        <v>100</v>
      </c>
      <c r="H1455" s="65"/>
      <c r="I1455" s="65"/>
      <c r="J1455" s="65"/>
      <c r="K1455" s="65"/>
      <c r="L1455" s="65"/>
      <c r="M1455" s="65"/>
      <c r="N1455" s="65"/>
      <c r="O1455" s="65"/>
      <c r="P1455" s="65"/>
      <c r="Q1455" s="65"/>
      <c r="R1455" s="64" t="s">
        <v>3291</v>
      </c>
      <c r="S1455" s="65" t="s">
        <v>24</v>
      </c>
      <c r="T1455" s="65" t="s">
        <v>762</v>
      </c>
    </row>
    <row r="1456" spans="1:20" x14ac:dyDescent="0.35">
      <c r="A1456" s="63" t="s">
        <v>3292</v>
      </c>
      <c r="B1456" s="71">
        <v>482747</v>
      </c>
      <c r="C1456" s="71">
        <v>6763631</v>
      </c>
      <c r="D1456" s="64" t="s">
        <v>3293</v>
      </c>
      <c r="E1456" s="64" t="s">
        <v>133</v>
      </c>
      <c r="F1456" s="64" t="s">
        <v>31</v>
      </c>
      <c r="G1456" s="64" t="s">
        <v>100</v>
      </c>
      <c r="H1456" s="65"/>
      <c r="I1456" s="65"/>
      <c r="J1456" s="65"/>
      <c r="K1456" s="65"/>
      <c r="L1456" s="65"/>
      <c r="M1456" s="65"/>
      <c r="N1456" s="65"/>
      <c r="O1456" s="65"/>
      <c r="P1456" s="65"/>
      <c r="Q1456" s="65"/>
      <c r="R1456" s="64"/>
      <c r="S1456" s="65" t="s">
        <v>24</v>
      </c>
      <c r="T1456" s="65" t="s">
        <v>762</v>
      </c>
    </row>
    <row r="1457" spans="1:20" x14ac:dyDescent="0.35">
      <c r="A1457" s="63" t="s">
        <v>3294</v>
      </c>
      <c r="B1457" s="71">
        <v>482716</v>
      </c>
      <c r="C1457" s="71">
        <v>6763661</v>
      </c>
      <c r="D1457" s="64" t="s">
        <v>3295</v>
      </c>
      <c r="E1457" s="64" t="s">
        <v>91</v>
      </c>
      <c r="F1457" s="64" t="s">
        <v>31</v>
      </c>
      <c r="G1457" s="64" t="s">
        <v>100</v>
      </c>
      <c r="H1457" s="65"/>
      <c r="I1457" s="65"/>
      <c r="J1457" s="65"/>
      <c r="K1457" s="65"/>
      <c r="L1457" s="65"/>
      <c r="M1457" s="65"/>
      <c r="N1457" s="65"/>
      <c r="O1457" s="65"/>
      <c r="P1457" s="65"/>
      <c r="Q1457" s="65"/>
      <c r="R1457" s="64" t="s">
        <v>3296</v>
      </c>
      <c r="S1457" s="65" t="s">
        <v>24</v>
      </c>
      <c r="T1457" s="65" t="s">
        <v>762</v>
      </c>
    </row>
    <row r="1458" spans="1:20" x14ac:dyDescent="0.35">
      <c r="A1458" s="63" t="s">
        <v>3297</v>
      </c>
      <c r="B1458" s="71">
        <v>482553</v>
      </c>
      <c r="C1458" s="71">
        <v>6763687</v>
      </c>
      <c r="D1458" s="64" t="s">
        <v>3298</v>
      </c>
      <c r="E1458" s="64" t="s">
        <v>91</v>
      </c>
      <c r="F1458" s="64" t="s">
        <v>31</v>
      </c>
      <c r="G1458" s="64" t="s">
        <v>100</v>
      </c>
      <c r="H1458" s="65"/>
      <c r="I1458" s="65"/>
      <c r="J1458" s="65"/>
      <c r="K1458" s="65"/>
      <c r="L1458" s="65"/>
      <c r="M1458" s="65"/>
      <c r="N1458" s="65"/>
      <c r="O1458" s="65"/>
      <c r="P1458" s="65"/>
      <c r="Q1458" s="65"/>
      <c r="R1458" s="64" t="s">
        <v>3299</v>
      </c>
      <c r="S1458" s="65" t="s">
        <v>24</v>
      </c>
      <c r="T1458" s="65" t="s">
        <v>762</v>
      </c>
    </row>
    <row r="1459" spans="1:20" x14ac:dyDescent="0.35">
      <c r="A1459" s="63" t="s">
        <v>3300</v>
      </c>
      <c r="B1459" s="71">
        <v>482494</v>
      </c>
      <c r="C1459" s="71">
        <v>6763714</v>
      </c>
      <c r="D1459" s="64" t="s">
        <v>3301</v>
      </c>
      <c r="E1459" s="64" t="s">
        <v>91</v>
      </c>
      <c r="F1459" s="64" t="s">
        <v>31</v>
      </c>
      <c r="G1459" s="64" t="s">
        <v>23</v>
      </c>
      <c r="H1459" s="65"/>
      <c r="I1459" s="65"/>
      <c r="J1459" s="65"/>
      <c r="K1459" s="65"/>
      <c r="L1459" s="65"/>
      <c r="M1459" s="65"/>
      <c r="N1459" s="65"/>
      <c r="O1459" s="65"/>
      <c r="P1459" s="65"/>
      <c r="Q1459" s="65"/>
      <c r="R1459" s="64" t="s">
        <v>3302</v>
      </c>
      <c r="S1459" s="65" t="s">
        <v>24</v>
      </c>
      <c r="T1459" s="65" t="s">
        <v>762</v>
      </c>
    </row>
    <row r="1460" spans="1:20" x14ac:dyDescent="0.35">
      <c r="A1460" s="63">
        <v>13.000999999999999</v>
      </c>
      <c r="B1460" s="71">
        <v>490548</v>
      </c>
      <c r="C1460" s="71">
        <v>6762185</v>
      </c>
      <c r="D1460" s="64" t="s">
        <v>3303</v>
      </c>
      <c r="E1460" s="64" t="s">
        <v>133</v>
      </c>
      <c r="F1460" s="64" t="s">
        <v>43</v>
      </c>
      <c r="G1460" s="64" t="s">
        <v>105</v>
      </c>
      <c r="H1460" s="65"/>
      <c r="I1460" s="65"/>
      <c r="J1460" s="65"/>
      <c r="K1460" s="65"/>
      <c r="L1460" s="65"/>
      <c r="M1460" s="65"/>
      <c r="N1460" s="65"/>
      <c r="O1460" s="65"/>
      <c r="P1460" s="65"/>
      <c r="Q1460" s="65"/>
      <c r="R1460" s="64" t="s">
        <v>3304</v>
      </c>
      <c r="S1460" s="65" t="s">
        <v>24</v>
      </c>
      <c r="T1460" s="65" t="s">
        <v>762</v>
      </c>
    </row>
    <row r="1461" spans="1:20" x14ac:dyDescent="0.35">
      <c r="A1461" s="63">
        <v>13.002000000000001</v>
      </c>
      <c r="B1461" s="71">
        <v>490411</v>
      </c>
      <c r="C1461" s="71">
        <v>6762338</v>
      </c>
      <c r="D1461" s="64" t="s">
        <v>3305</v>
      </c>
      <c r="E1461" s="64" t="s">
        <v>91</v>
      </c>
      <c r="F1461" s="64" t="s">
        <v>100</v>
      </c>
      <c r="G1461" s="64" t="s">
        <v>43</v>
      </c>
      <c r="H1461" s="65"/>
      <c r="I1461" s="65"/>
      <c r="J1461" s="65"/>
      <c r="K1461" s="65"/>
      <c r="L1461" s="65"/>
      <c r="M1461" s="65"/>
      <c r="N1461" s="65"/>
      <c r="O1461" s="65"/>
      <c r="P1461" s="65"/>
      <c r="Q1461" s="64"/>
      <c r="R1461" s="64"/>
      <c r="S1461" s="65" t="s">
        <v>24</v>
      </c>
      <c r="T1461" s="65" t="s">
        <v>762</v>
      </c>
    </row>
    <row r="1462" spans="1:20" x14ac:dyDescent="0.35">
      <c r="A1462" s="63">
        <v>13.003</v>
      </c>
      <c r="B1462" s="71">
        <v>490131</v>
      </c>
      <c r="C1462" s="71">
        <v>6762382</v>
      </c>
      <c r="D1462" s="64" t="s">
        <v>3306</v>
      </c>
      <c r="E1462" s="64" t="s">
        <v>133</v>
      </c>
      <c r="F1462" s="64" t="s">
        <v>43</v>
      </c>
      <c r="G1462" s="64" t="s">
        <v>120</v>
      </c>
      <c r="H1462" s="65"/>
      <c r="I1462" s="65"/>
      <c r="J1462" s="65"/>
      <c r="K1462" s="65"/>
      <c r="L1462" s="65"/>
      <c r="M1462" s="65"/>
      <c r="N1462" s="65"/>
      <c r="O1462" s="65"/>
      <c r="P1462" s="65"/>
      <c r="Q1462" s="64"/>
      <c r="R1462" s="64"/>
      <c r="S1462" s="65" t="s">
        <v>24</v>
      </c>
      <c r="T1462" s="65" t="s">
        <v>762</v>
      </c>
    </row>
    <row r="1463" spans="1:20" x14ac:dyDescent="0.35">
      <c r="A1463" s="63">
        <v>13.004</v>
      </c>
      <c r="B1463" s="71">
        <v>489910</v>
      </c>
      <c r="C1463" s="71">
        <v>6762293</v>
      </c>
      <c r="D1463" s="64" t="s">
        <v>3307</v>
      </c>
      <c r="E1463" s="64" t="s">
        <v>133</v>
      </c>
      <c r="F1463" s="64" t="s">
        <v>100</v>
      </c>
      <c r="G1463" s="64"/>
      <c r="H1463" s="65"/>
      <c r="I1463" s="65"/>
      <c r="J1463" s="65"/>
      <c r="K1463" s="65"/>
      <c r="L1463" s="65"/>
      <c r="M1463" s="65"/>
      <c r="N1463" s="65"/>
      <c r="O1463" s="65"/>
      <c r="P1463" s="65"/>
      <c r="Q1463" s="64"/>
      <c r="R1463" s="64" t="s">
        <v>3308</v>
      </c>
      <c r="S1463" s="65" t="s">
        <v>24</v>
      </c>
      <c r="T1463" s="65" t="s">
        <v>762</v>
      </c>
    </row>
    <row r="1464" spans="1:20" x14ac:dyDescent="0.35">
      <c r="A1464" s="63" t="s">
        <v>3309</v>
      </c>
      <c r="B1464" s="71">
        <v>489955</v>
      </c>
      <c r="C1464" s="71">
        <v>6762144</v>
      </c>
      <c r="D1464" s="64" t="s">
        <v>3310</v>
      </c>
      <c r="E1464" s="64" t="s">
        <v>133</v>
      </c>
      <c r="F1464" s="64" t="s">
        <v>100</v>
      </c>
      <c r="G1464" s="64" t="s">
        <v>43</v>
      </c>
      <c r="H1464" s="65"/>
      <c r="I1464" s="65"/>
      <c r="J1464" s="65"/>
      <c r="K1464" s="65"/>
      <c r="L1464" s="65"/>
      <c r="M1464" s="65"/>
      <c r="N1464" s="65"/>
      <c r="O1464" s="65"/>
      <c r="P1464" s="65"/>
      <c r="Q1464" s="64"/>
      <c r="R1464" s="64"/>
      <c r="S1464" s="65" t="s">
        <v>24</v>
      </c>
      <c r="T1464" s="65" t="s">
        <v>762</v>
      </c>
    </row>
    <row r="1465" spans="1:20" x14ac:dyDescent="0.35">
      <c r="A1465" s="63">
        <v>13.005000000000001</v>
      </c>
      <c r="B1465" s="71">
        <v>489804</v>
      </c>
      <c r="C1465" s="71">
        <v>6762180</v>
      </c>
      <c r="D1465" s="64" t="s">
        <v>3311</v>
      </c>
      <c r="E1465" s="64" t="s">
        <v>133</v>
      </c>
      <c r="F1465" s="64" t="s">
        <v>100</v>
      </c>
      <c r="G1465" s="64" t="s">
        <v>164</v>
      </c>
      <c r="H1465" s="65"/>
      <c r="I1465" s="65"/>
      <c r="J1465" s="65"/>
      <c r="K1465" s="65"/>
      <c r="L1465" s="65"/>
      <c r="M1465" s="65"/>
      <c r="N1465" s="65"/>
      <c r="O1465" s="65"/>
      <c r="P1465" s="65"/>
      <c r="Q1465" s="64"/>
      <c r="R1465" s="64" t="s">
        <v>3312</v>
      </c>
      <c r="S1465" s="65" t="s">
        <v>24</v>
      </c>
      <c r="T1465" s="65" t="s">
        <v>762</v>
      </c>
    </row>
    <row r="1466" spans="1:20" x14ac:dyDescent="0.35">
      <c r="A1466" s="63">
        <v>13.006</v>
      </c>
      <c r="B1466" s="71">
        <v>489619</v>
      </c>
      <c r="C1466" s="71">
        <v>6762199</v>
      </c>
      <c r="D1466" s="64" t="s">
        <v>3313</v>
      </c>
      <c r="E1466" s="64" t="s">
        <v>133</v>
      </c>
      <c r="F1466" s="64" t="s">
        <v>120</v>
      </c>
      <c r="G1466" s="64" t="s">
        <v>43</v>
      </c>
      <c r="H1466" s="65"/>
      <c r="I1466" s="65"/>
      <c r="J1466" s="65"/>
      <c r="K1466" s="65"/>
      <c r="L1466" s="65"/>
      <c r="M1466" s="65"/>
      <c r="N1466" s="65"/>
      <c r="O1466" s="65"/>
      <c r="P1466" s="65"/>
      <c r="Q1466" s="64"/>
      <c r="R1466" s="64" t="s">
        <v>3314</v>
      </c>
      <c r="S1466" s="65" t="s">
        <v>24</v>
      </c>
      <c r="T1466" s="65" t="s">
        <v>762</v>
      </c>
    </row>
    <row r="1467" spans="1:20" x14ac:dyDescent="0.35">
      <c r="A1467" s="63">
        <v>13.007</v>
      </c>
      <c r="B1467" s="71">
        <v>489557</v>
      </c>
      <c r="C1467" s="71">
        <v>6762202</v>
      </c>
      <c r="D1467" s="64" t="s">
        <v>3315</v>
      </c>
      <c r="E1467" s="64" t="s">
        <v>22</v>
      </c>
      <c r="F1467" s="64" t="s">
        <v>120</v>
      </c>
      <c r="G1467" s="64"/>
      <c r="H1467" s="65"/>
      <c r="I1467" s="65"/>
      <c r="J1467" s="65"/>
      <c r="K1467" s="65"/>
      <c r="L1467" s="65"/>
      <c r="M1467" s="65"/>
      <c r="N1467" s="65"/>
      <c r="O1467" s="65"/>
      <c r="P1467" s="65"/>
      <c r="Q1467" s="64"/>
      <c r="R1467" s="64" t="s">
        <v>3316</v>
      </c>
      <c r="S1467" s="65" t="s">
        <v>24</v>
      </c>
      <c r="T1467" s="65" t="s">
        <v>762</v>
      </c>
    </row>
    <row r="1468" spans="1:20" x14ac:dyDescent="0.35">
      <c r="A1468" s="63">
        <v>13.007999999999999</v>
      </c>
      <c r="B1468" s="71">
        <v>489505</v>
      </c>
      <c r="C1468" s="71">
        <v>6762198</v>
      </c>
      <c r="D1468" s="64" t="s">
        <v>3317</v>
      </c>
      <c r="E1468" s="64" t="s">
        <v>477</v>
      </c>
      <c r="F1468" s="64" t="s">
        <v>120</v>
      </c>
      <c r="G1468" s="64" t="s">
        <v>43</v>
      </c>
      <c r="H1468" s="65"/>
      <c r="I1468" s="65"/>
      <c r="J1468" s="65"/>
      <c r="K1468" s="65"/>
      <c r="L1468" s="65"/>
      <c r="M1468" s="65"/>
      <c r="N1468" s="65"/>
      <c r="O1468" s="65"/>
      <c r="P1468" s="65"/>
      <c r="Q1468" s="64"/>
      <c r="R1468" s="64" t="s">
        <v>3318</v>
      </c>
      <c r="S1468" s="65" t="s">
        <v>24</v>
      </c>
      <c r="T1468" s="65" t="s">
        <v>762</v>
      </c>
    </row>
    <row r="1469" spans="1:20" x14ac:dyDescent="0.35">
      <c r="A1469" s="63">
        <v>13.009</v>
      </c>
      <c r="B1469" s="71">
        <v>489449</v>
      </c>
      <c r="C1469" s="71">
        <v>6762209</v>
      </c>
      <c r="D1469" s="64" t="s">
        <v>3319</v>
      </c>
      <c r="E1469" s="64" t="s">
        <v>22</v>
      </c>
      <c r="F1469" s="64" t="s">
        <v>120</v>
      </c>
      <c r="G1469" s="64"/>
      <c r="H1469" s="65" t="s">
        <v>27</v>
      </c>
      <c r="I1469" s="65">
        <v>160</v>
      </c>
      <c r="J1469" s="65">
        <v>77</v>
      </c>
      <c r="K1469" s="65"/>
      <c r="L1469" s="65"/>
      <c r="M1469" s="65"/>
      <c r="N1469" s="65"/>
      <c r="O1469" s="65"/>
      <c r="P1469" s="65"/>
      <c r="Q1469" s="64"/>
      <c r="R1469" s="64" t="s">
        <v>3320</v>
      </c>
      <c r="S1469" s="65" t="s">
        <v>24</v>
      </c>
      <c r="T1469" s="65" t="s">
        <v>762</v>
      </c>
    </row>
    <row r="1470" spans="1:20" x14ac:dyDescent="0.35">
      <c r="A1470" s="63" t="s">
        <v>3321</v>
      </c>
      <c r="B1470" s="71">
        <v>489413</v>
      </c>
      <c r="C1470" s="71">
        <v>6762195</v>
      </c>
      <c r="D1470" s="64" t="s">
        <v>3322</v>
      </c>
      <c r="E1470" s="64" t="s">
        <v>477</v>
      </c>
      <c r="F1470" s="64" t="s">
        <v>100</v>
      </c>
      <c r="G1470" s="64" t="s">
        <v>120</v>
      </c>
      <c r="H1470" s="65"/>
      <c r="I1470" s="65"/>
      <c r="J1470" s="65"/>
      <c r="K1470" s="65"/>
      <c r="L1470" s="65"/>
      <c r="M1470" s="65"/>
      <c r="N1470" s="65"/>
      <c r="O1470" s="65"/>
      <c r="P1470" s="65"/>
      <c r="Q1470" s="64"/>
      <c r="R1470" s="64" t="s">
        <v>3323</v>
      </c>
      <c r="S1470" s="65" t="s">
        <v>24</v>
      </c>
      <c r="T1470" s="65" t="s">
        <v>762</v>
      </c>
    </row>
    <row r="1471" spans="1:20" x14ac:dyDescent="0.35">
      <c r="A1471" s="63">
        <v>13.010999999999999</v>
      </c>
      <c r="B1471" s="71">
        <v>489427</v>
      </c>
      <c r="C1471" s="71">
        <v>6762115</v>
      </c>
      <c r="D1471" s="64" t="s">
        <v>3324</v>
      </c>
      <c r="E1471" s="64" t="s">
        <v>477</v>
      </c>
      <c r="F1471" s="64" t="s">
        <v>148</v>
      </c>
      <c r="G1471" s="64" t="s">
        <v>43</v>
      </c>
      <c r="H1471" s="65"/>
      <c r="I1471" s="65"/>
      <c r="J1471" s="65"/>
      <c r="K1471" s="65"/>
      <c r="L1471" s="65"/>
      <c r="M1471" s="65"/>
      <c r="N1471" s="65"/>
      <c r="O1471" s="65"/>
      <c r="P1471" s="65"/>
      <c r="Q1471" s="64"/>
      <c r="R1471" s="64" t="s">
        <v>3325</v>
      </c>
      <c r="S1471" s="65" t="s">
        <v>24</v>
      </c>
      <c r="T1471" s="65" t="s">
        <v>762</v>
      </c>
    </row>
    <row r="1472" spans="1:20" x14ac:dyDescent="0.35">
      <c r="A1472" s="63">
        <v>13.012</v>
      </c>
      <c r="B1472" s="71">
        <v>489498</v>
      </c>
      <c r="C1472" s="71">
        <v>6762117</v>
      </c>
      <c r="D1472" s="64" t="s">
        <v>3326</v>
      </c>
      <c r="E1472" s="64" t="s">
        <v>477</v>
      </c>
      <c r="F1472" s="64" t="s">
        <v>120</v>
      </c>
      <c r="G1472" s="64" t="s">
        <v>43</v>
      </c>
      <c r="H1472" s="65"/>
      <c r="I1472" s="65"/>
      <c r="J1472" s="65"/>
      <c r="K1472" s="65"/>
      <c r="L1472" s="65"/>
      <c r="M1472" s="65"/>
      <c r="N1472" s="65"/>
      <c r="O1472" s="65"/>
      <c r="P1472" s="65"/>
      <c r="Q1472" s="64"/>
      <c r="R1472" s="64" t="s">
        <v>3327</v>
      </c>
      <c r="S1472" s="65" t="s">
        <v>24</v>
      </c>
      <c r="T1472" s="65" t="s">
        <v>762</v>
      </c>
    </row>
    <row r="1473" spans="1:20" x14ac:dyDescent="0.35">
      <c r="A1473" s="63">
        <v>13.013</v>
      </c>
      <c r="B1473" s="71">
        <v>489420</v>
      </c>
      <c r="C1473" s="71">
        <v>6762034</v>
      </c>
      <c r="D1473" s="64" t="s">
        <v>3328</v>
      </c>
      <c r="E1473" s="64" t="s">
        <v>477</v>
      </c>
      <c r="F1473" s="64" t="s">
        <v>43</v>
      </c>
      <c r="G1473" s="64"/>
      <c r="H1473" s="65"/>
      <c r="I1473" s="65"/>
      <c r="J1473" s="65"/>
      <c r="K1473" s="65"/>
      <c r="L1473" s="65"/>
      <c r="M1473" s="65"/>
      <c r="N1473" s="65"/>
      <c r="O1473" s="65"/>
      <c r="P1473" s="65"/>
      <c r="Q1473" s="64"/>
      <c r="R1473" s="64" t="s">
        <v>3329</v>
      </c>
      <c r="S1473" s="65" t="s">
        <v>24</v>
      </c>
      <c r="T1473" s="65" t="s">
        <v>762</v>
      </c>
    </row>
    <row r="1474" spans="1:20" x14ac:dyDescent="0.35">
      <c r="A1474" s="63">
        <v>13.013999999999999</v>
      </c>
      <c r="B1474" s="71">
        <v>489358</v>
      </c>
      <c r="C1474" s="71">
        <v>6762118</v>
      </c>
      <c r="D1474" s="64" t="s">
        <v>3330</v>
      </c>
      <c r="E1474" s="64" t="s">
        <v>22</v>
      </c>
      <c r="F1474" s="64" t="s">
        <v>120</v>
      </c>
      <c r="G1474" s="64" t="s">
        <v>43</v>
      </c>
      <c r="H1474" s="65" t="s">
        <v>27</v>
      </c>
      <c r="I1474" s="65">
        <v>144</v>
      </c>
      <c r="J1474" s="65">
        <v>70</v>
      </c>
      <c r="K1474" s="65"/>
      <c r="L1474" s="65"/>
      <c r="M1474" s="65"/>
      <c r="N1474" s="65"/>
      <c r="O1474" s="65"/>
      <c r="P1474" s="65"/>
      <c r="Q1474" s="64"/>
      <c r="R1474" s="64" t="s">
        <v>3331</v>
      </c>
      <c r="S1474" s="65" t="s">
        <v>24</v>
      </c>
      <c r="T1474" s="65" t="s">
        <v>762</v>
      </c>
    </row>
    <row r="1475" spans="1:20" x14ac:dyDescent="0.35">
      <c r="A1475" s="63">
        <v>13.015000000000001</v>
      </c>
      <c r="B1475" s="71">
        <v>489290</v>
      </c>
      <c r="C1475" s="71">
        <v>6762117</v>
      </c>
      <c r="D1475" s="64" t="s">
        <v>3332</v>
      </c>
      <c r="E1475" s="64" t="s">
        <v>91</v>
      </c>
      <c r="F1475" s="64" t="s">
        <v>120</v>
      </c>
      <c r="G1475" s="64" t="s">
        <v>43</v>
      </c>
      <c r="H1475" s="65"/>
      <c r="I1475" s="65"/>
      <c r="J1475" s="65"/>
      <c r="K1475" s="65"/>
      <c r="L1475" s="65"/>
      <c r="M1475" s="65"/>
      <c r="N1475" s="65"/>
      <c r="O1475" s="65"/>
      <c r="P1475" s="65"/>
      <c r="Q1475" s="64"/>
      <c r="R1475" s="64" t="s">
        <v>3333</v>
      </c>
      <c r="S1475" s="65" t="s">
        <v>24</v>
      </c>
      <c r="T1475" s="65" t="s">
        <v>762</v>
      </c>
    </row>
    <row r="1476" spans="1:20" x14ac:dyDescent="0.35">
      <c r="A1476" s="63">
        <v>13.016</v>
      </c>
      <c r="B1476" s="71">
        <v>489275</v>
      </c>
      <c r="C1476" s="71">
        <v>6762180</v>
      </c>
      <c r="D1476" s="64" t="s">
        <v>3334</v>
      </c>
      <c r="E1476" s="64"/>
      <c r="F1476" s="64" t="s">
        <v>164</v>
      </c>
      <c r="G1476" s="64" t="s">
        <v>120</v>
      </c>
      <c r="H1476" s="65"/>
      <c r="I1476" s="65"/>
      <c r="J1476" s="65"/>
      <c r="K1476" s="65"/>
      <c r="L1476" s="65"/>
      <c r="M1476" s="65"/>
      <c r="N1476" s="65"/>
      <c r="O1476" s="65"/>
      <c r="P1476" s="65"/>
      <c r="Q1476" s="64"/>
      <c r="R1476" s="64" t="s">
        <v>3335</v>
      </c>
      <c r="S1476" s="65" t="s">
        <v>24</v>
      </c>
      <c r="T1476" s="65" t="s">
        <v>762</v>
      </c>
    </row>
    <row r="1477" spans="1:20" x14ac:dyDescent="0.35">
      <c r="A1477" s="63">
        <v>13.016999999999999</v>
      </c>
      <c r="B1477" s="71">
        <v>489332</v>
      </c>
      <c r="C1477" s="71">
        <v>6762190</v>
      </c>
      <c r="D1477" s="64" t="s">
        <v>3336</v>
      </c>
      <c r="E1477" s="64" t="s">
        <v>22</v>
      </c>
      <c r="F1477" s="64" t="s">
        <v>120</v>
      </c>
      <c r="G1477" s="64" t="s">
        <v>43</v>
      </c>
      <c r="H1477" s="65" t="s">
        <v>27</v>
      </c>
      <c r="I1477" s="65">
        <v>148</v>
      </c>
      <c r="J1477" s="65">
        <v>72</v>
      </c>
      <c r="K1477" s="65"/>
      <c r="L1477" s="65"/>
      <c r="M1477" s="65"/>
      <c r="N1477" s="65"/>
      <c r="O1477" s="65"/>
      <c r="P1477" s="65"/>
      <c r="Q1477" s="64"/>
      <c r="R1477" s="64"/>
      <c r="S1477" s="65" t="s">
        <v>24</v>
      </c>
      <c r="T1477" s="65" t="s">
        <v>762</v>
      </c>
    </row>
    <row r="1478" spans="1:20" x14ac:dyDescent="0.35">
      <c r="A1478" s="63">
        <v>13.018000000000001</v>
      </c>
      <c r="B1478" s="71">
        <v>489214</v>
      </c>
      <c r="C1478" s="71">
        <v>6762231</v>
      </c>
      <c r="D1478" s="64" t="s">
        <v>3337</v>
      </c>
      <c r="E1478" s="64" t="s">
        <v>91</v>
      </c>
      <c r="F1478" s="64" t="s">
        <v>43</v>
      </c>
      <c r="G1478" s="64" t="s">
        <v>120</v>
      </c>
      <c r="H1478" s="65"/>
      <c r="I1478" s="65"/>
      <c r="J1478" s="65"/>
      <c r="K1478" s="65"/>
      <c r="L1478" s="65"/>
      <c r="M1478" s="65"/>
      <c r="N1478" s="65"/>
      <c r="O1478" s="65"/>
      <c r="P1478" s="65"/>
      <c r="Q1478" s="64"/>
      <c r="R1478" s="64"/>
      <c r="S1478" s="65" t="s">
        <v>24</v>
      </c>
      <c r="T1478" s="65" t="s">
        <v>762</v>
      </c>
    </row>
    <row r="1479" spans="1:20" x14ac:dyDescent="0.35">
      <c r="A1479" s="63">
        <v>13.019</v>
      </c>
      <c r="B1479" s="71">
        <v>489141</v>
      </c>
      <c r="C1479" s="71">
        <v>6762220</v>
      </c>
      <c r="D1479" s="64" t="s">
        <v>3338</v>
      </c>
      <c r="E1479" s="64" t="s">
        <v>133</v>
      </c>
      <c r="F1479" s="64" t="s">
        <v>236</v>
      </c>
      <c r="G1479" s="64"/>
      <c r="H1479" s="65"/>
      <c r="I1479" s="65"/>
      <c r="J1479" s="65"/>
      <c r="K1479" s="65"/>
      <c r="L1479" s="65"/>
      <c r="M1479" s="65"/>
      <c r="N1479" s="65"/>
      <c r="O1479" s="65"/>
      <c r="P1479" s="65"/>
      <c r="Q1479" s="64"/>
      <c r="R1479" s="64" t="s">
        <v>3339</v>
      </c>
      <c r="S1479" s="65" t="s">
        <v>24</v>
      </c>
      <c r="T1479" s="65" t="s">
        <v>762</v>
      </c>
    </row>
    <row r="1480" spans="1:20" x14ac:dyDescent="0.35">
      <c r="A1480" s="63" t="s">
        <v>3340</v>
      </c>
      <c r="B1480" s="71">
        <v>489070</v>
      </c>
      <c r="C1480" s="71">
        <v>6762243</v>
      </c>
      <c r="D1480" s="64" t="s">
        <v>3341</v>
      </c>
      <c r="E1480" s="64" t="s">
        <v>22</v>
      </c>
      <c r="F1480" s="64" t="s">
        <v>120</v>
      </c>
      <c r="G1480" s="64" t="s">
        <v>43</v>
      </c>
      <c r="H1480" s="65"/>
      <c r="I1480" s="65"/>
      <c r="J1480" s="65"/>
      <c r="K1480" s="65"/>
      <c r="L1480" s="65"/>
      <c r="M1480" s="65"/>
      <c r="N1480" s="65"/>
      <c r="O1480" s="65"/>
      <c r="P1480" s="65"/>
      <c r="Q1480" s="64"/>
      <c r="R1480" s="64" t="s">
        <v>3342</v>
      </c>
      <c r="S1480" s="65" t="s">
        <v>24</v>
      </c>
      <c r="T1480" s="65" t="s">
        <v>762</v>
      </c>
    </row>
    <row r="1481" spans="1:20" x14ac:dyDescent="0.35">
      <c r="A1481" s="63">
        <v>13.021000000000001</v>
      </c>
      <c r="B1481" s="71">
        <v>488886</v>
      </c>
      <c r="C1481" s="71">
        <v>6762310</v>
      </c>
      <c r="D1481" s="64" t="s">
        <v>3343</v>
      </c>
      <c r="E1481" s="64"/>
      <c r="F1481" s="64"/>
      <c r="G1481" s="64"/>
      <c r="H1481" s="65"/>
      <c r="I1481" s="65"/>
      <c r="J1481" s="65"/>
      <c r="K1481" s="65"/>
      <c r="L1481" s="65"/>
      <c r="M1481" s="65"/>
      <c r="N1481" s="65"/>
      <c r="O1481" s="65"/>
      <c r="P1481" s="65"/>
      <c r="Q1481" s="64"/>
      <c r="R1481" s="64"/>
      <c r="S1481" s="65" t="s">
        <v>24</v>
      </c>
      <c r="T1481" s="65" t="s">
        <v>762</v>
      </c>
    </row>
    <row r="1482" spans="1:20" x14ac:dyDescent="0.35">
      <c r="A1482" s="63">
        <v>13.022</v>
      </c>
      <c r="B1482" s="71">
        <v>488944</v>
      </c>
      <c r="C1482" s="71">
        <v>6762135</v>
      </c>
      <c r="D1482" s="64" t="s">
        <v>3344</v>
      </c>
      <c r="E1482" s="64" t="s">
        <v>133</v>
      </c>
      <c r="F1482" s="64" t="s">
        <v>120</v>
      </c>
      <c r="G1482" s="64"/>
      <c r="H1482" s="65"/>
      <c r="I1482" s="65"/>
      <c r="J1482" s="65"/>
      <c r="K1482" s="65"/>
      <c r="L1482" s="65"/>
      <c r="M1482" s="65"/>
      <c r="N1482" s="65"/>
      <c r="O1482" s="65"/>
      <c r="P1482" s="65"/>
      <c r="Q1482" s="64"/>
      <c r="R1482" s="64"/>
      <c r="S1482" s="65" t="s">
        <v>24</v>
      </c>
      <c r="T1482" s="65" t="s">
        <v>762</v>
      </c>
    </row>
    <row r="1483" spans="1:20" x14ac:dyDescent="0.35">
      <c r="A1483" s="63" t="s">
        <v>3345</v>
      </c>
      <c r="B1483" s="71">
        <v>488889</v>
      </c>
      <c r="C1483" s="71">
        <v>6762085</v>
      </c>
      <c r="D1483" s="64" t="s">
        <v>3346</v>
      </c>
      <c r="E1483" s="64" t="s">
        <v>91</v>
      </c>
      <c r="F1483" s="64" t="s">
        <v>120</v>
      </c>
      <c r="G1483" s="64"/>
      <c r="H1483" s="65"/>
      <c r="I1483" s="65"/>
      <c r="J1483" s="65"/>
      <c r="K1483" s="65"/>
      <c r="L1483" s="65"/>
      <c r="M1483" s="65"/>
      <c r="N1483" s="65"/>
      <c r="O1483" s="65"/>
      <c r="P1483" s="65"/>
      <c r="Q1483" s="64"/>
      <c r="R1483" s="64"/>
      <c r="S1483" s="65" t="s">
        <v>24</v>
      </c>
      <c r="T1483" s="65" t="s">
        <v>762</v>
      </c>
    </row>
    <row r="1484" spans="1:20" x14ac:dyDescent="0.35">
      <c r="A1484" s="63">
        <v>13.023</v>
      </c>
      <c r="B1484" s="71">
        <v>488852</v>
      </c>
      <c r="C1484" s="71">
        <v>6762010</v>
      </c>
      <c r="D1484" s="64" t="s">
        <v>3347</v>
      </c>
      <c r="E1484" s="64" t="s">
        <v>22</v>
      </c>
      <c r="F1484" s="64" t="s">
        <v>120</v>
      </c>
      <c r="G1484" s="64"/>
      <c r="H1484" s="65"/>
      <c r="I1484" s="65"/>
      <c r="J1484" s="65"/>
      <c r="K1484" s="65"/>
      <c r="L1484" s="65"/>
      <c r="M1484" s="65"/>
      <c r="N1484" s="65"/>
      <c r="O1484" s="65"/>
      <c r="P1484" s="65"/>
      <c r="Q1484" s="64"/>
      <c r="R1484" s="64"/>
      <c r="S1484" s="65" t="s">
        <v>24</v>
      </c>
      <c r="T1484" s="65" t="s">
        <v>762</v>
      </c>
    </row>
    <row r="1485" spans="1:20" x14ac:dyDescent="0.35">
      <c r="A1485" s="63" t="s">
        <v>3348</v>
      </c>
      <c r="B1485" s="64">
        <v>488860</v>
      </c>
      <c r="C1485" s="64">
        <v>6761953</v>
      </c>
      <c r="D1485" s="64" t="s">
        <v>3349</v>
      </c>
      <c r="E1485" s="64" t="s">
        <v>22</v>
      </c>
      <c r="F1485" s="64" t="s">
        <v>120</v>
      </c>
      <c r="G1485" s="64"/>
      <c r="H1485" s="65" t="s">
        <v>27</v>
      </c>
      <c r="I1485" s="65">
        <v>127</v>
      </c>
      <c r="J1485" s="65">
        <v>60</v>
      </c>
      <c r="K1485" s="65"/>
      <c r="L1485" s="65"/>
      <c r="M1485" s="65"/>
      <c r="N1485" s="65"/>
      <c r="O1485" s="65"/>
      <c r="P1485" s="65"/>
      <c r="Q1485" s="64"/>
      <c r="R1485" s="64" t="s">
        <v>3350</v>
      </c>
      <c r="S1485" s="65" t="s">
        <v>24</v>
      </c>
      <c r="T1485" s="65" t="s">
        <v>762</v>
      </c>
    </row>
    <row r="1486" spans="1:20" x14ac:dyDescent="0.35">
      <c r="A1486" s="63" t="s">
        <v>3351</v>
      </c>
      <c r="B1486" s="71">
        <v>488874</v>
      </c>
      <c r="C1486" s="71">
        <v>6761880</v>
      </c>
      <c r="D1486" s="64" t="s">
        <v>3352</v>
      </c>
      <c r="E1486" s="64" t="s">
        <v>22</v>
      </c>
      <c r="F1486" s="64" t="s">
        <v>120</v>
      </c>
      <c r="G1486" s="64" t="s">
        <v>100</v>
      </c>
      <c r="H1486" s="65" t="s">
        <v>27</v>
      </c>
      <c r="I1486" s="65">
        <v>125</v>
      </c>
      <c r="J1486" s="65">
        <v>67</v>
      </c>
      <c r="K1486" s="65" t="s">
        <v>52</v>
      </c>
      <c r="L1486" s="65">
        <v>145</v>
      </c>
      <c r="M1486" s="65">
        <v>83</v>
      </c>
      <c r="N1486" s="65" t="s">
        <v>47</v>
      </c>
      <c r="O1486" s="65">
        <v>48</v>
      </c>
      <c r="P1486" s="65">
        <v>326</v>
      </c>
      <c r="Q1486" s="64"/>
      <c r="R1486" s="64" t="s">
        <v>3353</v>
      </c>
      <c r="S1486" s="65" t="s">
        <v>24</v>
      </c>
      <c r="T1486" s="65" t="s">
        <v>762</v>
      </c>
    </row>
    <row r="1487" spans="1:20" x14ac:dyDescent="0.35">
      <c r="A1487" s="63" t="s">
        <v>3354</v>
      </c>
      <c r="B1487" s="71">
        <v>488888</v>
      </c>
      <c r="C1487" s="71">
        <v>6761821</v>
      </c>
      <c r="D1487" s="64" t="s">
        <v>3355</v>
      </c>
      <c r="E1487" s="64" t="s">
        <v>22</v>
      </c>
      <c r="F1487" s="64" t="s">
        <v>120</v>
      </c>
      <c r="G1487" s="64" t="s">
        <v>100</v>
      </c>
      <c r="H1487" s="65" t="s">
        <v>27</v>
      </c>
      <c r="I1487" s="65">
        <v>140</v>
      </c>
      <c r="J1487" s="65">
        <v>66</v>
      </c>
      <c r="K1487" s="65"/>
      <c r="L1487" s="65"/>
      <c r="M1487" s="65"/>
      <c r="N1487" s="65"/>
      <c r="O1487" s="65"/>
      <c r="P1487" s="65"/>
      <c r="Q1487" s="64"/>
      <c r="R1487" s="64"/>
      <c r="S1487" s="65" t="s">
        <v>24</v>
      </c>
      <c r="T1487" s="65" t="s">
        <v>762</v>
      </c>
    </row>
    <row r="1488" spans="1:20" x14ac:dyDescent="0.35">
      <c r="A1488" s="63">
        <v>13.023999999999999</v>
      </c>
      <c r="B1488" s="71">
        <v>488886</v>
      </c>
      <c r="C1488" s="71">
        <v>6761765</v>
      </c>
      <c r="D1488" s="64" t="s">
        <v>3356</v>
      </c>
      <c r="E1488" s="64" t="s">
        <v>91</v>
      </c>
      <c r="F1488" s="64" t="s">
        <v>100</v>
      </c>
      <c r="G1488" s="64" t="s">
        <v>23</v>
      </c>
      <c r="H1488" s="65"/>
      <c r="I1488" s="65"/>
      <c r="J1488" s="65"/>
      <c r="K1488" s="65"/>
      <c r="L1488" s="65"/>
      <c r="M1488" s="65"/>
      <c r="N1488" s="65"/>
      <c r="O1488" s="65"/>
      <c r="P1488" s="65"/>
      <c r="Q1488" s="59"/>
      <c r="R1488" s="64" t="s">
        <v>3357</v>
      </c>
      <c r="S1488" s="65" t="s">
        <v>24</v>
      </c>
      <c r="T1488" s="65" t="s">
        <v>762</v>
      </c>
    </row>
    <row r="1489" spans="1:20" x14ac:dyDescent="0.35">
      <c r="A1489" s="63">
        <v>13.025</v>
      </c>
      <c r="B1489" s="71">
        <v>488867</v>
      </c>
      <c r="C1489" s="71">
        <v>6761644</v>
      </c>
      <c r="D1489" s="64" t="s">
        <v>3358</v>
      </c>
      <c r="E1489" s="64" t="s">
        <v>22</v>
      </c>
      <c r="F1489" s="64" t="s">
        <v>23</v>
      </c>
      <c r="G1489" s="64"/>
      <c r="H1489" s="65" t="s">
        <v>46</v>
      </c>
      <c r="I1489" s="65">
        <v>208</v>
      </c>
      <c r="J1489" s="65">
        <v>66</v>
      </c>
      <c r="K1489" s="65"/>
      <c r="L1489" s="65"/>
      <c r="M1489" s="65"/>
      <c r="N1489" s="65"/>
      <c r="O1489" s="65"/>
      <c r="P1489" s="65"/>
      <c r="Q1489" s="64"/>
      <c r="R1489" s="64" t="s">
        <v>3359</v>
      </c>
      <c r="S1489" s="65" t="s">
        <v>24</v>
      </c>
      <c r="T1489" s="65" t="s">
        <v>762</v>
      </c>
    </row>
    <row r="1490" spans="1:20" x14ac:dyDescent="0.35">
      <c r="A1490" s="63" t="s">
        <v>3360</v>
      </c>
      <c r="B1490" s="71">
        <v>488895</v>
      </c>
      <c r="C1490" s="71">
        <v>6761657</v>
      </c>
      <c r="D1490" s="64" t="s">
        <v>3361</v>
      </c>
      <c r="E1490" s="64" t="s">
        <v>22</v>
      </c>
      <c r="F1490" s="64" t="s">
        <v>23</v>
      </c>
      <c r="G1490" s="64"/>
      <c r="H1490" s="65" t="s">
        <v>34</v>
      </c>
      <c r="I1490" s="65">
        <v>195</v>
      </c>
      <c r="J1490" s="65">
        <v>67</v>
      </c>
      <c r="K1490" s="65"/>
      <c r="L1490" s="65"/>
      <c r="M1490" s="65"/>
      <c r="N1490" s="65" t="s">
        <v>28</v>
      </c>
      <c r="O1490" s="65">
        <v>44</v>
      </c>
      <c r="P1490" s="65">
        <v>3</v>
      </c>
      <c r="Q1490" s="64"/>
      <c r="R1490" s="64" t="s">
        <v>3362</v>
      </c>
      <c r="S1490" s="65" t="s">
        <v>24</v>
      </c>
      <c r="T1490" s="65" t="s">
        <v>762</v>
      </c>
    </row>
    <row r="1491" spans="1:20" x14ac:dyDescent="0.35">
      <c r="A1491" s="63" t="s">
        <v>3363</v>
      </c>
      <c r="B1491" s="71">
        <v>488904</v>
      </c>
      <c r="C1491" s="71">
        <v>6761641</v>
      </c>
      <c r="D1491" s="64" t="s">
        <v>3364</v>
      </c>
      <c r="E1491" s="64" t="s">
        <v>133</v>
      </c>
      <c r="F1491" s="64" t="s">
        <v>164</v>
      </c>
      <c r="G1491" s="64"/>
      <c r="H1491" s="65"/>
      <c r="I1491" s="65"/>
      <c r="J1491" s="65"/>
      <c r="K1491" s="65"/>
      <c r="L1491" s="65"/>
      <c r="M1491" s="65"/>
      <c r="N1491" s="65"/>
      <c r="O1491" s="65"/>
      <c r="P1491" s="65"/>
      <c r="Q1491" s="64"/>
      <c r="R1491" s="64" t="s">
        <v>3365</v>
      </c>
      <c r="S1491" s="65" t="s">
        <v>24</v>
      </c>
      <c r="T1491" s="65" t="s">
        <v>762</v>
      </c>
    </row>
    <row r="1492" spans="1:20" x14ac:dyDescent="0.35">
      <c r="A1492" s="63">
        <v>13.026</v>
      </c>
      <c r="B1492" s="71">
        <v>488876</v>
      </c>
      <c r="C1492" s="71">
        <v>6761620</v>
      </c>
      <c r="D1492" s="64" t="s">
        <v>3366</v>
      </c>
      <c r="E1492" s="64" t="s">
        <v>22</v>
      </c>
      <c r="F1492" s="64" t="s">
        <v>23</v>
      </c>
      <c r="G1492" s="64"/>
      <c r="H1492" s="65"/>
      <c r="I1492" s="65"/>
      <c r="J1492" s="65"/>
      <c r="K1492" s="65"/>
      <c r="L1492" s="65"/>
      <c r="M1492" s="65"/>
      <c r="N1492" s="65"/>
      <c r="O1492" s="65"/>
      <c r="P1492" s="65"/>
      <c r="Q1492" s="64"/>
      <c r="R1492" s="64"/>
      <c r="S1492" s="65" t="s">
        <v>24</v>
      </c>
      <c r="T1492" s="65" t="s">
        <v>762</v>
      </c>
    </row>
    <row r="1493" spans="1:20" x14ac:dyDescent="0.35">
      <c r="A1493" s="63">
        <v>13.026999999999999</v>
      </c>
      <c r="B1493" s="71">
        <v>488842</v>
      </c>
      <c r="C1493" s="71">
        <v>6761534</v>
      </c>
      <c r="D1493" s="64" t="s">
        <v>3367</v>
      </c>
      <c r="E1493" s="64" t="s">
        <v>22</v>
      </c>
      <c r="F1493" s="64" t="s">
        <v>23</v>
      </c>
      <c r="G1493" s="64"/>
      <c r="H1493" s="65" t="s">
        <v>34</v>
      </c>
      <c r="I1493" s="65">
        <v>188</v>
      </c>
      <c r="J1493" s="65">
        <v>75</v>
      </c>
      <c r="K1493" s="65"/>
      <c r="L1493" s="65"/>
      <c r="M1493" s="65"/>
      <c r="N1493" s="65" t="s">
        <v>28</v>
      </c>
      <c r="O1493" s="65">
        <v>48</v>
      </c>
      <c r="P1493" s="65">
        <v>356</v>
      </c>
      <c r="Q1493" s="64"/>
      <c r="R1493" s="64" t="s">
        <v>3368</v>
      </c>
      <c r="S1493" s="65" t="s">
        <v>24</v>
      </c>
      <c r="T1493" s="65" t="s">
        <v>762</v>
      </c>
    </row>
    <row r="1494" spans="1:20" x14ac:dyDescent="0.35">
      <c r="A1494" s="63">
        <v>13.028</v>
      </c>
      <c r="B1494" s="71">
        <v>488836</v>
      </c>
      <c r="C1494" s="71">
        <v>6761447</v>
      </c>
      <c r="D1494" s="64" t="s">
        <v>3369</v>
      </c>
      <c r="E1494" s="64" t="s">
        <v>22</v>
      </c>
      <c r="F1494" s="64" t="s">
        <v>23</v>
      </c>
      <c r="G1494" s="64"/>
      <c r="H1494" s="65"/>
      <c r="I1494" s="65"/>
      <c r="J1494" s="65"/>
      <c r="K1494" s="65"/>
      <c r="L1494" s="65"/>
      <c r="M1494" s="65"/>
      <c r="N1494" s="65"/>
      <c r="O1494" s="65"/>
      <c r="P1494" s="65"/>
      <c r="Q1494" s="64"/>
      <c r="R1494" s="64"/>
      <c r="S1494" s="65" t="s">
        <v>24</v>
      </c>
      <c r="T1494" s="65" t="s">
        <v>762</v>
      </c>
    </row>
    <row r="1495" spans="1:20" x14ac:dyDescent="0.35">
      <c r="A1495" s="63" t="s">
        <v>3370</v>
      </c>
      <c r="B1495" s="71">
        <v>488813</v>
      </c>
      <c r="C1495" s="71">
        <v>6761438</v>
      </c>
      <c r="D1495" s="64" t="s">
        <v>3371</v>
      </c>
      <c r="E1495" s="64" t="s">
        <v>22</v>
      </c>
      <c r="F1495" s="64" t="s">
        <v>23</v>
      </c>
      <c r="G1495" s="64"/>
      <c r="H1495" s="65"/>
      <c r="I1495" s="65"/>
      <c r="J1495" s="65"/>
      <c r="K1495" s="65"/>
      <c r="L1495" s="65"/>
      <c r="M1495" s="65"/>
      <c r="N1495" s="65" t="s">
        <v>28</v>
      </c>
      <c r="O1495" s="65">
        <v>48</v>
      </c>
      <c r="P1495" s="65">
        <v>348</v>
      </c>
      <c r="Q1495" s="59" t="s">
        <v>3372</v>
      </c>
      <c r="R1495" s="64"/>
      <c r="S1495" s="65" t="s">
        <v>24</v>
      </c>
      <c r="T1495" s="65" t="s">
        <v>762</v>
      </c>
    </row>
    <row r="1496" spans="1:20" x14ac:dyDescent="0.35">
      <c r="A1496" s="63">
        <v>13.029</v>
      </c>
      <c r="B1496" s="71">
        <v>488952</v>
      </c>
      <c r="C1496" s="71">
        <v>6761302</v>
      </c>
      <c r="D1496" s="64" t="s">
        <v>3373</v>
      </c>
      <c r="E1496" s="64" t="s">
        <v>22</v>
      </c>
      <c r="F1496" s="64" t="s">
        <v>144</v>
      </c>
      <c r="G1496" s="64"/>
      <c r="H1496" s="65"/>
      <c r="I1496" s="65"/>
      <c r="J1496" s="65"/>
      <c r="K1496" s="65"/>
      <c r="L1496" s="65"/>
      <c r="M1496" s="65"/>
      <c r="N1496" s="65"/>
      <c r="O1496" s="65"/>
      <c r="P1496" s="65"/>
      <c r="Q1496" s="64"/>
      <c r="R1496" s="64" t="s">
        <v>3374</v>
      </c>
      <c r="S1496" s="65" t="s">
        <v>24</v>
      </c>
      <c r="T1496" s="65" t="s">
        <v>762</v>
      </c>
    </row>
    <row r="1497" spans="1:20" x14ac:dyDescent="0.35">
      <c r="A1497" s="63" t="s">
        <v>3375</v>
      </c>
      <c r="B1497" s="71">
        <v>489055</v>
      </c>
      <c r="C1497" s="71">
        <v>6761362</v>
      </c>
      <c r="D1497" s="64" t="s">
        <v>3376</v>
      </c>
      <c r="E1497" s="64" t="s">
        <v>22</v>
      </c>
      <c r="F1497" s="64" t="s">
        <v>144</v>
      </c>
      <c r="G1497" s="64"/>
      <c r="H1497" s="65" t="s">
        <v>27</v>
      </c>
      <c r="I1497" s="65"/>
      <c r="J1497" s="65">
        <v>70</v>
      </c>
      <c r="K1497" s="65"/>
      <c r="L1497" s="65"/>
      <c r="M1497" s="65"/>
      <c r="N1497" s="65"/>
      <c r="O1497" s="65"/>
      <c r="P1497" s="65"/>
      <c r="Q1497" s="64"/>
      <c r="R1497" s="64" t="s">
        <v>3377</v>
      </c>
      <c r="S1497" s="65" t="s">
        <v>24</v>
      </c>
      <c r="T1497" s="65" t="s">
        <v>762</v>
      </c>
    </row>
    <row r="1498" spans="1:20" x14ac:dyDescent="0.35">
      <c r="A1498" s="63">
        <v>13.031000000000001</v>
      </c>
      <c r="B1498" s="71">
        <v>489116</v>
      </c>
      <c r="C1498" s="71">
        <v>6761376</v>
      </c>
      <c r="D1498" s="64" t="s">
        <v>3378</v>
      </c>
      <c r="E1498" s="64" t="s">
        <v>22</v>
      </c>
      <c r="F1498" s="64" t="s">
        <v>144</v>
      </c>
      <c r="G1498" s="64"/>
      <c r="H1498" s="65" t="s">
        <v>27</v>
      </c>
      <c r="I1498" s="65"/>
      <c r="J1498" s="65">
        <v>69</v>
      </c>
      <c r="K1498" s="65"/>
      <c r="L1498" s="65"/>
      <c r="M1498" s="65"/>
      <c r="N1498" s="65"/>
      <c r="O1498" s="65"/>
      <c r="P1498" s="65"/>
      <c r="Q1498" s="64"/>
      <c r="R1498" s="64" t="s">
        <v>3379</v>
      </c>
      <c r="S1498" s="65" t="s">
        <v>24</v>
      </c>
      <c r="T1498" s="65" t="s">
        <v>762</v>
      </c>
    </row>
    <row r="1499" spans="1:20" x14ac:dyDescent="0.35">
      <c r="A1499" s="63">
        <v>13.032</v>
      </c>
      <c r="B1499" s="71">
        <v>489050</v>
      </c>
      <c r="C1499" s="71">
        <v>6761476</v>
      </c>
      <c r="D1499" s="64" t="s">
        <v>3380</v>
      </c>
      <c r="E1499" s="64" t="s">
        <v>91</v>
      </c>
      <c r="F1499" s="64" t="s">
        <v>100</v>
      </c>
      <c r="G1499" s="64"/>
      <c r="H1499" s="65"/>
      <c r="I1499" s="65"/>
      <c r="J1499" s="65"/>
      <c r="K1499" s="65"/>
      <c r="L1499" s="65"/>
      <c r="M1499" s="65"/>
      <c r="N1499" s="65"/>
      <c r="O1499" s="65"/>
      <c r="P1499" s="65"/>
      <c r="Q1499" s="64"/>
      <c r="R1499" s="64"/>
      <c r="S1499" s="65" t="s">
        <v>24</v>
      </c>
      <c r="T1499" s="65" t="s">
        <v>762</v>
      </c>
    </row>
    <row r="1500" spans="1:20" x14ac:dyDescent="0.35">
      <c r="A1500" s="63" t="s">
        <v>3381</v>
      </c>
      <c r="B1500" s="71">
        <v>489131</v>
      </c>
      <c r="C1500" s="71">
        <v>6761546</v>
      </c>
      <c r="D1500" s="64" t="s">
        <v>3382</v>
      </c>
      <c r="E1500" s="64" t="s">
        <v>22</v>
      </c>
      <c r="F1500" s="64" t="s">
        <v>100</v>
      </c>
      <c r="G1500" s="64"/>
      <c r="H1500" s="65"/>
      <c r="I1500" s="65"/>
      <c r="J1500" s="65"/>
      <c r="K1500" s="65"/>
      <c r="L1500" s="65"/>
      <c r="M1500" s="65"/>
      <c r="N1500" s="65"/>
      <c r="O1500" s="65"/>
      <c r="P1500" s="65"/>
      <c r="Q1500" s="64"/>
      <c r="R1500" s="64"/>
      <c r="S1500" s="65" t="s">
        <v>24</v>
      </c>
      <c r="T1500" s="65" t="s">
        <v>762</v>
      </c>
    </row>
    <row r="1501" spans="1:20" x14ac:dyDescent="0.35">
      <c r="A1501" s="63" t="s">
        <v>3383</v>
      </c>
      <c r="B1501" s="71">
        <v>489174</v>
      </c>
      <c r="C1501" s="71">
        <v>6761549</v>
      </c>
      <c r="D1501" s="64" t="s">
        <v>3384</v>
      </c>
      <c r="E1501" s="64" t="s">
        <v>22</v>
      </c>
      <c r="F1501" s="64" t="s">
        <v>100</v>
      </c>
      <c r="G1501" s="64"/>
      <c r="H1501" s="65" t="s">
        <v>27</v>
      </c>
      <c r="I1501" s="65">
        <v>150</v>
      </c>
      <c r="J1501" s="65">
        <v>54</v>
      </c>
      <c r="K1501" s="65"/>
      <c r="L1501" s="65"/>
      <c r="M1501" s="65"/>
      <c r="N1501" s="65"/>
      <c r="O1501" s="65"/>
      <c r="P1501" s="65"/>
      <c r="Q1501" s="64"/>
      <c r="R1501" s="64" t="s">
        <v>3385</v>
      </c>
      <c r="S1501" s="65" t="s">
        <v>24</v>
      </c>
      <c r="T1501" s="65" t="s">
        <v>762</v>
      </c>
    </row>
    <row r="1502" spans="1:20" x14ac:dyDescent="0.35">
      <c r="A1502" s="63">
        <v>13.032999999999999</v>
      </c>
      <c r="B1502" s="71">
        <v>489508</v>
      </c>
      <c r="C1502" s="71">
        <v>6761733</v>
      </c>
      <c r="D1502" s="64" t="s">
        <v>3386</v>
      </c>
      <c r="E1502" s="64" t="s">
        <v>133</v>
      </c>
      <c r="F1502" s="64" t="s">
        <v>43</v>
      </c>
      <c r="G1502" s="64" t="s">
        <v>100</v>
      </c>
      <c r="H1502" s="65"/>
      <c r="I1502" s="65"/>
      <c r="J1502" s="65"/>
      <c r="K1502" s="65"/>
      <c r="L1502" s="65"/>
      <c r="M1502" s="65"/>
      <c r="N1502" s="65"/>
      <c r="O1502" s="65"/>
      <c r="P1502" s="65"/>
      <c r="Q1502" s="64"/>
      <c r="R1502" s="64"/>
      <c r="S1502" s="65" t="s">
        <v>24</v>
      </c>
      <c r="T1502" s="65" t="s">
        <v>762</v>
      </c>
    </row>
    <row r="1503" spans="1:20" x14ac:dyDescent="0.35">
      <c r="A1503" s="63">
        <v>13.034000000000001</v>
      </c>
      <c r="B1503" s="71">
        <v>489752</v>
      </c>
      <c r="C1503" s="71">
        <v>6761791</v>
      </c>
      <c r="D1503" s="64" t="s">
        <v>3387</v>
      </c>
      <c r="E1503" s="64" t="s">
        <v>133</v>
      </c>
      <c r="F1503" s="64" t="s">
        <v>43</v>
      </c>
      <c r="G1503" s="64" t="s">
        <v>100</v>
      </c>
      <c r="H1503" s="65"/>
      <c r="I1503" s="65"/>
      <c r="J1503" s="65"/>
      <c r="K1503" s="65"/>
      <c r="L1503" s="65"/>
      <c r="M1503" s="65"/>
      <c r="N1503" s="65"/>
      <c r="O1503" s="65"/>
      <c r="P1503" s="65"/>
      <c r="Q1503" s="64"/>
      <c r="R1503" s="64"/>
      <c r="S1503" s="65" t="s">
        <v>24</v>
      </c>
      <c r="T1503" s="65" t="s">
        <v>762</v>
      </c>
    </row>
    <row r="1504" spans="1:20" x14ac:dyDescent="0.35">
      <c r="A1504" s="63">
        <v>13.035</v>
      </c>
      <c r="B1504" s="71">
        <v>489823</v>
      </c>
      <c r="C1504" s="71">
        <v>6761736</v>
      </c>
      <c r="D1504" s="64" t="s">
        <v>3388</v>
      </c>
      <c r="E1504" s="64" t="s">
        <v>91</v>
      </c>
      <c r="F1504" s="64" t="s">
        <v>100</v>
      </c>
      <c r="G1504" s="64" t="s">
        <v>43</v>
      </c>
      <c r="H1504" s="65"/>
      <c r="I1504" s="65"/>
      <c r="J1504" s="65"/>
      <c r="K1504" s="65"/>
      <c r="L1504" s="65"/>
      <c r="M1504" s="65"/>
      <c r="N1504" s="65"/>
      <c r="O1504" s="65"/>
      <c r="P1504" s="65"/>
      <c r="Q1504" s="64"/>
      <c r="R1504" s="64" t="s">
        <v>3389</v>
      </c>
      <c r="S1504" s="65" t="s">
        <v>24</v>
      </c>
      <c r="T1504" s="65" t="s">
        <v>762</v>
      </c>
    </row>
    <row r="1505" spans="1:20" x14ac:dyDescent="0.35">
      <c r="A1505" s="63">
        <v>13.036</v>
      </c>
      <c r="B1505" s="71">
        <v>489980</v>
      </c>
      <c r="C1505" s="71">
        <v>6761681</v>
      </c>
      <c r="D1505" s="64" t="s">
        <v>3390</v>
      </c>
      <c r="E1505" s="64" t="s">
        <v>91</v>
      </c>
      <c r="F1505" s="64" t="s">
        <v>100</v>
      </c>
      <c r="G1505" s="64" t="s">
        <v>23</v>
      </c>
      <c r="H1505" s="65"/>
      <c r="I1505" s="65"/>
      <c r="J1505" s="65"/>
      <c r="K1505" s="65"/>
      <c r="L1505" s="65"/>
      <c r="M1505" s="65"/>
      <c r="N1505" s="65"/>
      <c r="O1505" s="65"/>
      <c r="P1505" s="65"/>
      <c r="Q1505" s="64"/>
      <c r="R1505" s="64" t="s">
        <v>3391</v>
      </c>
      <c r="S1505" s="65" t="s">
        <v>24</v>
      </c>
      <c r="T1505" s="65" t="s">
        <v>762</v>
      </c>
    </row>
    <row r="1506" spans="1:20" x14ac:dyDescent="0.35">
      <c r="A1506" s="63" t="s">
        <v>3392</v>
      </c>
      <c r="B1506" s="71">
        <v>490089</v>
      </c>
      <c r="C1506" s="71">
        <v>6761551</v>
      </c>
      <c r="D1506" s="64" t="s">
        <v>3393</v>
      </c>
      <c r="E1506" s="64" t="s">
        <v>133</v>
      </c>
      <c r="F1506" s="64" t="s">
        <v>100</v>
      </c>
      <c r="G1506" s="64"/>
      <c r="H1506" s="65"/>
      <c r="I1506" s="65"/>
      <c r="J1506" s="65"/>
      <c r="K1506" s="65"/>
      <c r="L1506" s="65"/>
      <c r="M1506" s="65"/>
      <c r="N1506" s="65"/>
      <c r="O1506" s="65"/>
      <c r="P1506" s="65"/>
      <c r="Q1506" s="64"/>
      <c r="R1506" s="64"/>
      <c r="S1506" s="65" t="s">
        <v>24</v>
      </c>
      <c r="T1506" s="65" t="s">
        <v>762</v>
      </c>
    </row>
    <row r="1507" spans="1:20" x14ac:dyDescent="0.35">
      <c r="A1507" s="63">
        <v>13.037000000000001</v>
      </c>
      <c r="B1507" s="71">
        <v>490214</v>
      </c>
      <c r="C1507" s="71">
        <v>6761665</v>
      </c>
      <c r="D1507" s="64" t="s">
        <v>3394</v>
      </c>
      <c r="E1507" s="64" t="s">
        <v>91</v>
      </c>
      <c r="F1507" s="64" t="s">
        <v>100</v>
      </c>
      <c r="G1507" s="64"/>
      <c r="H1507" s="65"/>
      <c r="I1507" s="65"/>
      <c r="J1507" s="65"/>
      <c r="K1507" s="65"/>
      <c r="L1507" s="65"/>
      <c r="M1507" s="65"/>
      <c r="N1507" s="65"/>
      <c r="O1507" s="65"/>
      <c r="P1507" s="65"/>
      <c r="Q1507" s="64"/>
      <c r="R1507" s="64" t="s">
        <v>3395</v>
      </c>
      <c r="S1507" s="65" t="s">
        <v>24</v>
      </c>
      <c r="T1507" s="65" t="s">
        <v>762</v>
      </c>
    </row>
    <row r="1508" spans="1:20" x14ac:dyDescent="0.35">
      <c r="A1508" s="63">
        <v>13.038</v>
      </c>
      <c r="B1508" s="71">
        <v>490317</v>
      </c>
      <c r="C1508" s="71">
        <v>6761800</v>
      </c>
      <c r="D1508" s="64" t="s">
        <v>3396</v>
      </c>
      <c r="E1508" s="64" t="s">
        <v>133</v>
      </c>
      <c r="F1508" s="64" t="s">
        <v>23</v>
      </c>
      <c r="G1508" s="64" t="s">
        <v>100</v>
      </c>
      <c r="H1508" s="65"/>
      <c r="I1508" s="65"/>
      <c r="J1508" s="65"/>
      <c r="K1508" s="65"/>
      <c r="L1508" s="65"/>
      <c r="M1508" s="65"/>
      <c r="N1508" s="65"/>
      <c r="O1508" s="65"/>
      <c r="P1508" s="65"/>
      <c r="Q1508" s="64"/>
      <c r="R1508" s="64" t="s">
        <v>3397</v>
      </c>
      <c r="S1508" s="65" t="s">
        <v>24</v>
      </c>
      <c r="T1508" s="65" t="s">
        <v>762</v>
      </c>
    </row>
    <row r="1509" spans="1:20" x14ac:dyDescent="0.35">
      <c r="A1509" s="63">
        <v>13.039</v>
      </c>
      <c r="B1509" s="71">
        <v>489681</v>
      </c>
      <c r="C1509" s="71">
        <v>6761188</v>
      </c>
      <c r="D1509" s="64" t="s">
        <v>3398</v>
      </c>
      <c r="E1509" s="64" t="s">
        <v>91</v>
      </c>
      <c r="F1509" s="64" t="s">
        <v>100</v>
      </c>
      <c r="G1509" s="64"/>
      <c r="H1509" s="65"/>
      <c r="I1509" s="65"/>
      <c r="J1509" s="65"/>
      <c r="K1509" s="65"/>
      <c r="L1509" s="65"/>
      <c r="M1509" s="65"/>
      <c r="N1509" s="65"/>
      <c r="O1509" s="65"/>
      <c r="P1509" s="65"/>
      <c r="Q1509" s="64"/>
      <c r="R1509" s="64"/>
      <c r="S1509" s="65" t="s">
        <v>24</v>
      </c>
      <c r="T1509" s="65" t="s">
        <v>762</v>
      </c>
    </row>
    <row r="1510" spans="1:20" x14ac:dyDescent="0.35">
      <c r="A1510" s="63" t="s">
        <v>3399</v>
      </c>
      <c r="B1510" s="71">
        <v>489611</v>
      </c>
      <c r="C1510" s="71">
        <v>6761239</v>
      </c>
      <c r="D1510" s="64" t="s">
        <v>3400</v>
      </c>
      <c r="E1510" s="64" t="s">
        <v>22</v>
      </c>
      <c r="F1510" s="64" t="s">
        <v>100</v>
      </c>
      <c r="G1510" s="64"/>
      <c r="H1510" s="65" t="s">
        <v>27</v>
      </c>
      <c r="I1510" s="65">
        <v>238</v>
      </c>
      <c r="J1510" s="65">
        <v>77</v>
      </c>
      <c r="K1510" s="65"/>
      <c r="L1510" s="65"/>
      <c r="M1510" s="65"/>
      <c r="N1510" s="65"/>
      <c r="O1510" s="65"/>
      <c r="P1510" s="65"/>
      <c r="Q1510" s="59"/>
      <c r="R1510" s="64" t="s">
        <v>3401</v>
      </c>
      <c r="S1510" s="65" t="s">
        <v>24</v>
      </c>
      <c r="T1510" s="65" t="s">
        <v>762</v>
      </c>
    </row>
    <row r="1511" spans="1:20" x14ac:dyDescent="0.35">
      <c r="A1511" s="63">
        <v>13.041</v>
      </c>
      <c r="B1511" s="71">
        <v>489652</v>
      </c>
      <c r="C1511" s="71">
        <v>6761257</v>
      </c>
      <c r="D1511" s="64" t="s">
        <v>3402</v>
      </c>
      <c r="E1511" s="64" t="s">
        <v>91</v>
      </c>
      <c r="F1511" s="64" t="s">
        <v>100</v>
      </c>
      <c r="G1511" s="64"/>
      <c r="H1511" s="65"/>
      <c r="I1511" s="65"/>
      <c r="J1511" s="65"/>
      <c r="K1511" s="65"/>
      <c r="L1511" s="65"/>
      <c r="M1511" s="65"/>
      <c r="N1511" s="65"/>
      <c r="O1511" s="65"/>
      <c r="P1511" s="65"/>
      <c r="Q1511" s="64"/>
      <c r="R1511" s="64"/>
      <c r="S1511" s="65" t="s">
        <v>24</v>
      </c>
      <c r="T1511" s="65" t="s">
        <v>762</v>
      </c>
    </row>
    <row r="1512" spans="1:20" x14ac:dyDescent="0.35">
      <c r="A1512" s="63">
        <v>13.042</v>
      </c>
      <c r="B1512" s="71">
        <v>489628</v>
      </c>
      <c r="C1512" s="71">
        <v>6761256</v>
      </c>
      <c r="D1512" s="64" t="s">
        <v>3403</v>
      </c>
      <c r="E1512" s="64" t="s">
        <v>22</v>
      </c>
      <c r="F1512" s="64" t="s">
        <v>100</v>
      </c>
      <c r="G1512" s="64"/>
      <c r="H1512" s="65" t="s">
        <v>27</v>
      </c>
      <c r="I1512" s="65">
        <v>193</v>
      </c>
      <c r="J1512" s="65">
        <v>65</v>
      </c>
      <c r="K1512" s="65"/>
      <c r="L1512" s="65"/>
      <c r="M1512" s="65"/>
      <c r="N1512" s="65"/>
      <c r="O1512" s="65"/>
      <c r="P1512" s="65"/>
      <c r="Q1512" s="64"/>
      <c r="R1512" s="64" t="s">
        <v>3404</v>
      </c>
      <c r="S1512" s="65" t="s">
        <v>24</v>
      </c>
      <c r="T1512" s="65" t="s">
        <v>762</v>
      </c>
    </row>
    <row r="1513" spans="1:20" x14ac:dyDescent="0.35">
      <c r="A1513" s="63" t="s">
        <v>3405</v>
      </c>
      <c r="B1513" s="71">
        <v>489605</v>
      </c>
      <c r="C1513" s="71">
        <v>6761265</v>
      </c>
      <c r="D1513" s="64" t="s">
        <v>3406</v>
      </c>
      <c r="E1513" s="64" t="s">
        <v>22</v>
      </c>
      <c r="F1513" s="64" t="s">
        <v>100</v>
      </c>
      <c r="G1513" s="64"/>
      <c r="H1513" s="65" t="s">
        <v>27</v>
      </c>
      <c r="I1513" s="65">
        <v>199</v>
      </c>
      <c r="J1513" s="65">
        <v>60</v>
      </c>
      <c r="K1513" s="65"/>
      <c r="L1513" s="65"/>
      <c r="M1513" s="65"/>
      <c r="N1513" s="65"/>
      <c r="O1513" s="65"/>
      <c r="P1513" s="65"/>
      <c r="Q1513" s="64"/>
      <c r="R1513" s="64" t="s">
        <v>3407</v>
      </c>
      <c r="S1513" s="65" t="s">
        <v>24</v>
      </c>
      <c r="T1513" s="65" t="s">
        <v>762</v>
      </c>
    </row>
    <row r="1514" spans="1:20" x14ac:dyDescent="0.35">
      <c r="A1514" s="63" t="s">
        <v>3408</v>
      </c>
      <c r="B1514" s="71">
        <v>489575</v>
      </c>
      <c r="C1514" s="71">
        <v>6761269</v>
      </c>
      <c r="D1514" s="64" t="s">
        <v>3409</v>
      </c>
      <c r="E1514" s="64" t="s">
        <v>22</v>
      </c>
      <c r="F1514" s="64" t="s">
        <v>100</v>
      </c>
      <c r="G1514" s="64"/>
      <c r="H1514" s="65" t="s">
        <v>27</v>
      </c>
      <c r="I1514" s="65">
        <v>92</v>
      </c>
      <c r="J1514" s="65">
        <v>68</v>
      </c>
      <c r="K1514" s="65"/>
      <c r="L1514" s="65"/>
      <c r="M1514" s="65"/>
      <c r="N1514" s="65"/>
      <c r="O1514" s="65"/>
      <c r="P1514" s="65"/>
      <c r="Q1514" s="64"/>
      <c r="R1514" s="64"/>
      <c r="S1514" s="65" t="s">
        <v>24</v>
      </c>
      <c r="T1514" s="65" t="s">
        <v>762</v>
      </c>
    </row>
    <row r="1515" spans="1:20" x14ac:dyDescent="0.35">
      <c r="A1515" s="63" t="s">
        <v>3410</v>
      </c>
      <c r="B1515" s="71">
        <v>489534</v>
      </c>
      <c r="C1515" s="71">
        <v>6761263</v>
      </c>
      <c r="D1515" s="64" t="s">
        <v>3411</v>
      </c>
      <c r="E1515" s="64" t="s">
        <v>22</v>
      </c>
      <c r="F1515" s="64" t="s">
        <v>100</v>
      </c>
      <c r="G1515" s="64"/>
      <c r="H1515" s="65" t="s">
        <v>27</v>
      </c>
      <c r="I1515" s="65">
        <v>118</v>
      </c>
      <c r="J1515" s="65">
        <v>62</v>
      </c>
      <c r="K1515" s="65"/>
      <c r="L1515" s="65"/>
      <c r="M1515" s="65"/>
      <c r="N1515" s="65"/>
      <c r="O1515" s="65"/>
      <c r="P1515" s="65"/>
      <c r="Q1515" s="64"/>
      <c r="R1515" s="64" t="s">
        <v>3412</v>
      </c>
      <c r="S1515" s="65" t="s">
        <v>24</v>
      </c>
      <c r="T1515" s="65" t="s">
        <v>762</v>
      </c>
    </row>
    <row r="1516" spans="1:20" x14ac:dyDescent="0.35">
      <c r="A1516" s="63" t="s">
        <v>3413</v>
      </c>
      <c r="B1516" s="71">
        <v>489457</v>
      </c>
      <c r="C1516" s="71">
        <v>6761233</v>
      </c>
      <c r="D1516" s="64" t="s">
        <v>3414</v>
      </c>
      <c r="E1516" s="64" t="s">
        <v>22</v>
      </c>
      <c r="F1516" s="64" t="s">
        <v>100</v>
      </c>
      <c r="G1516" s="64"/>
      <c r="H1516" s="65" t="s">
        <v>52</v>
      </c>
      <c r="I1516" s="65">
        <v>195</v>
      </c>
      <c r="J1516" s="65">
        <v>73</v>
      </c>
      <c r="K1516" s="65"/>
      <c r="L1516" s="65"/>
      <c r="M1516" s="65"/>
      <c r="N1516" s="65" t="s">
        <v>47</v>
      </c>
      <c r="O1516" s="65">
        <v>78</v>
      </c>
      <c r="P1516" s="65">
        <v>220</v>
      </c>
      <c r="Q1516" s="64"/>
      <c r="R1516" s="64" t="s">
        <v>3415</v>
      </c>
      <c r="S1516" s="65" t="s">
        <v>24</v>
      </c>
      <c r="T1516" s="65" t="s">
        <v>762</v>
      </c>
    </row>
    <row r="1517" spans="1:20" x14ac:dyDescent="0.35">
      <c r="A1517" s="63" t="s">
        <v>3416</v>
      </c>
      <c r="B1517" s="64">
        <v>489408</v>
      </c>
      <c r="C1517" s="64">
        <v>6761240</v>
      </c>
      <c r="D1517" s="64" t="s">
        <v>3417</v>
      </c>
      <c r="E1517" s="64" t="s">
        <v>22</v>
      </c>
      <c r="F1517" s="64" t="s">
        <v>100</v>
      </c>
      <c r="G1517" s="64"/>
      <c r="H1517" s="65" t="s">
        <v>27</v>
      </c>
      <c r="I1517" s="65">
        <v>182</v>
      </c>
      <c r="J1517" s="65">
        <v>70</v>
      </c>
      <c r="K1517" s="65"/>
      <c r="L1517" s="65"/>
      <c r="M1517" s="65"/>
      <c r="N1517" s="65"/>
      <c r="O1517" s="65"/>
      <c r="P1517" s="65"/>
      <c r="Q1517" s="64"/>
      <c r="R1517" s="64"/>
      <c r="S1517" s="65" t="s">
        <v>24</v>
      </c>
      <c r="T1517" s="65" t="s">
        <v>762</v>
      </c>
    </row>
    <row r="1518" spans="1:20" x14ac:dyDescent="0.35">
      <c r="A1518" s="63" t="s">
        <v>3418</v>
      </c>
      <c r="B1518" s="71">
        <v>489514</v>
      </c>
      <c r="C1518" s="71">
        <v>6761061</v>
      </c>
      <c r="D1518" s="64" t="s">
        <v>3419</v>
      </c>
      <c r="E1518" s="64" t="s">
        <v>22</v>
      </c>
      <c r="F1518" s="64" t="s">
        <v>100</v>
      </c>
      <c r="G1518" s="64" t="s">
        <v>148</v>
      </c>
      <c r="H1518" s="65"/>
      <c r="I1518" s="65"/>
      <c r="J1518" s="65"/>
      <c r="K1518" s="65"/>
      <c r="L1518" s="65"/>
      <c r="M1518" s="65"/>
      <c r="N1518" s="65"/>
      <c r="O1518" s="65"/>
      <c r="P1518" s="65"/>
      <c r="Q1518" s="64"/>
      <c r="R1518" s="64"/>
      <c r="S1518" s="65" t="s">
        <v>24</v>
      </c>
      <c r="T1518" s="65" t="s">
        <v>762</v>
      </c>
    </row>
    <row r="1519" spans="1:20" x14ac:dyDescent="0.35">
      <c r="A1519" s="63" t="s">
        <v>3420</v>
      </c>
      <c r="B1519" s="71">
        <v>489645</v>
      </c>
      <c r="C1519" s="71">
        <v>6761050</v>
      </c>
      <c r="D1519" s="64" t="s">
        <v>3421</v>
      </c>
      <c r="E1519" s="64" t="s">
        <v>91</v>
      </c>
      <c r="F1519" s="64" t="s">
        <v>43</v>
      </c>
      <c r="G1519" s="64"/>
      <c r="H1519" s="65"/>
      <c r="I1519" s="65"/>
      <c r="J1519" s="65"/>
      <c r="K1519" s="65"/>
      <c r="L1519" s="65"/>
      <c r="M1519" s="65"/>
      <c r="N1519" s="65"/>
      <c r="O1519" s="65"/>
      <c r="P1519" s="65"/>
      <c r="Q1519" s="64"/>
      <c r="R1519" s="64" t="s">
        <v>3422</v>
      </c>
      <c r="S1519" s="65" t="s">
        <v>24</v>
      </c>
      <c r="T1519" s="65" t="s">
        <v>762</v>
      </c>
    </row>
    <row r="1520" spans="1:20" x14ac:dyDescent="0.35">
      <c r="A1520" s="63">
        <v>11.076000000000001</v>
      </c>
      <c r="B1520" s="71">
        <v>490815</v>
      </c>
      <c r="C1520" s="71">
        <v>6765623</v>
      </c>
      <c r="D1520" s="64" t="s">
        <v>3423</v>
      </c>
      <c r="E1520" s="64" t="s">
        <v>91</v>
      </c>
      <c r="F1520" s="64" t="s">
        <v>100</v>
      </c>
      <c r="G1520" s="64"/>
      <c r="H1520" s="65"/>
      <c r="I1520" s="65"/>
      <c r="J1520" s="65"/>
      <c r="K1520" s="65"/>
      <c r="L1520" s="65"/>
      <c r="M1520" s="65"/>
      <c r="N1520" s="65"/>
      <c r="O1520" s="65"/>
      <c r="P1520" s="65"/>
      <c r="Q1520" s="64"/>
      <c r="R1520" s="64"/>
      <c r="S1520" s="65" t="s">
        <v>24</v>
      </c>
      <c r="T1520" s="65" t="s">
        <v>762</v>
      </c>
    </row>
    <row r="1521" spans="1:20" x14ac:dyDescent="0.35">
      <c r="A1521" s="63">
        <v>11.077</v>
      </c>
      <c r="B1521" s="71">
        <v>490711</v>
      </c>
      <c r="C1521" s="71">
        <v>6765797</v>
      </c>
      <c r="D1521" s="64" t="s">
        <v>3424</v>
      </c>
      <c r="E1521" s="64" t="s">
        <v>91</v>
      </c>
      <c r="F1521" s="64" t="s">
        <v>100</v>
      </c>
      <c r="G1521" s="64"/>
      <c r="H1521" s="65"/>
      <c r="I1521" s="65"/>
      <c r="J1521" s="65"/>
      <c r="K1521" s="65"/>
      <c r="L1521" s="65"/>
      <c r="M1521" s="65"/>
      <c r="N1521" s="65"/>
      <c r="O1521" s="65"/>
      <c r="P1521" s="65"/>
      <c r="Q1521" s="64"/>
      <c r="R1521" s="64"/>
      <c r="S1521" s="65" t="s">
        <v>24</v>
      </c>
      <c r="T1521" s="65" t="s">
        <v>762</v>
      </c>
    </row>
    <row r="1522" spans="1:20" x14ac:dyDescent="0.35">
      <c r="A1522" s="63">
        <v>11.077999999999999</v>
      </c>
      <c r="B1522" s="71">
        <v>490642</v>
      </c>
      <c r="C1522" s="71">
        <v>6765982</v>
      </c>
      <c r="D1522" s="64" t="s">
        <v>3425</v>
      </c>
      <c r="E1522" s="64" t="s">
        <v>133</v>
      </c>
      <c r="F1522" s="64" t="s">
        <v>100</v>
      </c>
      <c r="G1522" s="64"/>
      <c r="H1522" s="65"/>
      <c r="I1522" s="65"/>
      <c r="J1522" s="65"/>
      <c r="K1522" s="65"/>
      <c r="L1522" s="65"/>
      <c r="M1522" s="65"/>
      <c r="N1522" s="65"/>
      <c r="O1522" s="65"/>
      <c r="P1522" s="65"/>
      <c r="Q1522" s="59"/>
      <c r="R1522" s="64"/>
      <c r="S1522" s="65" t="s">
        <v>24</v>
      </c>
      <c r="T1522" s="65" t="s">
        <v>762</v>
      </c>
    </row>
    <row r="1523" spans="1:20" x14ac:dyDescent="0.35">
      <c r="A1523" s="63">
        <v>11.079000000000001</v>
      </c>
      <c r="B1523" s="71">
        <v>490607</v>
      </c>
      <c r="C1523" s="71">
        <v>6766050</v>
      </c>
      <c r="D1523" s="64" t="s">
        <v>3426</v>
      </c>
      <c r="E1523" s="64" t="s">
        <v>22</v>
      </c>
      <c r="F1523" s="64" t="s">
        <v>148</v>
      </c>
      <c r="G1523" s="64" t="s">
        <v>43</v>
      </c>
      <c r="H1523" s="65" t="s">
        <v>34</v>
      </c>
      <c r="I1523" s="65">
        <v>345</v>
      </c>
      <c r="J1523" s="65">
        <v>78</v>
      </c>
      <c r="K1523" s="65"/>
      <c r="L1523" s="65"/>
      <c r="M1523" s="65"/>
      <c r="N1523" s="65"/>
      <c r="O1523" s="65"/>
      <c r="P1523" s="65"/>
      <c r="Q1523" s="64"/>
      <c r="R1523" s="64" t="s">
        <v>3427</v>
      </c>
      <c r="S1523" s="65" t="s">
        <v>24</v>
      </c>
      <c r="T1523" s="65" t="s">
        <v>762</v>
      </c>
    </row>
    <row r="1524" spans="1:20" x14ac:dyDescent="0.35">
      <c r="A1524" s="63" t="s">
        <v>3428</v>
      </c>
      <c r="B1524" s="71">
        <v>490612</v>
      </c>
      <c r="C1524" s="71">
        <v>6766099</v>
      </c>
      <c r="D1524" s="64" t="s">
        <v>3429</v>
      </c>
      <c r="E1524" s="64" t="s">
        <v>22</v>
      </c>
      <c r="F1524" s="64" t="s">
        <v>148</v>
      </c>
      <c r="G1524" s="64"/>
      <c r="H1524" s="65" t="s">
        <v>34</v>
      </c>
      <c r="I1524" s="65">
        <v>163</v>
      </c>
      <c r="J1524" s="65">
        <v>86</v>
      </c>
      <c r="K1524" s="65"/>
      <c r="L1524" s="65"/>
      <c r="M1524" s="65"/>
      <c r="N1524" s="65"/>
      <c r="O1524" s="65"/>
      <c r="P1524" s="65"/>
      <c r="Q1524" s="64"/>
      <c r="R1524" s="64" t="s">
        <v>3430</v>
      </c>
      <c r="S1524" s="65" t="s">
        <v>24</v>
      </c>
      <c r="T1524" s="65" t="s">
        <v>762</v>
      </c>
    </row>
    <row r="1525" spans="1:20" x14ac:dyDescent="0.35">
      <c r="A1525" s="63" t="s">
        <v>3431</v>
      </c>
      <c r="B1525" s="71">
        <v>490606</v>
      </c>
      <c r="C1525" s="71">
        <v>6766145</v>
      </c>
      <c r="D1525" s="64" t="s">
        <v>3432</v>
      </c>
      <c r="E1525" s="64" t="s">
        <v>91</v>
      </c>
      <c r="F1525" s="64" t="s">
        <v>148</v>
      </c>
      <c r="G1525" s="64" t="s">
        <v>43</v>
      </c>
      <c r="H1525" s="65"/>
      <c r="I1525" s="65"/>
      <c r="J1525" s="65"/>
      <c r="K1525" s="65"/>
      <c r="L1525" s="65"/>
      <c r="M1525" s="65"/>
      <c r="N1525" s="65"/>
      <c r="O1525" s="65"/>
      <c r="P1525" s="65"/>
      <c r="Q1525" s="59" t="s">
        <v>3433</v>
      </c>
      <c r="R1525" s="64" t="s">
        <v>3434</v>
      </c>
      <c r="S1525" s="65" t="s">
        <v>24</v>
      </c>
      <c r="T1525" s="65" t="s">
        <v>762</v>
      </c>
    </row>
    <row r="1526" spans="1:20" x14ac:dyDescent="0.35">
      <c r="A1526" s="63">
        <v>11.081</v>
      </c>
      <c r="B1526" s="71">
        <v>490612</v>
      </c>
      <c r="C1526" s="71">
        <v>6766280</v>
      </c>
      <c r="D1526" s="64" t="s">
        <v>3435</v>
      </c>
      <c r="E1526" s="64" t="s">
        <v>22</v>
      </c>
      <c r="F1526" s="64" t="s">
        <v>148</v>
      </c>
      <c r="G1526" s="64"/>
      <c r="H1526" s="65"/>
      <c r="I1526" s="65"/>
      <c r="J1526" s="65"/>
      <c r="K1526" s="65"/>
      <c r="L1526" s="65"/>
      <c r="M1526" s="65"/>
      <c r="N1526" s="65"/>
      <c r="O1526" s="65"/>
      <c r="P1526" s="65"/>
      <c r="Q1526" s="59"/>
      <c r="R1526" s="64"/>
      <c r="S1526" s="65" t="s">
        <v>24</v>
      </c>
      <c r="T1526" s="65" t="s">
        <v>762</v>
      </c>
    </row>
    <row r="1527" spans="1:20" x14ac:dyDescent="0.35">
      <c r="A1527" s="63">
        <v>11.082000000000001</v>
      </c>
      <c r="B1527" s="71">
        <v>490687</v>
      </c>
      <c r="C1527" s="71">
        <v>6766310</v>
      </c>
      <c r="D1527" s="64" t="s">
        <v>3436</v>
      </c>
      <c r="E1527" s="64" t="s">
        <v>22</v>
      </c>
      <c r="F1527" s="64" t="s">
        <v>100</v>
      </c>
      <c r="G1527" s="64" t="s">
        <v>148</v>
      </c>
      <c r="H1527" s="65" t="s">
        <v>27</v>
      </c>
      <c r="I1527" s="65">
        <v>110</v>
      </c>
      <c r="J1527" s="65">
        <v>70</v>
      </c>
      <c r="K1527" s="65"/>
      <c r="L1527" s="65"/>
      <c r="M1527" s="65"/>
      <c r="N1527" s="65"/>
      <c r="O1527" s="65"/>
      <c r="P1527" s="65"/>
      <c r="Q1527" s="59"/>
      <c r="R1527" s="64" t="s">
        <v>3437</v>
      </c>
      <c r="S1527" s="65" t="s">
        <v>24</v>
      </c>
      <c r="T1527" s="65" t="s">
        <v>762</v>
      </c>
    </row>
    <row r="1528" spans="1:20" x14ac:dyDescent="0.35">
      <c r="A1528" s="63">
        <v>11.083</v>
      </c>
      <c r="B1528" s="71">
        <v>490732</v>
      </c>
      <c r="C1528" s="71">
        <v>6766400</v>
      </c>
      <c r="D1528" s="64" t="s">
        <v>3438</v>
      </c>
      <c r="E1528" s="64" t="s">
        <v>133</v>
      </c>
      <c r="F1528" s="64" t="s">
        <v>31</v>
      </c>
      <c r="G1528" s="64"/>
      <c r="H1528" s="65"/>
      <c r="I1528" s="65"/>
      <c r="J1528" s="65"/>
      <c r="K1528" s="65"/>
      <c r="L1528" s="65"/>
      <c r="M1528" s="65"/>
      <c r="N1528" s="65"/>
      <c r="O1528" s="65"/>
      <c r="P1528" s="65"/>
      <c r="Q1528" s="59"/>
      <c r="R1528" s="64"/>
      <c r="S1528" s="65" t="s">
        <v>24</v>
      </c>
      <c r="T1528" s="65" t="s">
        <v>762</v>
      </c>
    </row>
    <row r="1529" spans="1:20" x14ac:dyDescent="0.35">
      <c r="A1529" s="63">
        <v>11.084</v>
      </c>
      <c r="B1529" s="71">
        <v>490415</v>
      </c>
      <c r="C1529" s="71">
        <v>6766269</v>
      </c>
      <c r="D1529" s="64" t="s">
        <v>3439</v>
      </c>
      <c r="E1529" s="64"/>
      <c r="F1529" s="64"/>
      <c r="G1529" s="64"/>
      <c r="H1529" s="65"/>
      <c r="I1529" s="65"/>
      <c r="J1529" s="65"/>
      <c r="K1529" s="65"/>
      <c r="L1529" s="65"/>
      <c r="M1529" s="65"/>
      <c r="N1529" s="65"/>
      <c r="O1529" s="65"/>
      <c r="P1529" s="65"/>
      <c r="Q1529" s="59"/>
      <c r="R1529" s="64" t="s">
        <v>3440</v>
      </c>
      <c r="S1529" s="65" t="s">
        <v>24</v>
      </c>
      <c r="T1529" s="65" t="s">
        <v>762</v>
      </c>
    </row>
    <row r="1530" spans="1:20" x14ac:dyDescent="0.35">
      <c r="A1530" s="63">
        <v>11.085000000000001</v>
      </c>
      <c r="B1530" s="71">
        <v>490529</v>
      </c>
      <c r="C1530" s="71">
        <v>6766126</v>
      </c>
      <c r="D1530" s="64" t="s">
        <v>3441</v>
      </c>
      <c r="E1530" s="64" t="s">
        <v>133</v>
      </c>
      <c r="F1530" s="64" t="s">
        <v>23</v>
      </c>
      <c r="G1530" s="64"/>
      <c r="H1530" s="65"/>
      <c r="I1530" s="65"/>
      <c r="J1530" s="65"/>
      <c r="K1530" s="65"/>
      <c r="L1530" s="65"/>
      <c r="M1530" s="65"/>
      <c r="N1530" s="65"/>
      <c r="O1530" s="65"/>
      <c r="P1530" s="65"/>
      <c r="Q1530" s="59"/>
      <c r="R1530" s="64"/>
      <c r="S1530" s="65" t="s">
        <v>24</v>
      </c>
      <c r="T1530" s="65" t="s">
        <v>762</v>
      </c>
    </row>
    <row r="1531" spans="1:20" x14ac:dyDescent="0.35">
      <c r="A1531" s="63">
        <v>11.086</v>
      </c>
      <c r="B1531" s="71">
        <v>490555</v>
      </c>
      <c r="C1531" s="71">
        <v>6766094</v>
      </c>
      <c r="D1531" s="64" t="s">
        <v>3442</v>
      </c>
      <c r="E1531" s="64" t="s">
        <v>22</v>
      </c>
      <c r="F1531" s="64" t="s">
        <v>148</v>
      </c>
      <c r="G1531" s="64"/>
      <c r="H1531" s="65"/>
      <c r="I1531" s="65"/>
      <c r="J1531" s="65"/>
      <c r="K1531" s="65"/>
      <c r="L1531" s="65"/>
      <c r="M1531" s="65"/>
      <c r="N1531" s="65"/>
      <c r="O1531" s="65"/>
      <c r="P1531" s="65"/>
      <c r="Q1531" s="59"/>
      <c r="R1531" s="64"/>
      <c r="S1531" s="65" t="s">
        <v>24</v>
      </c>
      <c r="T1531" s="65" t="s">
        <v>762</v>
      </c>
    </row>
    <row r="1532" spans="1:20" x14ac:dyDescent="0.35">
      <c r="A1532" s="63">
        <v>2.0720000000000001</v>
      </c>
      <c r="B1532" s="71">
        <v>479679</v>
      </c>
      <c r="C1532" s="71">
        <v>6766847</v>
      </c>
      <c r="D1532" s="64" t="s">
        <v>3443</v>
      </c>
      <c r="E1532" s="64" t="s">
        <v>133</v>
      </c>
      <c r="F1532" s="64" t="s">
        <v>43</v>
      </c>
      <c r="G1532" s="64"/>
      <c r="H1532" s="65"/>
      <c r="I1532" s="65"/>
      <c r="J1532" s="65"/>
      <c r="K1532" s="65"/>
      <c r="L1532" s="65"/>
      <c r="M1532" s="65"/>
      <c r="N1532" s="65"/>
      <c r="O1532" s="65"/>
      <c r="P1532" s="65"/>
      <c r="Q1532" s="59"/>
      <c r="R1532" s="64"/>
      <c r="S1532" s="65" t="s">
        <v>24</v>
      </c>
      <c r="T1532" s="65" t="s">
        <v>762</v>
      </c>
    </row>
    <row r="1533" spans="1:20" x14ac:dyDescent="0.35">
      <c r="A1533" s="63">
        <v>2.073</v>
      </c>
      <c r="B1533" s="71">
        <v>479307</v>
      </c>
      <c r="C1533" s="71">
        <v>6766865</v>
      </c>
      <c r="D1533" s="64" t="s">
        <v>3444</v>
      </c>
      <c r="E1533" s="64" t="s">
        <v>133</v>
      </c>
      <c r="F1533" s="64" t="s">
        <v>105</v>
      </c>
      <c r="G1533" s="64"/>
      <c r="H1533" s="65"/>
      <c r="I1533" s="65"/>
      <c r="J1533" s="65"/>
      <c r="K1533" s="65"/>
      <c r="L1533" s="65"/>
      <c r="M1533" s="65"/>
      <c r="N1533" s="65"/>
      <c r="O1533" s="65"/>
      <c r="P1533" s="65"/>
      <c r="Q1533" s="59"/>
      <c r="R1533" s="64" t="s">
        <v>3445</v>
      </c>
      <c r="S1533" s="65" t="s">
        <v>24</v>
      </c>
      <c r="T1533" s="65" t="s">
        <v>762</v>
      </c>
    </row>
    <row r="1534" spans="1:20" x14ac:dyDescent="0.35">
      <c r="A1534" s="63">
        <v>2.0739999999999998</v>
      </c>
      <c r="B1534" s="71">
        <v>479253</v>
      </c>
      <c r="C1534" s="71">
        <v>6766868</v>
      </c>
      <c r="D1534" s="64" t="s">
        <v>3446</v>
      </c>
      <c r="E1534" s="64" t="s">
        <v>133</v>
      </c>
      <c r="F1534" s="64" t="s">
        <v>144</v>
      </c>
      <c r="G1534" s="64" t="s">
        <v>179</v>
      </c>
      <c r="H1534" s="65"/>
      <c r="I1534" s="65"/>
      <c r="J1534" s="65"/>
      <c r="K1534" s="65"/>
      <c r="L1534" s="65"/>
      <c r="M1534" s="65"/>
      <c r="N1534" s="65"/>
      <c r="O1534" s="65"/>
      <c r="P1534" s="65"/>
      <c r="Q1534" s="59"/>
      <c r="R1534" s="64"/>
      <c r="S1534" s="65" t="s">
        <v>24</v>
      </c>
      <c r="T1534" s="65" t="s">
        <v>762</v>
      </c>
    </row>
    <row r="1535" spans="1:20" x14ac:dyDescent="0.35">
      <c r="A1535" s="63">
        <v>2.0750000000000002</v>
      </c>
      <c r="B1535" s="71">
        <v>479140</v>
      </c>
      <c r="C1535" s="71">
        <v>6766861</v>
      </c>
      <c r="D1535" s="64" t="s">
        <v>3447</v>
      </c>
      <c r="E1535" s="64" t="s">
        <v>91</v>
      </c>
      <c r="F1535" s="64" t="s">
        <v>179</v>
      </c>
      <c r="G1535" s="64"/>
      <c r="H1535" s="65"/>
      <c r="I1535" s="65"/>
      <c r="J1535" s="65"/>
      <c r="K1535" s="65"/>
      <c r="L1535" s="65"/>
      <c r="M1535" s="65"/>
      <c r="N1535" s="65"/>
      <c r="O1535" s="65"/>
      <c r="P1535" s="65"/>
      <c r="Q1535" s="87"/>
      <c r="R1535" s="64" t="s">
        <v>3448</v>
      </c>
      <c r="S1535" s="65" t="s">
        <v>24</v>
      </c>
      <c r="T1535" s="65" t="s">
        <v>762</v>
      </c>
    </row>
    <row r="1536" spans="1:20" x14ac:dyDescent="0.35">
      <c r="A1536" s="63">
        <v>2.0760000000000001</v>
      </c>
      <c r="B1536" s="71">
        <v>479084</v>
      </c>
      <c r="C1536" s="71">
        <v>6766902</v>
      </c>
      <c r="D1536" s="64" t="s">
        <v>3449</v>
      </c>
      <c r="E1536" s="64" t="s">
        <v>91</v>
      </c>
      <c r="F1536" s="64" t="s">
        <v>105</v>
      </c>
      <c r="G1536" s="64"/>
      <c r="H1536" s="65"/>
      <c r="I1536" s="65"/>
      <c r="J1536" s="65"/>
      <c r="K1536" s="65"/>
      <c r="L1536" s="65"/>
      <c r="M1536" s="65"/>
      <c r="N1536" s="65"/>
      <c r="O1536" s="65"/>
      <c r="P1536" s="65"/>
      <c r="Q1536" s="87"/>
      <c r="R1536" s="64"/>
      <c r="S1536" s="65" t="s">
        <v>24</v>
      </c>
      <c r="T1536" s="65" t="s">
        <v>762</v>
      </c>
    </row>
    <row r="1537" spans="1:20" x14ac:dyDescent="0.35">
      <c r="A1537" s="63">
        <v>2.077</v>
      </c>
      <c r="B1537" s="71">
        <v>479063</v>
      </c>
      <c r="C1537" s="71">
        <v>6766922</v>
      </c>
      <c r="D1537" s="64" t="s">
        <v>3450</v>
      </c>
      <c r="E1537" s="64" t="s">
        <v>22</v>
      </c>
      <c r="F1537" s="64" t="s">
        <v>105</v>
      </c>
      <c r="G1537" s="64"/>
      <c r="H1537" s="65"/>
      <c r="I1537" s="65"/>
      <c r="J1537" s="65"/>
      <c r="K1537" s="65"/>
      <c r="L1537" s="65"/>
      <c r="M1537" s="65"/>
      <c r="N1537" s="65"/>
      <c r="O1537" s="65"/>
      <c r="P1537" s="65"/>
      <c r="Q1537" s="87"/>
      <c r="R1537" s="64" t="s">
        <v>3451</v>
      </c>
      <c r="S1537" s="65" t="s">
        <v>24</v>
      </c>
      <c r="T1537" s="65" t="s">
        <v>762</v>
      </c>
    </row>
    <row r="1538" spans="1:20" x14ac:dyDescent="0.35">
      <c r="A1538" s="63">
        <v>2.0779999999999998</v>
      </c>
      <c r="B1538" s="71">
        <v>478983</v>
      </c>
      <c r="C1538" s="71">
        <v>6766916</v>
      </c>
      <c r="D1538" s="64" t="s">
        <v>3452</v>
      </c>
      <c r="E1538" s="64" t="s">
        <v>22</v>
      </c>
      <c r="F1538" s="64" t="s">
        <v>105</v>
      </c>
      <c r="G1538" s="64"/>
      <c r="H1538" s="65"/>
      <c r="I1538" s="65"/>
      <c r="J1538" s="65"/>
      <c r="K1538" s="65"/>
      <c r="L1538" s="65"/>
      <c r="M1538" s="65"/>
      <c r="N1538" s="65"/>
      <c r="O1538" s="65"/>
      <c r="P1538" s="65"/>
      <c r="Q1538" s="59" t="s">
        <v>3453</v>
      </c>
      <c r="R1538" s="64"/>
      <c r="S1538" s="65" t="s">
        <v>24</v>
      </c>
      <c r="T1538" s="65" t="s">
        <v>762</v>
      </c>
    </row>
    <row r="1539" spans="1:20" x14ac:dyDescent="0.35">
      <c r="A1539" s="63">
        <v>2.0790000000000002</v>
      </c>
      <c r="B1539" s="71">
        <v>478975</v>
      </c>
      <c r="C1539" s="71">
        <v>6766952</v>
      </c>
      <c r="D1539" s="64" t="s">
        <v>3454</v>
      </c>
      <c r="E1539" s="64" t="s">
        <v>22</v>
      </c>
      <c r="F1539" s="64" t="s">
        <v>105</v>
      </c>
      <c r="G1539" s="64"/>
      <c r="H1539" s="65"/>
      <c r="I1539" s="65"/>
      <c r="J1539" s="65"/>
      <c r="K1539" s="65"/>
      <c r="L1539" s="65"/>
      <c r="M1539" s="65"/>
      <c r="N1539" s="65"/>
      <c r="O1539" s="65"/>
      <c r="P1539" s="65"/>
      <c r="Q1539" s="87"/>
      <c r="R1539" s="64"/>
      <c r="S1539" s="65" t="s">
        <v>24</v>
      </c>
      <c r="T1539" s="65" t="s">
        <v>762</v>
      </c>
    </row>
    <row r="1540" spans="1:20" x14ac:dyDescent="0.35">
      <c r="A1540" s="63" t="s">
        <v>3455</v>
      </c>
      <c r="B1540" s="71">
        <v>478919</v>
      </c>
      <c r="C1540" s="71">
        <v>6766964</v>
      </c>
      <c r="D1540" s="64" t="s">
        <v>3456</v>
      </c>
      <c r="E1540" s="64" t="s">
        <v>91</v>
      </c>
      <c r="F1540" s="64" t="s">
        <v>105</v>
      </c>
      <c r="G1540" s="64" t="s">
        <v>23</v>
      </c>
      <c r="H1540" s="65"/>
      <c r="I1540" s="65"/>
      <c r="J1540" s="65"/>
      <c r="K1540" s="65"/>
      <c r="L1540" s="65"/>
      <c r="M1540" s="65"/>
      <c r="N1540" s="65"/>
      <c r="O1540" s="65"/>
      <c r="P1540" s="65"/>
      <c r="Q1540" s="87"/>
      <c r="R1540" s="64"/>
      <c r="S1540" s="65" t="s">
        <v>24</v>
      </c>
      <c r="T1540" s="65" t="s">
        <v>762</v>
      </c>
    </row>
    <row r="1541" spans="1:20" x14ac:dyDescent="0.35">
      <c r="A1541" s="63">
        <v>2.081</v>
      </c>
      <c r="B1541" s="64">
        <v>478900</v>
      </c>
      <c r="C1541" s="64">
        <v>6766933</v>
      </c>
      <c r="D1541" s="64" t="s">
        <v>3457</v>
      </c>
      <c r="E1541" s="64" t="s">
        <v>91</v>
      </c>
      <c r="F1541" s="64" t="s">
        <v>23</v>
      </c>
      <c r="G1541" s="64"/>
      <c r="H1541" s="65"/>
      <c r="I1541" s="65"/>
      <c r="J1541" s="65"/>
      <c r="K1541" s="65"/>
      <c r="L1541" s="65"/>
      <c r="M1541" s="65"/>
      <c r="N1541" s="65"/>
      <c r="O1541" s="65"/>
      <c r="P1541" s="65"/>
      <c r="Q1541" s="59"/>
      <c r="R1541" s="64" t="s">
        <v>3458</v>
      </c>
      <c r="S1541" s="65" t="s">
        <v>24</v>
      </c>
      <c r="T1541" s="65" t="s">
        <v>762</v>
      </c>
    </row>
    <row r="1542" spans="1:20" x14ac:dyDescent="0.35">
      <c r="A1542" s="63">
        <v>2.0819999999999999</v>
      </c>
      <c r="B1542" s="64">
        <v>478809</v>
      </c>
      <c r="C1542" s="64">
        <v>6766890</v>
      </c>
      <c r="D1542" s="64" t="s">
        <v>3459</v>
      </c>
      <c r="E1542" s="64" t="s">
        <v>133</v>
      </c>
      <c r="F1542" s="64" t="s">
        <v>179</v>
      </c>
      <c r="G1542" s="64"/>
      <c r="H1542" s="65"/>
      <c r="I1542" s="65"/>
      <c r="J1542" s="65"/>
      <c r="K1542" s="65"/>
      <c r="L1542" s="65"/>
      <c r="M1542" s="65"/>
      <c r="N1542" s="65"/>
      <c r="O1542" s="65"/>
      <c r="P1542" s="65"/>
      <c r="Q1542" s="59"/>
      <c r="R1542" s="64"/>
      <c r="S1542" s="65" t="s">
        <v>24</v>
      </c>
      <c r="T1542" s="65" t="s">
        <v>762</v>
      </c>
    </row>
    <row r="1543" spans="1:20" x14ac:dyDescent="0.35">
      <c r="A1543" s="63">
        <v>2.0830000000000002</v>
      </c>
      <c r="B1543" s="64">
        <v>478589</v>
      </c>
      <c r="C1543" s="64">
        <v>6766803</v>
      </c>
      <c r="D1543" s="64" t="s">
        <v>3460</v>
      </c>
      <c r="E1543" s="64"/>
      <c r="F1543" s="64"/>
      <c r="G1543" s="64"/>
      <c r="H1543" s="65"/>
      <c r="I1543" s="65"/>
      <c r="J1543" s="65"/>
      <c r="K1543" s="65"/>
      <c r="L1543" s="65"/>
      <c r="M1543" s="65"/>
      <c r="N1543" s="65"/>
      <c r="O1543" s="65"/>
      <c r="P1543" s="65"/>
      <c r="Q1543" s="59"/>
      <c r="R1543" s="64"/>
      <c r="S1543" s="65" t="s">
        <v>24</v>
      </c>
      <c r="T1543" s="65" t="s">
        <v>762</v>
      </c>
    </row>
    <row r="1544" spans="1:20" x14ac:dyDescent="0.35">
      <c r="A1544" s="63">
        <v>2.0840000000000001</v>
      </c>
      <c r="B1544" s="64">
        <v>478571</v>
      </c>
      <c r="C1544" s="64">
        <v>6766799</v>
      </c>
      <c r="D1544" s="64" t="s">
        <v>3461</v>
      </c>
      <c r="E1544" s="64" t="s">
        <v>22</v>
      </c>
      <c r="F1544" s="64" t="s">
        <v>82</v>
      </c>
      <c r="G1544" s="64"/>
      <c r="H1544" s="65" t="s">
        <v>27</v>
      </c>
      <c r="I1544" s="65">
        <v>202</v>
      </c>
      <c r="J1544" s="65">
        <v>60</v>
      </c>
      <c r="K1544" s="65"/>
      <c r="L1544" s="65"/>
      <c r="M1544" s="65"/>
      <c r="N1544" s="65"/>
      <c r="O1544" s="65"/>
      <c r="P1544" s="65"/>
      <c r="Q1544" s="59"/>
      <c r="R1544" s="64" t="s">
        <v>3462</v>
      </c>
      <c r="S1544" s="65" t="s">
        <v>24</v>
      </c>
      <c r="T1544" s="65" t="s">
        <v>762</v>
      </c>
    </row>
    <row r="1545" spans="1:20" x14ac:dyDescent="0.35">
      <c r="A1545" s="63">
        <v>2.085</v>
      </c>
      <c r="B1545" s="64">
        <v>478509</v>
      </c>
      <c r="C1545" s="64">
        <v>6766825</v>
      </c>
      <c r="D1545" s="64" t="s">
        <v>3463</v>
      </c>
      <c r="E1545" s="64" t="s">
        <v>22</v>
      </c>
      <c r="F1545" s="64" t="s">
        <v>82</v>
      </c>
      <c r="G1545" s="64"/>
      <c r="H1545" s="65" t="s">
        <v>27</v>
      </c>
      <c r="I1545" s="65">
        <v>206</v>
      </c>
      <c r="J1545" s="65">
        <v>72</v>
      </c>
      <c r="K1545" s="65"/>
      <c r="L1545" s="65"/>
      <c r="M1545" s="65"/>
      <c r="N1545" s="65"/>
      <c r="O1545" s="65"/>
      <c r="P1545" s="65"/>
      <c r="Q1545" s="59" t="s">
        <v>3464</v>
      </c>
      <c r="R1545" s="64"/>
      <c r="S1545" s="65" t="s">
        <v>24</v>
      </c>
      <c r="T1545" s="65" t="s">
        <v>762</v>
      </c>
    </row>
    <row r="1546" spans="1:20" x14ac:dyDescent="0.35">
      <c r="A1546" s="63">
        <v>2.0859999999999999</v>
      </c>
      <c r="B1546" s="64">
        <v>478541</v>
      </c>
      <c r="C1546" s="64">
        <v>6766810</v>
      </c>
      <c r="D1546" s="64" t="s">
        <v>3465</v>
      </c>
      <c r="E1546" s="64" t="s">
        <v>133</v>
      </c>
      <c r="F1546" s="64" t="s">
        <v>179</v>
      </c>
      <c r="G1546" s="64"/>
      <c r="H1546" s="65"/>
      <c r="I1546" s="65"/>
      <c r="J1546" s="65"/>
      <c r="K1546" s="65"/>
      <c r="L1546" s="65"/>
      <c r="M1546" s="65"/>
      <c r="N1546" s="65"/>
      <c r="O1546" s="65"/>
      <c r="P1546" s="65"/>
      <c r="Q1546" s="59"/>
      <c r="R1546" s="64"/>
      <c r="S1546" s="65" t="s">
        <v>24</v>
      </c>
      <c r="T1546" s="65" t="s">
        <v>762</v>
      </c>
    </row>
    <row r="1547" spans="1:20" x14ac:dyDescent="0.35">
      <c r="A1547" s="63">
        <v>2.0870000000000002</v>
      </c>
      <c r="B1547" s="64">
        <v>478349</v>
      </c>
      <c r="C1547" s="64">
        <v>6766782</v>
      </c>
      <c r="D1547" s="64" t="s">
        <v>3466</v>
      </c>
      <c r="E1547" s="64" t="s">
        <v>91</v>
      </c>
      <c r="F1547" s="64" t="s">
        <v>120</v>
      </c>
      <c r="G1547" s="64"/>
      <c r="H1547" s="65"/>
      <c r="I1547" s="65"/>
      <c r="J1547" s="65"/>
      <c r="K1547" s="65"/>
      <c r="L1547" s="65"/>
      <c r="M1547" s="65"/>
      <c r="N1547" s="65"/>
      <c r="O1547" s="65"/>
      <c r="P1547" s="65"/>
      <c r="Q1547" s="59"/>
      <c r="R1547" s="64" t="s">
        <v>3467</v>
      </c>
      <c r="S1547" s="65" t="s">
        <v>24</v>
      </c>
      <c r="T1547" s="65" t="s">
        <v>762</v>
      </c>
    </row>
    <row r="1548" spans="1:20" x14ac:dyDescent="0.35">
      <c r="A1548" s="63">
        <v>2.0880000000000001</v>
      </c>
      <c r="B1548" s="64">
        <v>478231</v>
      </c>
      <c r="C1548" s="64">
        <v>6766791</v>
      </c>
      <c r="D1548" s="64" t="s">
        <v>3468</v>
      </c>
      <c r="E1548" s="64" t="s">
        <v>22</v>
      </c>
      <c r="F1548" s="64" t="s">
        <v>82</v>
      </c>
      <c r="G1548" s="64"/>
      <c r="H1548" s="65"/>
      <c r="I1548" s="65"/>
      <c r="J1548" s="65"/>
      <c r="K1548" s="65"/>
      <c r="L1548" s="65"/>
      <c r="M1548" s="65"/>
      <c r="N1548" s="65"/>
      <c r="O1548" s="65"/>
      <c r="P1548" s="65"/>
      <c r="Q1548" s="59"/>
      <c r="R1548" s="64" t="s">
        <v>3469</v>
      </c>
      <c r="S1548" s="65" t="s">
        <v>24</v>
      </c>
      <c r="T1548" s="65" t="s">
        <v>762</v>
      </c>
    </row>
    <row r="1549" spans="1:20" x14ac:dyDescent="0.35">
      <c r="A1549" s="63">
        <v>2.089</v>
      </c>
      <c r="B1549" s="64">
        <v>478190</v>
      </c>
      <c r="C1549" s="64">
        <v>6766792</v>
      </c>
      <c r="D1549" s="64" t="s">
        <v>3470</v>
      </c>
      <c r="E1549" s="64" t="s">
        <v>22</v>
      </c>
      <c r="F1549" s="64" t="s">
        <v>82</v>
      </c>
      <c r="G1549" s="64"/>
      <c r="H1549" s="65" t="s">
        <v>27</v>
      </c>
      <c r="I1549" s="65">
        <v>174</v>
      </c>
      <c r="J1549" s="65">
        <v>59</v>
      </c>
      <c r="K1549" s="65" t="s">
        <v>46</v>
      </c>
      <c r="L1549" s="65">
        <v>308</v>
      </c>
      <c r="M1549" s="65">
        <v>72</v>
      </c>
      <c r="N1549" s="65"/>
      <c r="O1549" s="65"/>
      <c r="P1549" s="65"/>
      <c r="Q1549" s="59"/>
      <c r="R1549" s="64" t="s">
        <v>3471</v>
      </c>
      <c r="S1549" s="65" t="s">
        <v>24</v>
      </c>
      <c r="T1549" s="65" t="s">
        <v>762</v>
      </c>
    </row>
    <row r="1550" spans="1:20" x14ac:dyDescent="0.35">
      <c r="A1550" s="63" t="s">
        <v>3472</v>
      </c>
      <c r="B1550" s="64">
        <v>478155</v>
      </c>
      <c r="C1550" s="64">
        <v>6766750</v>
      </c>
      <c r="D1550" s="64" t="s">
        <v>3473</v>
      </c>
      <c r="E1550" s="64" t="s">
        <v>22</v>
      </c>
      <c r="F1550" s="64" t="s">
        <v>82</v>
      </c>
      <c r="G1550" s="64"/>
      <c r="H1550" s="65"/>
      <c r="I1550" s="65"/>
      <c r="J1550" s="65"/>
      <c r="K1550" s="65"/>
      <c r="L1550" s="65"/>
      <c r="M1550" s="65"/>
      <c r="N1550" s="65"/>
      <c r="O1550" s="65"/>
      <c r="P1550" s="65"/>
      <c r="Q1550" s="59"/>
      <c r="R1550" s="64" t="s">
        <v>3474</v>
      </c>
      <c r="S1550" s="65" t="s">
        <v>24</v>
      </c>
      <c r="T1550" s="65" t="s">
        <v>762</v>
      </c>
    </row>
    <row r="1551" spans="1:20" x14ac:dyDescent="0.35">
      <c r="A1551" s="63">
        <v>2.0910000000000002</v>
      </c>
      <c r="B1551" s="64">
        <v>478135</v>
      </c>
      <c r="C1551" s="64">
        <v>6766746</v>
      </c>
      <c r="D1551" s="64" t="s">
        <v>3475</v>
      </c>
      <c r="E1551" s="64" t="s">
        <v>22</v>
      </c>
      <c r="F1551" s="64" t="s">
        <v>148</v>
      </c>
      <c r="G1551" s="64"/>
      <c r="H1551" s="65"/>
      <c r="I1551" s="65"/>
      <c r="J1551" s="65"/>
      <c r="K1551" s="65"/>
      <c r="L1551" s="65"/>
      <c r="M1551" s="65"/>
      <c r="N1551" s="65"/>
      <c r="O1551" s="65"/>
      <c r="P1551" s="65"/>
      <c r="Q1551" s="59"/>
      <c r="R1551" s="64" t="s">
        <v>3476</v>
      </c>
      <c r="S1551" s="65" t="s">
        <v>24</v>
      </c>
      <c r="T1551" s="65" t="s">
        <v>762</v>
      </c>
    </row>
    <row r="1552" spans="1:20" x14ac:dyDescent="0.35">
      <c r="A1552" s="63">
        <v>2.0920000000000001</v>
      </c>
      <c r="B1552" s="64">
        <v>478114</v>
      </c>
      <c r="C1552" s="64">
        <v>6766759</v>
      </c>
      <c r="D1552" s="64" t="s">
        <v>3477</v>
      </c>
      <c r="E1552" s="64" t="s">
        <v>22</v>
      </c>
      <c r="F1552" s="64" t="s">
        <v>148</v>
      </c>
      <c r="G1552" s="64"/>
      <c r="H1552" s="65" t="s">
        <v>27</v>
      </c>
      <c r="I1552" s="65">
        <v>174</v>
      </c>
      <c r="J1552" s="65">
        <v>70</v>
      </c>
      <c r="K1552" s="65"/>
      <c r="L1552" s="65"/>
      <c r="M1552" s="65"/>
      <c r="N1552" s="65"/>
      <c r="O1552" s="65"/>
      <c r="P1552" s="65"/>
      <c r="Q1552" s="59" t="s">
        <v>3478</v>
      </c>
      <c r="R1552" s="64" t="s">
        <v>3479</v>
      </c>
      <c r="S1552" s="65" t="s">
        <v>24</v>
      </c>
      <c r="T1552" s="65" t="s">
        <v>762</v>
      </c>
    </row>
    <row r="1553" spans="1:20" x14ac:dyDescent="0.35">
      <c r="A1553" s="63">
        <v>2.093</v>
      </c>
      <c r="B1553" s="64">
        <v>478122</v>
      </c>
      <c r="C1553" s="64">
        <v>6766769</v>
      </c>
      <c r="D1553" s="64" t="s">
        <v>3480</v>
      </c>
      <c r="E1553" s="64" t="s">
        <v>22</v>
      </c>
      <c r="F1553" s="64" t="s">
        <v>148</v>
      </c>
      <c r="G1553" s="64"/>
      <c r="H1553" s="65"/>
      <c r="I1553" s="65"/>
      <c r="J1553" s="65"/>
      <c r="K1553" s="65"/>
      <c r="L1553" s="65"/>
      <c r="M1553" s="65"/>
      <c r="N1553" s="65"/>
      <c r="O1553" s="65"/>
      <c r="P1553" s="65"/>
      <c r="Q1553" s="59" t="s">
        <v>3481</v>
      </c>
      <c r="R1553" s="64" t="s">
        <v>3482</v>
      </c>
      <c r="S1553" s="65" t="s">
        <v>24</v>
      </c>
      <c r="T1553" s="65" t="s">
        <v>762</v>
      </c>
    </row>
    <row r="1554" spans="1:20" x14ac:dyDescent="0.35">
      <c r="A1554" s="63">
        <v>2.0939999999999999</v>
      </c>
      <c r="B1554" s="64">
        <v>478026</v>
      </c>
      <c r="C1554" s="64">
        <v>6766758</v>
      </c>
      <c r="D1554" s="64" t="s">
        <v>3483</v>
      </c>
      <c r="E1554" s="64" t="s">
        <v>22</v>
      </c>
      <c r="F1554" s="64" t="s">
        <v>148</v>
      </c>
      <c r="G1554" s="64"/>
      <c r="H1554" s="65" t="s">
        <v>34</v>
      </c>
      <c r="I1554" s="65">
        <v>173</v>
      </c>
      <c r="J1554" s="65">
        <v>72</v>
      </c>
      <c r="K1554" s="65"/>
      <c r="L1554" s="65"/>
      <c r="M1554" s="65"/>
      <c r="N1554" s="65" t="s">
        <v>28</v>
      </c>
      <c r="O1554" s="65">
        <v>38</v>
      </c>
      <c r="P1554" s="65">
        <v>343</v>
      </c>
      <c r="Q1554" s="59"/>
      <c r="R1554" s="64" t="s">
        <v>3484</v>
      </c>
      <c r="S1554" s="65" t="s">
        <v>24</v>
      </c>
      <c r="T1554" s="65" t="s">
        <v>762</v>
      </c>
    </row>
    <row r="1555" spans="1:20" x14ac:dyDescent="0.35">
      <c r="A1555" s="63">
        <v>2.0950000000000002</v>
      </c>
      <c r="B1555" s="64">
        <v>478069</v>
      </c>
      <c r="C1555" s="64">
        <v>6766805</v>
      </c>
      <c r="D1555" s="64" t="s">
        <v>3485</v>
      </c>
      <c r="E1555" s="64" t="s">
        <v>22</v>
      </c>
      <c r="F1555" s="64" t="s">
        <v>148</v>
      </c>
      <c r="G1555" s="64"/>
      <c r="H1555" s="65"/>
      <c r="I1555" s="65"/>
      <c r="J1555" s="65"/>
      <c r="K1555" s="65"/>
      <c r="L1555" s="65"/>
      <c r="M1555" s="65"/>
      <c r="N1555" s="65"/>
      <c r="O1555" s="65"/>
      <c r="P1555" s="65"/>
      <c r="Q1555" s="59" t="s">
        <v>3486</v>
      </c>
      <c r="R1555" s="64"/>
      <c r="S1555" s="65" t="s">
        <v>24</v>
      </c>
      <c r="T1555" s="65" t="s">
        <v>762</v>
      </c>
    </row>
    <row r="1556" spans="1:20" x14ac:dyDescent="0.35">
      <c r="A1556" s="63">
        <v>5.1660000000000004</v>
      </c>
      <c r="B1556" s="64">
        <v>483044</v>
      </c>
      <c r="C1556" s="64">
        <v>6768908</v>
      </c>
      <c r="D1556" s="64" t="s">
        <v>3487</v>
      </c>
      <c r="E1556" s="64" t="s">
        <v>22</v>
      </c>
      <c r="F1556" s="64" t="s">
        <v>108</v>
      </c>
      <c r="G1556" s="64"/>
      <c r="H1556" s="65"/>
      <c r="I1556" s="65"/>
      <c r="J1556" s="65"/>
      <c r="K1556" s="65"/>
      <c r="L1556" s="65"/>
      <c r="M1556" s="65"/>
      <c r="N1556" s="65"/>
      <c r="O1556" s="65"/>
      <c r="P1556" s="65"/>
      <c r="Q1556" s="59" t="s">
        <v>3488</v>
      </c>
      <c r="R1556" s="64" t="s">
        <v>3489</v>
      </c>
      <c r="S1556" s="65" t="s">
        <v>24</v>
      </c>
      <c r="T1556" s="65" t="s">
        <v>762</v>
      </c>
    </row>
    <row r="1557" spans="1:20" x14ac:dyDescent="0.35">
      <c r="A1557" s="63">
        <v>5.1669999999999998</v>
      </c>
      <c r="B1557" s="64">
        <v>483328</v>
      </c>
      <c r="C1557" s="64">
        <v>6768836</v>
      </c>
      <c r="D1557" s="64" t="s">
        <v>3490</v>
      </c>
      <c r="E1557" s="64" t="s">
        <v>91</v>
      </c>
      <c r="F1557" s="64" t="s">
        <v>168</v>
      </c>
      <c r="G1557" s="64"/>
      <c r="H1557" s="65"/>
      <c r="I1557" s="65"/>
      <c r="J1557" s="65"/>
      <c r="K1557" s="65"/>
      <c r="L1557" s="65"/>
      <c r="M1557" s="65"/>
      <c r="N1557" s="65"/>
      <c r="O1557" s="65"/>
      <c r="P1557" s="65"/>
      <c r="Q1557" s="59"/>
      <c r="R1557" s="64"/>
      <c r="S1557" s="65" t="s">
        <v>24</v>
      </c>
      <c r="T1557" s="65" t="s">
        <v>762</v>
      </c>
    </row>
    <row r="1558" spans="1:20" x14ac:dyDescent="0.35">
      <c r="A1558" s="63">
        <v>5.1680000000000001</v>
      </c>
      <c r="B1558" s="64">
        <v>483348</v>
      </c>
      <c r="C1558" s="64">
        <v>6768780</v>
      </c>
      <c r="D1558" s="64" t="s">
        <v>3491</v>
      </c>
      <c r="E1558" s="64" t="s">
        <v>22</v>
      </c>
      <c r="F1558" s="64" t="s">
        <v>31</v>
      </c>
      <c r="G1558" s="64"/>
      <c r="H1558" s="65"/>
      <c r="I1558" s="65"/>
      <c r="J1558" s="65"/>
      <c r="K1558" s="65"/>
      <c r="L1558" s="65"/>
      <c r="M1558" s="65"/>
      <c r="N1558" s="65"/>
      <c r="O1558" s="65"/>
      <c r="P1558" s="65"/>
      <c r="Q1558" s="59" t="s">
        <v>3492</v>
      </c>
      <c r="R1558" s="64" t="s">
        <v>3493</v>
      </c>
      <c r="S1558" s="65" t="s">
        <v>24</v>
      </c>
      <c r="T1558" s="65" t="s">
        <v>762</v>
      </c>
    </row>
    <row r="1559" spans="1:20" x14ac:dyDescent="0.35">
      <c r="A1559" s="63">
        <v>5.1689999999999996</v>
      </c>
      <c r="B1559" s="64">
        <v>483399</v>
      </c>
      <c r="C1559" s="64">
        <v>6768630</v>
      </c>
      <c r="D1559" s="64" t="s">
        <v>3494</v>
      </c>
      <c r="E1559" s="64" t="s">
        <v>22</v>
      </c>
      <c r="F1559" s="64" t="s">
        <v>108</v>
      </c>
      <c r="G1559" s="64"/>
      <c r="H1559" s="65" t="s">
        <v>34</v>
      </c>
      <c r="I1559" s="65">
        <v>188</v>
      </c>
      <c r="J1559" s="65">
        <v>73</v>
      </c>
      <c r="K1559" s="65"/>
      <c r="L1559" s="65"/>
      <c r="M1559" s="65"/>
      <c r="N1559" s="65"/>
      <c r="O1559" s="65"/>
      <c r="P1559" s="65"/>
      <c r="Q1559" s="64"/>
      <c r="R1559" s="64"/>
      <c r="S1559" s="65" t="s">
        <v>24</v>
      </c>
      <c r="T1559" s="65" t="s">
        <v>762</v>
      </c>
    </row>
    <row r="1560" spans="1:20" x14ac:dyDescent="0.35">
      <c r="A1560" s="63" t="s">
        <v>3495</v>
      </c>
      <c r="B1560" s="64">
        <v>483350</v>
      </c>
      <c r="C1560" s="64">
        <v>6768877</v>
      </c>
      <c r="D1560" s="64" t="s">
        <v>3496</v>
      </c>
      <c r="E1560" s="64" t="s">
        <v>22</v>
      </c>
      <c r="F1560" s="64" t="s">
        <v>168</v>
      </c>
      <c r="G1560" s="64"/>
      <c r="H1560" s="65" t="s">
        <v>34</v>
      </c>
      <c r="I1560" s="65">
        <v>316</v>
      </c>
      <c r="J1560" s="65">
        <v>79</v>
      </c>
      <c r="K1560" s="65"/>
      <c r="L1560" s="65"/>
      <c r="M1560" s="65"/>
      <c r="N1560" s="65"/>
      <c r="O1560" s="65"/>
      <c r="P1560" s="65"/>
      <c r="Q1560" s="64"/>
      <c r="R1560" s="64" t="s">
        <v>3497</v>
      </c>
      <c r="S1560" s="65" t="s">
        <v>24</v>
      </c>
      <c r="T1560" s="65" t="s">
        <v>762</v>
      </c>
    </row>
    <row r="1561" spans="1:20" x14ac:dyDescent="0.35">
      <c r="A1561" s="63">
        <v>5.1710000000000003</v>
      </c>
      <c r="B1561" s="64">
        <v>483355</v>
      </c>
      <c r="C1561" s="64">
        <v>6768898</v>
      </c>
      <c r="D1561" s="64" t="s">
        <v>3498</v>
      </c>
      <c r="E1561" s="64" t="s">
        <v>22</v>
      </c>
      <c r="F1561" s="64" t="s">
        <v>168</v>
      </c>
      <c r="G1561" s="64"/>
      <c r="H1561" s="65"/>
      <c r="I1561" s="65"/>
      <c r="J1561" s="65"/>
      <c r="K1561" s="65"/>
      <c r="L1561" s="65"/>
      <c r="M1561" s="65"/>
      <c r="N1561" s="65"/>
      <c r="O1561" s="65"/>
      <c r="P1561" s="65"/>
      <c r="Q1561" s="64"/>
      <c r="R1561" s="64"/>
      <c r="S1561" s="65" t="s">
        <v>24</v>
      </c>
      <c r="T1561" s="65" t="s">
        <v>762</v>
      </c>
    </row>
    <row r="1562" spans="1:20" x14ac:dyDescent="0.35">
      <c r="A1562" s="63">
        <v>5.1719999999999997</v>
      </c>
      <c r="B1562" s="64">
        <v>483348</v>
      </c>
      <c r="C1562" s="64">
        <v>6768969</v>
      </c>
      <c r="D1562" s="64" t="s">
        <v>3499</v>
      </c>
      <c r="E1562" s="64" t="s">
        <v>22</v>
      </c>
      <c r="F1562" s="64" t="s">
        <v>105</v>
      </c>
      <c r="G1562" s="64"/>
      <c r="H1562" s="65"/>
      <c r="I1562" s="65"/>
      <c r="J1562" s="65"/>
      <c r="K1562" s="65"/>
      <c r="L1562" s="65"/>
      <c r="M1562" s="65"/>
      <c r="N1562" s="65"/>
      <c r="O1562" s="65"/>
      <c r="P1562" s="65"/>
      <c r="Q1562" s="64"/>
      <c r="R1562" s="64" t="s">
        <v>3500</v>
      </c>
      <c r="S1562" s="65" t="s">
        <v>24</v>
      </c>
      <c r="T1562" s="65" t="s">
        <v>762</v>
      </c>
    </row>
    <row r="1563" spans="1:20" x14ac:dyDescent="0.35">
      <c r="A1563" s="63">
        <v>5.173</v>
      </c>
      <c r="B1563" s="64">
        <v>483369</v>
      </c>
      <c r="C1563" s="64">
        <v>6769014</v>
      </c>
      <c r="D1563" s="64" t="s">
        <v>3501</v>
      </c>
      <c r="E1563" s="64" t="s">
        <v>22</v>
      </c>
      <c r="F1563" s="64" t="s">
        <v>23</v>
      </c>
      <c r="G1563" s="64"/>
      <c r="H1563" s="65"/>
      <c r="I1563" s="65"/>
      <c r="J1563" s="65"/>
      <c r="K1563" s="65"/>
      <c r="L1563" s="65"/>
      <c r="M1563" s="65"/>
      <c r="N1563" s="65"/>
      <c r="O1563" s="65"/>
      <c r="P1563" s="65"/>
      <c r="Q1563" s="64"/>
      <c r="R1563" s="64"/>
      <c r="S1563" s="65" t="s">
        <v>24</v>
      </c>
      <c r="T1563" s="65" t="s">
        <v>762</v>
      </c>
    </row>
    <row r="1564" spans="1:20" x14ac:dyDescent="0.35">
      <c r="A1564" s="63">
        <v>5.1740000000000004</v>
      </c>
      <c r="B1564" s="64">
        <v>483378</v>
      </c>
      <c r="C1564" s="64">
        <v>6769071</v>
      </c>
      <c r="D1564" s="64" t="s">
        <v>3502</v>
      </c>
      <c r="E1564" s="64" t="s">
        <v>22</v>
      </c>
      <c r="F1564" s="64" t="s">
        <v>23</v>
      </c>
      <c r="G1564" s="64"/>
      <c r="H1564" s="65" t="s">
        <v>34</v>
      </c>
      <c r="I1564" s="65">
        <v>288</v>
      </c>
      <c r="J1564" s="65">
        <v>70</v>
      </c>
      <c r="K1564" s="65"/>
      <c r="L1564" s="65"/>
      <c r="M1564" s="65"/>
      <c r="N1564" s="65"/>
      <c r="O1564" s="65"/>
      <c r="P1564" s="65"/>
      <c r="Q1564" s="59" t="s">
        <v>3503</v>
      </c>
      <c r="R1564" s="64" t="s">
        <v>3504</v>
      </c>
      <c r="S1564" s="65" t="s">
        <v>24</v>
      </c>
      <c r="T1564" s="65" t="s">
        <v>762</v>
      </c>
    </row>
    <row r="1565" spans="1:20" x14ac:dyDescent="0.35">
      <c r="A1565" s="63">
        <v>5.1749999999999998</v>
      </c>
      <c r="B1565" s="64">
        <v>483270</v>
      </c>
      <c r="C1565" s="64">
        <v>6769052</v>
      </c>
      <c r="D1565" s="64" t="s">
        <v>3505</v>
      </c>
      <c r="E1565" s="64" t="s">
        <v>22</v>
      </c>
      <c r="F1565" s="64" t="s">
        <v>168</v>
      </c>
      <c r="G1565" s="64"/>
      <c r="H1565" s="65"/>
      <c r="I1565" s="65"/>
      <c r="J1565" s="65"/>
      <c r="K1565" s="65"/>
      <c r="L1565" s="65"/>
      <c r="M1565" s="65"/>
      <c r="N1565" s="65"/>
      <c r="O1565" s="65"/>
      <c r="P1565" s="65"/>
      <c r="Q1565" s="64"/>
      <c r="R1565" s="64"/>
      <c r="S1565" s="65" t="s">
        <v>24</v>
      </c>
      <c r="T1565" s="65" t="s">
        <v>762</v>
      </c>
    </row>
    <row r="1566" spans="1:20" x14ac:dyDescent="0.35">
      <c r="A1566" s="63">
        <v>1.026</v>
      </c>
      <c r="B1566" s="64">
        <v>480510</v>
      </c>
      <c r="C1566" s="64">
        <v>6769523</v>
      </c>
      <c r="D1566" s="64" t="s">
        <v>3506</v>
      </c>
      <c r="E1566" s="64" t="s">
        <v>22</v>
      </c>
      <c r="F1566" s="64" t="s">
        <v>31</v>
      </c>
      <c r="G1566" s="64" t="s">
        <v>23</v>
      </c>
      <c r="H1566" s="65"/>
      <c r="I1566" s="65"/>
      <c r="J1566" s="65"/>
      <c r="K1566" s="65"/>
      <c r="L1566" s="65"/>
      <c r="M1566" s="65"/>
      <c r="N1566" s="65"/>
      <c r="O1566" s="65"/>
      <c r="P1566" s="65"/>
      <c r="Q1566" s="64"/>
      <c r="R1566" s="64"/>
      <c r="S1566" s="65" t="s">
        <v>24</v>
      </c>
      <c r="T1566" s="65" t="s">
        <v>762</v>
      </c>
    </row>
    <row r="1567" spans="1:20" x14ac:dyDescent="0.35">
      <c r="A1567" s="63">
        <v>1.0269999999999999</v>
      </c>
      <c r="B1567" s="64">
        <v>480390</v>
      </c>
      <c r="C1567" s="64">
        <v>6769522</v>
      </c>
      <c r="D1567" s="64" t="s">
        <v>3507</v>
      </c>
      <c r="E1567" s="64" t="s">
        <v>91</v>
      </c>
      <c r="F1567" s="64" t="s">
        <v>82</v>
      </c>
      <c r="G1567" s="64"/>
      <c r="H1567" s="65"/>
      <c r="I1567" s="65"/>
      <c r="J1567" s="65"/>
      <c r="K1567" s="65"/>
      <c r="L1567" s="65"/>
      <c r="M1567" s="65"/>
      <c r="N1567" s="65"/>
      <c r="O1567" s="65"/>
      <c r="P1567" s="65"/>
      <c r="Q1567" s="64"/>
      <c r="R1567" s="64" t="s">
        <v>3508</v>
      </c>
      <c r="S1567" s="65" t="s">
        <v>24</v>
      </c>
      <c r="T1567" s="65" t="s">
        <v>762</v>
      </c>
    </row>
    <row r="1568" spans="1:20" x14ac:dyDescent="0.35">
      <c r="A1568" s="63">
        <v>1.028</v>
      </c>
      <c r="B1568" s="64">
        <v>480351</v>
      </c>
      <c r="C1568" s="64">
        <v>6769529</v>
      </c>
      <c r="D1568" s="64" t="s">
        <v>3509</v>
      </c>
      <c r="E1568" s="64" t="s">
        <v>22</v>
      </c>
      <c r="F1568" s="64" t="s">
        <v>23</v>
      </c>
      <c r="G1568" s="64" t="s">
        <v>31</v>
      </c>
      <c r="H1568" s="65"/>
      <c r="I1568" s="65"/>
      <c r="J1568" s="65"/>
      <c r="K1568" s="65"/>
      <c r="L1568" s="65"/>
      <c r="M1568" s="65"/>
      <c r="N1568" s="65"/>
      <c r="O1568" s="65"/>
      <c r="P1568" s="65"/>
      <c r="Q1568" s="64"/>
      <c r="R1568" s="64"/>
      <c r="S1568" s="65" t="s">
        <v>24</v>
      </c>
      <c r="T1568" s="65" t="s">
        <v>762</v>
      </c>
    </row>
    <row r="1569" spans="1:20" x14ac:dyDescent="0.35">
      <c r="A1569" s="63">
        <v>1.0289999999999999</v>
      </c>
      <c r="B1569" s="64">
        <v>479969</v>
      </c>
      <c r="C1569" s="64">
        <v>6769542</v>
      </c>
      <c r="D1569" s="64" t="s">
        <v>3510</v>
      </c>
      <c r="E1569" s="64" t="s">
        <v>22</v>
      </c>
      <c r="F1569" s="64" t="s">
        <v>160</v>
      </c>
      <c r="G1569" s="64"/>
      <c r="H1569" s="65" t="s">
        <v>34</v>
      </c>
      <c r="I1569" s="65">
        <v>195</v>
      </c>
      <c r="J1569" s="65">
        <v>60</v>
      </c>
      <c r="K1569" s="65"/>
      <c r="L1569" s="65"/>
      <c r="M1569" s="65"/>
      <c r="N1569" s="65"/>
      <c r="O1569" s="65"/>
      <c r="P1569" s="65"/>
      <c r="Q1569" s="59" t="s">
        <v>3511</v>
      </c>
      <c r="R1569" s="64" t="s">
        <v>3512</v>
      </c>
      <c r="S1569" s="65" t="s">
        <v>24</v>
      </c>
      <c r="T1569" s="65" t="s">
        <v>762</v>
      </c>
    </row>
    <row r="1570" spans="1:20" x14ac:dyDescent="0.35">
      <c r="A1570" s="63" t="s">
        <v>3513</v>
      </c>
      <c r="B1570" s="64">
        <v>479776</v>
      </c>
      <c r="C1570" s="64">
        <v>6769538</v>
      </c>
      <c r="D1570" s="64" t="s">
        <v>3514</v>
      </c>
      <c r="E1570" s="64" t="s">
        <v>91</v>
      </c>
      <c r="F1570" s="64" t="s">
        <v>31</v>
      </c>
      <c r="G1570" s="64"/>
      <c r="H1570" s="65"/>
      <c r="I1570" s="65"/>
      <c r="J1570" s="65"/>
      <c r="K1570" s="65"/>
      <c r="L1570" s="65"/>
      <c r="M1570" s="65"/>
      <c r="N1570" s="65"/>
      <c r="O1570" s="65"/>
      <c r="P1570" s="65"/>
      <c r="Q1570" s="64"/>
      <c r="R1570" s="64" t="s">
        <v>3515</v>
      </c>
      <c r="S1570" s="65" t="s">
        <v>24</v>
      </c>
      <c r="T1570" s="65" t="s">
        <v>762</v>
      </c>
    </row>
    <row r="1571" spans="1:20" x14ac:dyDescent="0.35">
      <c r="A1571" s="63" t="s">
        <v>3516</v>
      </c>
      <c r="B1571" s="64">
        <v>479762</v>
      </c>
      <c r="C1571" s="64">
        <v>6769539</v>
      </c>
      <c r="D1571" s="64" t="s">
        <v>3517</v>
      </c>
      <c r="E1571" s="64" t="s">
        <v>22</v>
      </c>
      <c r="F1571" s="64" t="s">
        <v>160</v>
      </c>
      <c r="G1571" s="64"/>
      <c r="H1571" s="65" t="s">
        <v>34</v>
      </c>
      <c r="I1571" s="65">
        <v>197</v>
      </c>
      <c r="J1571" s="65">
        <v>73</v>
      </c>
      <c r="K1571" s="65"/>
      <c r="L1571" s="65"/>
      <c r="M1571" s="65"/>
      <c r="N1571" s="65"/>
      <c r="O1571" s="65"/>
      <c r="P1571" s="65"/>
      <c r="Q1571" s="64"/>
      <c r="R1571" s="64" t="s">
        <v>3518</v>
      </c>
      <c r="S1571" s="65" t="s">
        <v>24</v>
      </c>
      <c r="T1571" s="65" t="s">
        <v>762</v>
      </c>
    </row>
    <row r="1572" spans="1:20" x14ac:dyDescent="0.35">
      <c r="A1572" s="63">
        <v>1.0309999999999999</v>
      </c>
      <c r="B1572" s="64">
        <v>479721</v>
      </c>
      <c r="C1572" s="64">
        <v>6769540</v>
      </c>
      <c r="D1572" s="64" t="s">
        <v>3519</v>
      </c>
      <c r="E1572" s="64" t="s">
        <v>22</v>
      </c>
      <c r="F1572" s="64" t="s">
        <v>31</v>
      </c>
      <c r="G1572" s="64" t="s">
        <v>160</v>
      </c>
      <c r="H1572" s="65" t="s">
        <v>34</v>
      </c>
      <c r="I1572" s="65">
        <v>185</v>
      </c>
      <c r="J1572" s="65">
        <v>74</v>
      </c>
      <c r="K1572" s="65"/>
      <c r="L1572" s="65"/>
      <c r="M1572" s="65"/>
      <c r="N1572" s="65"/>
      <c r="O1572" s="65"/>
      <c r="P1572" s="65"/>
      <c r="Q1572" s="64"/>
      <c r="R1572" s="64" t="s">
        <v>3520</v>
      </c>
      <c r="S1572" s="65" t="s">
        <v>24</v>
      </c>
      <c r="T1572" s="65" t="s">
        <v>762</v>
      </c>
    </row>
    <row r="1573" spans="1:20" x14ac:dyDescent="0.35">
      <c r="A1573" s="63">
        <v>1.032</v>
      </c>
      <c r="B1573" s="64">
        <v>479674</v>
      </c>
      <c r="C1573" s="64">
        <v>6769531</v>
      </c>
      <c r="D1573" s="64" t="s">
        <v>3521</v>
      </c>
      <c r="E1573" s="64" t="s">
        <v>22</v>
      </c>
      <c r="F1573" s="64" t="s">
        <v>31</v>
      </c>
      <c r="G1573" s="64"/>
      <c r="H1573" s="65"/>
      <c r="I1573" s="65"/>
      <c r="J1573" s="65"/>
      <c r="K1573" s="65"/>
      <c r="L1573" s="65"/>
      <c r="M1573" s="65"/>
      <c r="N1573" s="65"/>
      <c r="O1573" s="65"/>
      <c r="P1573" s="65"/>
      <c r="Q1573" s="64"/>
      <c r="R1573" s="64"/>
      <c r="S1573" s="65" t="s">
        <v>24</v>
      </c>
      <c r="T1573" s="65" t="s">
        <v>762</v>
      </c>
    </row>
    <row r="1574" spans="1:20" x14ac:dyDescent="0.35">
      <c r="A1574" s="63">
        <v>1.0329999999999999</v>
      </c>
      <c r="B1574" s="64">
        <v>479532</v>
      </c>
      <c r="C1574" s="64">
        <v>6769474</v>
      </c>
      <c r="D1574" s="64" t="s">
        <v>3522</v>
      </c>
      <c r="E1574" s="64" t="s">
        <v>22</v>
      </c>
      <c r="F1574" s="64" t="s">
        <v>23</v>
      </c>
      <c r="G1574" s="64"/>
      <c r="H1574" s="65"/>
      <c r="I1574" s="65"/>
      <c r="J1574" s="65"/>
      <c r="K1574" s="65"/>
      <c r="L1574" s="65"/>
      <c r="M1574" s="65"/>
      <c r="N1574" s="65"/>
      <c r="O1574" s="65"/>
      <c r="P1574" s="65"/>
      <c r="Q1574" s="64"/>
      <c r="R1574" s="64" t="s">
        <v>3523</v>
      </c>
      <c r="S1574" s="65" t="s">
        <v>24</v>
      </c>
      <c r="T1574" s="65" t="s">
        <v>762</v>
      </c>
    </row>
    <row r="1575" spans="1:20" x14ac:dyDescent="0.35">
      <c r="A1575" s="63">
        <v>1.034</v>
      </c>
      <c r="B1575" s="64">
        <v>479455</v>
      </c>
      <c r="C1575" s="64">
        <v>6769460</v>
      </c>
      <c r="D1575" s="64" t="s">
        <v>3524</v>
      </c>
      <c r="E1575" s="64" t="s">
        <v>22</v>
      </c>
      <c r="F1575" s="64" t="s">
        <v>23</v>
      </c>
      <c r="G1575" s="64"/>
      <c r="H1575" s="65"/>
      <c r="I1575" s="65"/>
      <c r="J1575" s="65"/>
      <c r="K1575" s="65"/>
      <c r="L1575" s="65"/>
      <c r="M1575" s="65"/>
      <c r="N1575" s="65"/>
      <c r="O1575" s="65"/>
      <c r="P1575" s="65"/>
      <c r="Q1575" s="59" t="s">
        <v>3525</v>
      </c>
      <c r="R1575" s="64"/>
      <c r="S1575" s="65" t="s">
        <v>24</v>
      </c>
      <c r="T1575" s="65" t="s">
        <v>762</v>
      </c>
    </row>
    <row r="1576" spans="1:20" x14ac:dyDescent="0.35">
      <c r="A1576" s="63">
        <v>1.0349999999999999</v>
      </c>
      <c r="B1576" s="64">
        <v>479622</v>
      </c>
      <c r="C1576" s="64">
        <v>6769505</v>
      </c>
      <c r="D1576" s="64" t="s">
        <v>3526</v>
      </c>
      <c r="E1576" s="64" t="s">
        <v>91</v>
      </c>
      <c r="F1576" s="64" t="s">
        <v>31</v>
      </c>
      <c r="G1576" s="64" t="s">
        <v>100</v>
      </c>
      <c r="H1576" s="65"/>
      <c r="I1576" s="65"/>
      <c r="J1576" s="65"/>
      <c r="K1576" s="65"/>
      <c r="L1576" s="65"/>
      <c r="M1576" s="65"/>
      <c r="N1576" s="65"/>
      <c r="O1576" s="65"/>
      <c r="P1576" s="65"/>
      <c r="Q1576" s="64"/>
      <c r="R1576" s="64"/>
      <c r="S1576" s="65" t="s">
        <v>24</v>
      </c>
      <c r="T1576" s="65" t="s">
        <v>762</v>
      </c>
    </row>
    <row r="1577" spans="1:20" x14ac:dyDescent="0.35">
      <c r="A1577" s="63">
        <v>1.036</v>
      </c>
      <c r="B1577" s="64">
        <v>479656</v>
      </c>
      <c r="C1577" s="64">
        <v>6769516</v>
      </c>
      <c r="D1577" s="64" t="s">
        <v>3527</v>
      </c>
      <c r="E1577" s="64" t="s">
        <v>22</v>
      </c>
      <c r="F1577" s="64" t="s">
        <v>160</v>
      </c>
      <c r="G1577" s="64"/>
      <c r="H1577" s="65"/>
      <c r="I1577" s="65"/>
      <c r="J1577" s="65"/>
      <c r="K1577" s="65"/>
      <c r="L1577" s="65"/>
      <c r="M1577" s="65"/>
      <c r="N1577" s="65"/>
      <c r="O1577" s="65"/>
      <c r="P1577" s="65"/>
      <c r="Q1577" s="64"/>
      <c r="R1577" s="64" t="s">
        <v>3528</v>
      </c>
      <c r="S1577" s="65" t="s">
        <v>24</v>
      </c>
      <c r="T1577" s="65" t="s">
        <v>762</v>
      </c>
    </row>
    <row r="1578" spans="1:20" x14ac:dyDescent="0.35">
      <c r="A1578" s="63">
        <v>1.0369999999999999</v>
      </c>
      <c r="B1578" s="64">
        <v>479703</v>
      </c>
      <c r="C1578" s="64">
        <v>6769533</v>
      </c>
      <c r="D1578" s="64" t="s">
        <v>3529</v>
      </c>
      <c r="E1578" s="64" t="s">
        <v>22</v>
      </c>
      <c r="F1578" s="64" t="s">
        <v>108</v>
      </c>
      <c r="G1578" s="64"/>
      <c r="H1578" s="65"/>
      <c r="I1578" s="65"/>
      <c r="J1578" s="65"/>
      <c r="K1578" s="65"/>
      <c r="L1578" s="65"/>
      <c r="M1578" s="65"/>
      <c r="N1578" s="65"/>
      <c r="O1578" s="65"/>
      <c r="P1578" s="65"/>
      <c r="Q1578" s="59" t="s">
        <v>3530</v>
      </c>
      <c r="R1578" s="64"/>
      <c r="S1578" s="65" t="s">
        <v>24</v>
      </c>
      <c r="T1578" s="65" t="s">
        <v>762</v>
      </c>
    </row>
    <row r="1579" spans="1:20" x14ac:dyDescent="0.35">
      <c r="A1579" s="63">
        <v>1.038</v>
      </c>
      <c r="B1579" s="64">
        <v>480204</v>
      </c>
      <c r="C1579" s="64">
        <v>6769473</v>
      </c>
      <c r="D1579" s="64" t="s">
        <v>3531</v>
      </c>
      <c r="E1579" s="64" t="s">
        <v>22</v>
      </c>
      <c r="F1579" s="64" t="s">
        <v>31</v>
      </c>
      <c r="G1579" s="64"/>
      <c r="H1579" s="65"/>
      <c r="I1579" s="65"/>
      <c r="J1579" s="65"/>
      <c r="K1579" s="65"/>
      <c r="L1579" s="65"/>
      <c r="M1579" s="65"/>
      <c r="N1579" s="65"/>
      <c r="O1579" s="65"/>
      <c r="P1579" s="65"/>
      <c r="Q1579" s="64"/>
      <c r="R1579" s="64" t="s">
        <v>3532</v>
      </c>
      <c r="S1579" s="65" t="s">
        <v>24</v>
      </c>
      <c r="T1579" s="65" t="s">
        <v>762</v>
      </c>
    </row>
    <row r="1580" spans="1:20" x14ac:dyDescent="0.35">
      <c r="A1580" s="63">
        <v>1.0389999999999999</v>
      </c>
      <c r="B1580" s="64">
        <v>480414</v>
      </c>
      <c r="C1580" s="64">
        <v>6769500</v>
      </c>
      <c r="D1580" s="64" t="s">
        <v>3533</v>
      </c>
      <c r="E1580" s="64" t="s">
        <v>91</v>
      </c>
      <c r="F1580" s="64" t="s">
        <v>82</v>
      </c>
      <c r="G1580" s="64"/>
      <c r="H1580" s="65"/>
      <c r="I1580" s="65"/>
      <c r="J1580" s="65"/>
      <c r="K1580" s="65"/>
      <c r="L1580" s="65"/>
      <c r="M1580" s="65"/>
      <c r="N1580" s="65"/>
      <c r="O1580" s="65"/>
      <c r="P1580" s="65"/>
      <c r="Q1580" s="64"/>
      <c r="R1580" s="64"/>
      <c r="S1580" s="65" t="s">
        <v>24</v>
      </c>
      <c r="T1580" s="65" t="s">
        <v>762</v>
      </c>
    </row>
    <row r="1581" spans="1:20" x14ac:dyDescent="0.35">
      <c r="A1581" s="63" t="s">
        <v>3534</v>
      </c>
      <c r="B1581" s="64">
        <v>480545</v>
      </c>
      <c r="C1581" s="64">
        <v>6769480</v>
      </c>
      <c r="D1581" s="64" t="s">
        <v>3535</v>
      </c>
      <c r="E1581" s="64" t="s">
        <v>91</v>
      </c>
      <c r="F1581" s="64" t="s">
        <v>31</v>
      </c>
      <c r="G1581" s="64" t="s">
        <v>82</v>
      </c>
      <c r="H1581" s="65"/>
      <c r="I1581" s="65"/>
      <c r="J1581" s="65"/>
      <c r="K1581" s="65"/>
      <c r="L1581" s="65"/>
      <c r="M1581" s="65"/>
      <c r="N1581" s="65"/>
      <c r="O1581" s="65"/>
      <c r="P1581" s="65"/>
      <c r="Q1581" s="64"/>
      <c r="R1581" s="64"/>
      <c r="S1581" s="65" t="s">
        <v>24</v>
      </c>
      <c r="T1581" s="65" t="s">
        <v>762</v>
      </c>
    </row>
    <row r="1582" spans="1:20" x14ac:dyDescent="0.35">
      <c r="A1582" s="63">
        <v>1.0409999999999999</v>
      </c>
      <c r="B1582" s="64">
        <v>480580</v>
      </c>
      <c r="C1582" s="64">
        <v>6769462</v>
      </c>
      <c r="D1582" s="64" t="s">
        <v>3536</v>
      </c>
      <c r="E1582" s="64" t="s">
        <v>91</v>
      </c>
      <c r="F1582" s="64" t="s">
        <v>105</v>
      </c>
      <c r="G1582" s="64" t="s">
        <v>100</v>
      </c>
      <c r="H1582" s="65"/>
      <c r="I1582" s="65"/>
      <c r="J1582" s="65"/>
      <c r="K1582" s="65"/>
      <c r="L1582" s="65"/>
      <c r="M1582" s="65"/>
      <c r="N1582" s="65"/>
      <c r="O1582" s="65"/>
      <c r="P1582" s="65"/>
      <c r="Q1582" s="64"/>
      <c r="R1582" s="64" t="s">
        <v>3537</v>
      </c>
      <c r="S1582" s="65" t="s">
        <v>24</v>
      </c>
      <c r="T1582" s="65" t="s">
        <v>762</v>
      </c>
    </row>
    <row r="1583" spans="1:20" x14ac:dyDescent="0.35">
      <c r="A1583" s="63">
        <v>1.042</v>
      </c>
      <c r="B1583" s="64">
        <v>480650</v>
      </c>
      <c r="C1583" s="64">
        <v>6769464</v>
      </c>
      <c r="D1583" s="64" t="s">
        <v>3538</v>
      </c>
      <c r="E1583" s="64" t="s">
        <v>133</v>
      </c>
      <c r="F1583" s="64" t="s">
        <v>100</v>
      </c>
      <c r="G1583" s="64"/>
      <c r="H1583" s="65"/>
      <c r="I1583" s="65"/>
      <c r="J1583" s="65"/>
      <c r="K1583" s="65"/>
      <c r="L1583" s="65"/>
      <c r="M1583" s="65"/>
      <c r="N1583" s="65"/>
      <c r="O1583" s="65"/>
      <c r="P1583" s="65"/>
      <c r="Q1583" s="64"/>
      <c r="R1583" s="64"/>
      <c r="S1583" s="65" t="s">
        <v>24</v>
      </c>
      <c r="T1583" s="65" t="s">
        <v>762</v>
      </c>
    </row>
    <row r="1584" spans="1:20" x14ac:dyDescent="0.35">
      <c r="A1584" s="63">
        <v>1.0429999999999999</v>
      </c>
      <c r="B1584" s="64">
        <v>481026</v>
      </c>
      <c r="C1584" s="64">
        <v>6769514</v>
      </c>
      <c r="D1584" s="64" t="s">
        <v>3539</v>
      </c>
      <c r="E1584" s="64" t="s">
        <v>91</v>
      </c>
      <c r="F1584" s="64" t="s">
        <v>100</v>
      </c>
      <c r="G1584" s="64"/>
      <c r="H1584" s="65"/>
      <c r="I1584" s="65"/>
      <c r="J1584" s="65"/>
      <c r="K1584" s="65"/>
      <c r="L1584" s="65"/>
      <c r="M1584" s="65"/>
      <c r="N1584" s="65"/>
      <c r="O1584" s="65"/>
      <c r="P1584" s="65"/>
      <c r="Q1584" s="64"/>
      <c r="R1584" s="64"/>
      <c r="S1584" s="65" t="s">
        <v>24</v>
      </c>
      <c r="T1584" s="65" t="s">
        <v>762</v>
      </c>
    </row>
    <row r="1585" spans="1:20" x14ac:dyDescent="0.35">
      <c r="A1585" s="63">
        <v>10.097</v>
      </c>
      <c r="B1585" s="64">
        <v>490386</v>
      </c>
      <c r="C1585" s="64">
        <v>6771800</v>
      </c>
      <c r="D1585" s="64" t="s">
        <v>3540</v>
      </c>
      <c r="E1585" s="64" t="s">
        <v>22</v>
      </c>
      <c r="F1585" s="64" t="s">
        <v>148</v>
      </c>
      <c r="G1585" s="64"/>
      <c r="H1585" s="65" t="s">
        <v>27</v>
      </c>
      <c r="I1585" s="65">
        <v>304</v>
      </c>
      <c r="J1585" s="65">
        <v>72</v>
      </c>
      <c r="K1585" s="65" t="s">
        <v>34</v>
      </c>
      <c r="L1585" s="65">
        <v>195</v>
      </c>
      <c r="M1585" s="65">
        <v>80</v>
      </c>
      <c r="N1585" s="65"/>
      <c r="O1585" s="65"/>
      <c r="P1585" s="65"/>
      <c r="Q1585" s="64"/>
      <c r="R1585" s="64" t="s">
        <v>3541</v>
      </c>
      <c r="S1585" s="65" t="s">
        <v>24</v>
      </c>
      <c r="T1585" s="65" t="s">
        <v>762</v>
      </c>
    </row>
    <row r="1586" spans="1:20" x14ac:dyDescent="0.35">
      <c r="A1586" s="63">
        <v>10.098000000000001</v>
      </c>
      <c r="B1586" s="64">
        <v>490365</v>
      </c>
      <c r="C1586" s="64">
        <v>6771926</v>
      </c>
      <c r="D1586" s="64" t="s">
        <v>3542</v>
      </c>
      <c r="E1586" s="64" t="s">
        <v>133</v>
      </c>
      <c r="F1586" s="64" t="s">
        <v>179</v>
      </c>
      <c r="G1586" s="64" t="s">
        <v>43</v>
      </c>
      <c r="H1586" s="65"/>
      <c r="I1586" s="65"/>
      <c r="J1586" s="65"/>
      <c r="K1586" s="65"/>
      <c r="L1586" s="65"/>
      <c r="M1586" s="65"/>
      <c r="N1586" s="65"/>
      <c r="O1586" s="65"/>
      <c r="P1586" s="65"/>
      <c r="Q1586" s="59"/>
      <c r="R1586" s="64"/>
      <c r="S1586" s="65" t="s">
        <v>24</v>
      </c>
      <c r="T1586" s="65" t="s">
        <v>762</v>
      </c>
    </row>
    <row r="1587" spans="1:20" x14ac:dyDescent="0.35">
      <c r="A1587" s="63">
        <v>10.099</v>
      </c>
      <c r="B1587" s="64">
        <v>490371</v>
      </c>
      <c r="C1587" s="64">
        <v>6771941</v>
      </c>
      <c r="D1587" s="64" t="s">
        <v>3543</v>
      </c>
      <c r="E1587" s="64" t="s">
        <v>133</v>
      </c>
      <c r="F1587" s="64" t="s">
        <v>179</v>
      </c>
      <c r="G1587" s="64"/>
      <c r="H1587" s="65" t="s">
        <v>34</v>
      </c>
      <c r="I1587" s="65">
        <v>355</v>
      </c>
      <c r="J1587" s="65">
        <v>90</v>
      </c>
      <c r="K1587" s="65"/>
      <c r="L1587" s="65"/>
      <c r="M1587" s="65"/>
      <c r="N1587" s="65"/>
      <c r="O1587" s="65"/>
      <c r="P1587" s="65"/>
      <c r="Q1587" s="59"/>
      <c r="R1587" s="64" t="s">
        <v>3544</v>
      </c>
      <c r="S1587" s="65" t="s">
        <v>24</v>
      </c>
      <c r="T1587" s="65" t="s">
        <v>762</v>
      </c>
    </row>
    <row r="1588" spans="1:20" x14ac:dyDescent="0.35">
      <c r="A1588" s="63" t="s">
        <v>3545</v>
      </c>
      <c r="B1588" s="64">
        <v>490361</v>
      </c>
      <c r="C1588" s="64">
        <v>6771941</v>
      </c>
      <c r="D1588" s="64" t="s">
        <v>3546</v>
      </c>
      <c r="E1588" s="64" t="s">
        <v>91</v>
      </c>
      <c r="F1588" s="64" t="s">
        <v>43</v>
      </c>
      <c r="G1588" s="64" t="s">
        <v>129</v>
      </c>
      <c r="H1588" s="65"/>
      <c r="I1588" s="65"/>
      <c r="J1588" s="65"/>
      <c r="K1588" s="65"/>
      <c r="L1588" s="65"/>
      <c r="M1588" s="65"/>
      <c r="N1588" s="65"/>
      <c r="O1588" s="65"/>
      <c r="P1588" s="65"/>
      <c r="Q1588" s="59"/>
      <c r="R1588" s="64"/>
      <c r="S1588" s="65" t="s">
        <v>24</v>
      </c>
      <c r="T1588" s="65" t="s">
        <v>762</v>
      </c>
    </row>
    <row r="1589" spans="1:20" x14ac:dyDescent="0.35">
      <c r="A1589" s="63">
        <v>10.101000000000001</v>
      </c>
      <c r="B1589" s="64">
        <v>490398</v>
      </c>
      <c r="C1589" s="64">
        <v>6772023</v>
      </c>
      <c r="D1589" s="64" t="s">
        <v>3547</v>
      </c>
      <c r="E1589" s="64" t="s">
        <v>22</v>
      </c>
      <c r="F1589" s="64" t="s">
        <v>129</v>
      </c>
      <c r="G1589" s="64"/>
      <c r="H1589" s="65" t="s">
        <v>34</v>
      </c>
      <c r="I1589" s="65">
        <v>182</v>
      </c>
      <c r="J1589" s="65">
        <v>86</v>
      </c>
      <c r="K1589" s="65"/>
      <c r="L1589" s="65"/>
      <c r="M1589" s="65"/>
      <c r="N1589" s="65" t="s">
        <v>28</v>
      </c>
      <c r="O1589" s="65">
        <v>60</v>
      </c>
      <c r="P1589" s="65">
        <v>324</v>
      </c>
      <c r="Q1589" s="59"/>
      <c r="R1589" s="64" t="s">
        <v>3548</v>
      </c>
      <c r="S1589" s="65" t="s">
        <v>24</v>
      </c>
      <c r="T1589" s="65" t="s">
        <v>762</v>
      </c>
    </row>
    <row r="1590" spans="1:20" x14ac:dyDescent="0.35">
      <c r="A1590" s="63">
        <v>10.102</v>
      </c>
      <c r="B1590" s="64">
        <v>490366</v>
      </c>
      <c r="C1590" s="64">
        <v>6772116</v>
      </c>
      <c r="D1590" s="64" t="s">
        <v>3549</v>
      </c>
      <c r="E1590" s="64" t="s">
        <v>22</v>
      </c>
      <c r="F1590" s="64" t="s">
        <v>82</v>
      </c>
      <c r="G1590" s="64"/>
      <c r="H1590" s="65" t="s">
        <v>34</v>
      </c>
      <c r="I1590" s="65">
        <v>10</v>
      </c>
      <c r="J1590" s="65">
        <v>90</v>
      </c>
      <c r="K1590" s="65"/>
      <c r="L1590" s="65"/>
      <c r="M1590" s="65"/>
      <c r="N1590" s="65"/>
      <c r="O1590" s="65"/>
      <c r="P1590" s="65"/>
      <c r="Q1590" s="59"/>
      <c r="R1590" s="64"/>
      <c r="S1590" s="65" t="s">
        <v>24</v>
      </c>
      <c r="T1590" s="65" t="s">
        <v>762</v>
      </c>
    </row>
    <row r="1591" spans="1:20" x14ac:dyDescent="0.35">
      <c r="A1591" s="63">
        <v>10.103</v>
      </c>
      <c r="B1591" s="64">
        <v>490370</v>
      </c>
      <c r="C1591" s="64">
        <v>6772187</v>
      </c>
      <c r="D1591" s="64" t="s">
        <v>3550</v>
      </c>
      <c r="E1591" s="64" t="s">
        <v>22</v>
      </c>
      <c r="F1591" s="64" t="s">
        <v>148</v>
      </c>
      <c r="G1591" s="64"/>
      <c r="H1591" s="65"/>
      <c r="I1591" s="65"/>
      <c r="J1591" s="65"/>
      <c r="K1591" s="65"/>
      <c r="L1591" s="65"/>
      <c r="M1591" s="65"/>
      <c r="N1591" s="65"/>
      <c r="O1591" s="65"/>
      <c r="P1591" s="65"/>
      <c r="Q1591" s="59"/>
      <c r="R1591" s="64"/>
      <c r="S1591" s="65" t="s">
        <v>24</v>
      </c>
      <c r="T1591" s="65" t="s">
        <v>762</v>
      </c>
    </row>
    <row r="1592" spans="1:20" x14ac:dyDescent="0.35">
      <c r="A1592" s="63">
        <v>10.103999999999999</v>
      </c>
      <c r="B1592" s="64">
        <v>490386</v>
      </c>
      <c r="C1592" s="64">
        <v>6772296</v>
      </c>
      <c r="D1592" s="64" t="s">
        <v>3551</v>
      </c>
      <c r="E1592" s="64" t="s">
        <v>22</v>
      </c>
      <c r="F1592" s="64" t="s">
        <v>82</v>
      </c>
      <c r="G1592" s="64"/>
      <c r="H1592" s="65" t="s">
        <v>34</v>
      </c>
      <c r="I1592" s="65">
        <v>182</v>
      </c>
      <c r="J1592" s="65">
        <v>85</v>
      </c>
      <c r="K1592" s="65"/>
      <c r="L1592" s="65"/>
      <c r="M1592" s="65"/>
      <c r="N1592" s="65"/>
      <c r="O1592" s="65"/>
      <c r="P1592" s="65"/>
      <c r="Q1592" s="59"/>
      <c r="R1592" s="64"/>
      <c r="S1592" s="65" t="s">
        <v>24</v>
      </c>
      <c r="T1592" s="65" t="s">
        <v>762</v>
      </c>
    </row>
    <row r="1593" spans="1:20" x14ac:dyDescent="0.35">
      <c r="A1593" s="63">
        <v>10.105</v>
      </c>
      <c r="B1593" s="64">
        <v>490374</v>
      </c>
      <c r="C1593" s="64">
        <v>6772350</v>
      </c>
      <c r="D1593" s="64" t="s">
        <v>3552</v>
      </c>
      <c r="E1593" s="64" t="s">
        <v>22</v>
      </c>
      <c r="F1593" s="64" t="s">
        <v>148</v>
      </c>
      <c r="G1593" s="64"/>
      <c r="H1593" s="65" t="s">
        <v>34</v>
      </c>
      <c r="I1593" s="65">
        <v>180</v>
      </c>
      <c r="J1593" s="65">
        <v>70</v>
      </c>
      <c r="K1593" s="65"/>
      <c r="L1593" s="65"/>
      <c r="M1593" s="65"/>
      <c r="N1593" s="65" t="s">
        <v>28</v>
      </c>
      <c r="O1593" s="65">
        <v>50</v>
      </c>
      <c r="P1593" s="65">
        <v>288</v>
      </c>
      <c r="Q1593" s="59"/>
      <c r="R1593" s="64" t="s">
        <v>3553</v>
      </c>
      <c r="S1593" s="65" t="s">
        <v>24</v>
      </c>
      <c r="T1593" s="65" t="s">
        <v>762</v>
      </c>
    </row>
    <row r="1594" spans="1:20" x14ac:dyDescent="0.35">
      <c r="A1594" s="63">
        <v>10.106</v>
      </c>
      <c r="B1594" s="64">
        <v>490378</v>
      </c>
      <c r="C1594" s="64">
        <v>6772361</v>
      </c>
      <c r="D1594" s="64" t="s">
        <v>3554</v>
      </c>
      <c r="E1594" s="64" t="s">
        <v>22</v>
      </c>
      <c r="F1594" s="64" t="s">
        <v>148</v>
      </c>
      <c r="G1594" s="64"/>
      <c r="H1594" s="65"/>
      <c r="I1594" s="65"/>
      <c r="J1594" s="65"/>
      <c r="K1594" s="65"/>
      <c r="L1594" s="65"/>
      <c r="M1594" s="65"/>
      <c r="N1594" s="65"/>
      <c r="O1594" s="65"/>
      <c r="P1594" s="65"/>
      <c r="Q1594" s="59" t="s">
        <v>3555</v>
      </c>
      <c r="R1594" s="64"/>
      <c r="S1594" s="65" t="s">
        <v>24</v>
      </c>
      <c r="T1594" s="65" t="s">
        <v>762</v>
      </c>
    </row>
    <row r="1595" spans="1:20" x14ac:dyDescent="0.35">
      <c r="A1595" s="63">
        <v>10.106999999999999</v>
      </c>
      <c r="B1595" s="64">
        <v>490322</v>
      </c>
      <c r="C1595" s="64">
        <v>6772357</v>
      </c>
      <c r="D1595" s="64" t="s">
        <v>3556</v>
      </c>
      <c r="E1595" s="64" t="s">
        <v>22</v>
      </c>
      <c r="F1595" s="64" t="s">
        <v>129</v>
      </c>
      <c r="G1595" s="64"/>
      <c r="H1595" s="65"/>
      <c r="I1595" s="65"/>
      <c r="J1595" s="65"/>
      <c r="K1595" s="65"/>
      <c r="L1595" s="65"/>
      <c r="M1595" s="65"/>
      <c r="N1595" s="65"/>
      <c r="O1595" s="65"/>
      <c r="P1595" s="65"/>
      <c r="Q1595" s="59"/>
      <c r="R1595" s="64"/>
      <c r="S1595" s="65" t="s">
        <v>24</v>
      </c>
      <c r="T1595" s="65" t="s">
        <v>762</v>
      </c>
    </row>
    <row r="1596" spans="1:20" x14ac:dyDescent="0.35">
      <c r="A1596" s="63">
        <v>10.108000000000001</v>
      </c>
      <c r="B1596" s="64">
        <v>490282</v>
      </c>
      <c r="C1596" s="64">
        <v>6772357</v>
      </c>
      <c r="D1596" s="64" t="s">
        <v>3557</v>
      </c>
      <c r="E1596" s="64" t="s">
        <v>22</v>
      </c>
      <c r="F1596" s="64" t="s">
        <v>43</v>
      </c>
      <c r="G1596" s="64"/>
      <c r="H1596" s="65" t="s">
        <v>27</v>
      </c>
      <c r="I1596" s="65">
        <v>249</v>
      </c>
      <c r="J1596" s="65">
        <v>57</v>
      </c>
      <c r="K1596" s="65" t="s">
        <v>34</v>
      </c>
      <c r="L1596" s="65">
        <v>175</v>
      </c>
      <c r="M1596" s="65">
        <v>50</v>
      </c>
      <c r="N1596" s="65"/>
      <c r="O1596" s="65"/>
      <c r="P1596" s="65"/>
      <c r="Q1596" s="59"/>
      <c r="R1596" s="64" t="s">
        <v>3558</v>
      </c>
      <c r="S1596" s="65" t="s">
        <v>24</v>
      </c>
      <c r="T1596" s="65" t="s">
        <v>762</v>
      </c>
    </row>
    <row r="1597" spans="1:20" x14ac:dyDescent="0.35">
      <c r="A1597" s="63">
        <v>10.109</v>
      </c>
      <c r="B1597" s="64">
        <v>490194</v>
      </c>
      <c r="C1597" s="64">
        <v>6772320</v>
      </c>
      <c r="D1597" s="64" t="s">
        <v>3559</v>
      </c>
      <c r="E1597" s="64"/>
      <c r="F1597" s="64"/>
      <c r="G1597" s="64"/>
      <c r="H1597" s="65"/>
      <c r="I1597" s="65"/>
      <c r="J1597" s="65"/>
      <c r="K1597" s="65"/>
      <c r="L1597" s="65"/>
      <c r="M1597" s="65"/>
      <c r="N1597" s="65"/>
      <c r="O1597" s="65"/>
      <c r="P1597" s="65"/>
      <c r="Q1597" s="59"/>
      <c r="R1597" s="64" t="s">
        <v>3560</v>
      </c>
      <c r="S1597" s="65" t="s">
        <v>24</v>
      </c>
      <c r="T1597" s="65" t="s">
        <v>762</v>
      </c>
    </row>
    <row r="1598" spans="1:20" x14ac:dyDescent="0.35">
      <c r="A1598" s="63" t="s">
        <v>3561</v>
      </c>
      <c r="B1598" s="64">
        <v>490144</v>
      </c>
      <c r="C1598" s="64">
        <v>6772265</v>
      </c>
      <c r="D1598" s="64" t="s">
        <v>3562</v>
      </c>
      <c r="E1598" s="64" t="s">
        <v>133</v>
      </c>
      <c r="F1598" s="64" t="s">
        <v>100</v>
      </c>
      <c r="G1598" s="64" t="s">
        <v>242</v>
      </c>
      <c r="H1598" s="65"/>
      <c r="I1598" s="65"/>
      <c r="J1598" s="65"/>
      <c r="K1598" s="65"/>
      <c r="L1598" s="65"/>
      <c r="M1598" s="65"/>
      <c r="N1598" s="65"/>
      <c r="O1598" s="65"/>
      <c r="P1598" s="65"/>
      <c r="Q1598" s="59"/>
      <c r="R1598" s="64"/>
      <c r="S1598" s="65" t="s">
        <v>24</v>
      </c>
      <c r="T1598" s="65" t="s">
        <v>762</v>
      </c>
    </row>
    <row r="1599" spans="1:20" x14ac:dyDescent="0.35">
      <c r="A1599" s="63">
        <v>10.111000000000001</v>
      </c>
      <c r="B1599" s="64">
        <v>490186</v>
      </c>
      <c r="C1599" s="64">
        <v>6772163</v>
      </c>
      <c r="D1599" s="64" t="s">
        <v>3563</v>
      </c>
      <c r="E1599" s="64" t="s">
        <v>133</v>
      </c>
      <c r="F1599" s="64" t="s">
        <v>23</v>
      </c>
      <c r="G1599" s="64" t="s">
        <v>100</v>
      </c>
      <c r="H1599" s="65"/>
      <c r="I1599" s="65"/>
      <c r="J1599" s="65"/>
      <c r="K1599" s="65"/>
      <c r="L1599" s="65"/>
      <c r="M1599" s="65"/>
      <c r="N1599" s="65"/>
      <c r="O1599" s="65"/>
      <c r="P1599" s="65"/>
      <c r="Q1599" s="59" t="s">
        <v>3564</v>
      </c>
      <c r="R1599" s="64" t="s">
        <v>3565</v>
      </c>
      <c r="S1599" s="65" t="s">
        <v>24</v>
      </c>
      <c r="T1599" s="65" t="s">
        <v>762</v>
      </c>
    </row>
    <row r="1600" spans="1:20" x14ac:dyDescent="0.35">
      <c r="A1600" s="63">
        <v>10.112</v>
      </c>
      <c r="B1600" s="64">
        <v>490221</v>
      </c>
      <c r="C1600" s="64">
        <v>6772112</v>
      </c>
      <c r="D1600" s="64" t="s">
        <v>3566</v>
      </c>
      <c r="E1600" s="64" t="s">
        <v>133</v>
      </c>
      <c r="F1600" s="64" t="s">
        <v>43</v>
      </c>
      <c r="G1600" s="64" t="s">
        <v>179</v>
      </c>
      <c r="H1600" s="65"/>
      <c r="I1600" s="65"/>
      <c r="J1600" s="65"/>
      <c r="K1600" s="65"/>
      <c r="L1600" s="65"/>
      <c r="M1600" s="65"/>
      <c r="N1600" s="65"/>
      <c r="O1600" s="65"/>
      <c r="P1600" s="65"/>
      <c r="Q1600" s="59"/>
      <c r="R1600" s="64" t="s">
        <v>3567</v>
      </c>
      <c r="S1600" s="65" t="s">
        <v>24</v>
      </c>
      <c r="T1600" s="65" t="s">
        <v>762</v>
      </c>
    </row>
    <row r="1601" spans="1:20" x14ac:dyDescent="0.35">
      <c r="A1601" s="88">
        <v>10.113</v>
      </c>
      <c r="B1601" s="89">
        <v>490311</v>
      </c>
      <c r="C1601" s="89">
        <v>6772125</v>
      </c>
      <c r="D1601" s="89" t="s">
        <v>3568</v>
      </c>
      <c r="E1601" s="89" t="s">
        <v>22</v>
      </c>
      <c r="F1601" s="89" t="s">
        <v>129</v>
      </c>
      <c r="G1601" s="89"/>
      <c r="H1601" s="90"/>
      <c r="I1601" s="90"/>
      <c r="J1601" s="90"/>
      <c r="K1601" s="90"/>
      <c r="L1601" s="90"/>
      <c r="M1601" s="90"/>
      <c r="N1601" s="90"/>
      <c r="O1601" s="90"/>
      <c r="P1601" s="90"/>
      <c r="Q1601" s="91"/>
      <c r="R1601" s="64"/>
      <c r="S1601" s="65" t="s">
        <v>24</v>
      </c>
      <c r="T1601" s="65" t="s">
        <v>762</v>
      </c>
    </row>
    <row r="1602" spans="1:20" x14ac:dyDescent="0.35">
      <c r="A1602" s="63">
        <v>1.0009999999999999</v>
      </c>
      <c r="B1602" s="64">
        <v>481265</v>
      </c>
      <c r="C1602" s="64">
        <v>6769805</v>
      </c>
      <c r="D1602" s="64" t="s">
        <v>3569</v>
      </c>
      <c r="E1602" s="64" t="s">
        <v>133</v>
      </c>
      <c r="F1602" s="64" t="s">
        <v>31</v>
      </c>
      <c r="G1602" s="64" t="s">
        <v>100</v>
      </c>
      <c r="H1602" s="65"/>
      <c r="I1602" s="65"/>
      <c r="J1602" s="65"/>
      <c r="K1602" s="65"/>
      <c r="L1602" s="65"/>
      <c r="M1602" s="65"/>
      <c r="N1602" s="65"/>
      <c r="O1602" s="65"/>
      <c r="P1602" s="65"/>
      <c r="Q1602" s="64"/>
      <c r="R1602" s="64"/>
      <c r="S1602" s="65" t="s">
        <v>761</v>
      </c>
      <c r="T1602" s="65" t="s">
        <v>3570</v>
      </c>
    </row>
    <row r="1603" spans="1:20" x14ac:dyDescent="0.35">
      <c r="A1603" s="63">
        <v>1.002</v>
      </c>
      <c r="B1603" s="64">
        <v>481368</v>
      </c>
      <c r="C1603" s="64">
        <v>6769321</v>
      </c>
      <c r="D1603" s="64" t="s">
        <v>3571</v>
      </c>
      <c r="E1603" s="64" t="s">
        <v>133</v>
      </c>
      <c r="F1603" s="64" t="s">
        <v>168</v>
      </c>
      <c r="G1603" s="64"/>
      <c r="H1603" s="65"/>
      <c r="I1603" s="65"/>
      <c r="J1603" s="65"/>
      <c r="K1603" s="65"/>
      <c r="L1603" s="65"/>
      <c r="M1603" s="65"/>
      <c r="N1603" s="65"/>
      <c r="O1603" s="65"/>
      <c r="P1603" s="65"/>
      <c r="Q1603" s="64"/>
      <c r="R1603" s="64"/>
      <c r="S1603" s="65" t="s">
        <v>761</v>
      </c>
      <c r="T1603" s="65" t="s">
        <v>3570</v>
      </c>
    </row>
    <row r="1604" spans="1:20" x14ac:dyDescent="0.35">
      <c r="A1604" s="63">
        <v>1.0029999999999999</v>
      </c>
      <c r="B1604" s="64">
        <v>481342</v>
      </c>
      <c r="C1604" s="64">
        <v>6769020</v>
      </c>
      <c r="D1604" s="64" t="s">
        <v>3572</v>
      </c>
      <c r="E1604" s="64" t="s">
        <v>133</v>
      </c>
      <c r="F1604" s="64" t="s">
        <v>175</v>
      </c>
      <c r="G1604" s="64"/>
      <c r="H1604" s="65"/>
      <c r="I1604" s="65"/>
      <c r="J1604" s="65"/>
      <c r="K1604" s="65"/>
      <c r="L1604" s="65"/>
      <c r="M1604" s="65"/>
      <c r="N1604" s="65"/>
      <c r="O1604" s="65"/>
      <c r="P1604" s="65"/>
      <c r="Q1604" s="64"/>
      <c r="R1604" s="64"/>
      <c r="S1604" s="65" t="s">
        <v>761</v>
      </c>
      <c r="T1604" s="65" t="s">
        <v>3570</v>
      </c>
    </row>
    <row r="1605" spans="1:20" x14ac:dyDescent="0.35">
      <c r="A1605" s="63">
        <v>1.004</v>
      </c>
      <c r="B1605" s="64">
        <v>481313</v>
      </c>
      <c r="C1605" s="64">
        <v>6768733</v>
      </c>
      <c r="D1605" s="64" t="s">
        <v>3573</v>
      </c>
      <c r="E1605" s="64" t="s">
        <v>133</v>
      </c>
      <c r="F1605" s="64" t="s">
        <v>100</v>
      </c>
      <c r="G1605" s="64"/>
      <c r="H1605" s="65"/>
      <c r="I1605" s="65"/>
      <c r="J1605" s="65"/>
      <c r="K1605" s="65"/>
      <c r="L1605" s="65"/>
      <c r="M1605" s="65"/>
      <c r="N1605" s="65"/>
      <c r="O1605" s="65"/>
      <c r="P1605" s="65"/>
      <c r="Q1605" s="64"/>
      <c r="R1605" s="64"/>
      <c r="S1605" s="65" t="s">
        <v>761</v>
      </c>
      <c r="T1605" s="65" t="s">
        <v>3570</v>
      </c>
    </row>
    <row r="1606" spans="1:20" x14ac:dyDescent="0.35">
      <c r="A1606" s="63">
        <v>1.0049999999999999</v>
      </c>
      <c r="B1606" s="64">
        <v>481323</v>
      </c>
      <c r="C1606" s="64">
        <v>6768470</v>
      </c>
      <c r="D1606" s="64" t="s">
        <v>1914</v>
      </c>
      <c r="E1606" s="64" t="s">
        <v>133</v>
      </c>
      <c r="F1606" s="64" t="s">
        <v>100</v>
      </c>
      <c r="G1606" s="64"/>
      <c r="H1606" s="65"/>
      <c r="I1606" s="65"/>
      <c r="J1606" s="65"/>
      <c r="K1606" s="65"/>
      <c r="L1606" s="65"/>
      <c r="M1606" s="65"/>
      <c r="N1606" s="65"/>
      <c r="O1606" s="65"/>
      <c r="P1606" s="65"/>
      <c r="Q1606" s="64"/>
      <c r="R1606" s="64"/>
      <c r="S1606" s="65" t="s">
        <v>761</v>
      </c>
      <c r="T1606" s="65" t="s">
        <v>3570</v>
      </c>
    </row>
    <row r="1607" spans="1:20" x14ac:dyDescent="0.35">
      <c r="A1607" s="63">
        <v>1.006</v>
      </c>
      <c r="B1607" s="64">
        <v>481215</v>
      </c>
      <c r="C1607" s="64">
        <v>6768459</v>
      </c>
      <c r="D1607" s="64" t="s">
        <v>3574</v>
      </c>
      <c r="E1607" s="64" t="s">
        <v>133</v>
      </c>
      <c r="F1607" s="64" t="s">
        <v>100</v>
      </c>
      <c r="G1607" s="64"/>
      <c r="H1607" s="65"/>
      <c r="I1607" s="65"/>
      <c r="J1607" s="65"/>
      <c r="K1607" s="65"/>
      <c r="L1607" s="65"/>
      <c r="M1607" s="65"/>
      <c r="N1607" s="65"/>
      <c r="O1607" s="65"/>
      <c r="P1607" s="65"/>
      <c r="Q1607" s="59"/>
      <c r="R1607" s="64"/>
      <c r="S1607" s="65" t="s">
        <v>761</v>
      </c>
      <c r="T1607" s="65" t="s">
        <v>3570</v>
      </c>
    </row>
    <row r="1608" spans="1:20" x14ac:dyDescent="0.35">
      <c r="A1608" s="63">
        <v>1.0069999999999999</v>
      </c>
      <c r="B1608" s="64">
        <v>480679</v>
      </c>
      <c r="C1608" s="64">
        <v>6769840</v>
      </c>
      <c r="D1608" s="64" t="s">
        <v>3575</v>
      </c>
      <c r="E1608" s="64" t="s">
        <v>22</v>
      </c>
      <c r="F1608" s="64" t="s">
        <v>31</v>
      </c>
      <c r="G1608" s="64" t="s">
        <v>144</v>
      </c>
      <c r="H1608" s="65"/>
      <c r="I1608" s="65"/>
      <c r="J1608" s="65"/>
      <c r="K1608" s="65"/>
      <c r="L1608" s="65"/>
      <c r="M1608" s="65"/>
      <c r="N1608" s="65"/>
      <c r="O1608" s="65"/>
      <c r="P1608" s="65"/>
      <c r="Q1608" s="64"/>
      <c r="R1608" s="64"/>
      <c r="S1608" s="65" t="s">
        <v>761</v>
      </c>
      <c r="T1608" s="65" t="s">
        <v>3570</v>
      </c>
    </row>
    <row r="1609" spans="1:20" x14ac:dyDescent="0.35">
      <c r="A1609" s="63">
        <v>1.008</v>
      </c>
      <c r="B1609" s="64">
        <v>480540</v>
      </c>
      <c r="C1609" s="64">
        <v>6769836</v>
      </c>
      <c r="D1609" s="64" t="s">
        <v>3576</v>
      </c>
      <c r="E1609" s="64" t="s">
        <v>91</v>
      </c>
      <c r="F1609" s="64" t="s">
        <v>31</v>
      </c>
      <c r="G1609" s="64" t="s">
        <v>82</v>
      </c>
      <c r="H1609" s="65"/>
      <c r="I1609" s="65"/>
      <c r="J1609" s="65"/>
      <c r="K1609" s="65"/>
      <c r="L1609" s="65"/>
      <c r="M1609" s="65"/>
      <c r="N1609" s="65"/>
      <c r="O1609" s="65"/>
      <c r="P1609" s="65"/>
      <c r="Q1609" s="64"/>
      <c r="R1609" s="64"/>
      <c r="S1609" s="65" t="s">
        <v>761</v>
      </c>
      <c r="T1609" s="65" t="s">
        <v>3570</v>
      </c>
    </row>
    <row r="1610" spans="1:20" x14ac:dyDescent="0.35">
      <c r="A1610" s="63">
        <v>1.0089999999999999</v>
      </c>
      <c r="B1610" s="64">
        <v>480269</v>
      </c>
      <c r="C1610" s="64">
        <v>6769825</v>
      </c>
      <c r="D1610" s="64" t="s">
        <v>3577</v>
      </c>
      <c r="E1610" s="64" t="s">
        <v>22</v>
      </c>
      <c r="F1610" s="64" t="s">
        <v>175</v>
      </c>
      <c r="G1610" s="64"/>
      <c r="H1610" s="65" t="s">
        <v>46</v>
      </c>
      <c r="I1610" s="65">
        <v>186</v>
      </c>
      <c r="J1610" s="65"/>
      <c r="K1610" s="65"/>
      <c r="L1610" s="65"/>
      <c r="M1610" s="65"/>
      <c r="N1610" s="65"/>
      <c r="O1610" s="65"/>
      <c r="P1610" s="65"/>
      <c r="Q1610" s="64"/>
      <c r="R1610" s="64"/>
      <c r="S1610" s="65" t="s">
        <v>761</v>
      </c>
      <c r="T1610" s="65" t="s">
        <v>3570</v>
      </c>
    </row>
    <row r="1611" spans="1:20" x14ac:dyDescent="0.35">
      <c r="A1611" s="63" t="s">
        <v>3578</v>
      </c>
      <c r="B1611" s="64">
        <v>480105</v>
      </c>
      <c r="C1611" s="72">
        <v>6769772</v>
      </c>
      <c r="D1611" s="64" t="s">
        <v>3579</v>
      </c>
      <c r="E1611" s="64" t="s">
        <v>22</v>
      </c>
      <c r="F1611" s="64" t="s">
        <v>179</v>
      </c>
      <c r="G1611" s="64"/>
      <c r="H1611" s="65"/>
      <c r="I1611" s="65"/>
      <c r="J1611" s="65"/>
      <c r="K1611" s="65"/>
      <c r="L1611" s="65"/>
      <c r="M1611" s="65"/>
      <c r="N1611" s="65"/>
      <c r="O1611" s="65"/>
      <c r="P1611" s="65"/>
      <c r="Q1611" s="64"/>
      <c r="R1611" s="64" t="s">
        <v>3580</v>
      </c>
      <c r="S1611" s="65" t="s">
        <v>761</v>
      </c>
      <c r="T1611" s="65" t="s">
        <v>3570</v>
      </c>
    </row>
    <row r="1612" spans="1:20" x14ac:dyDescent="0.35">
      <c r="A1612" s="63">
        <v>1.0109999999999999</v>
      </c>
      <c r="B1612" s="64">
        <v>479909</v>
      </c>
      <c r="C1612" s="64">
        <v>6769806</v>
      </c>
      <c r="D1612" s="64" t="s">
        <v>3581</v>
      </c>
      <c r="E1612" s="64" t="s">
        <v>91</v>
      </c>
      <c r="F1612" s="64" t="s">
        <v>31</v>
      </c>
      <c r="G1612" s="64"/>
      <c r="H1612" s="65"/>
      <c r="I1612" s="65"/>
      <c r="J1612" s="65"/>
      <c r="K1612" s="65"/>
      <c r="L1612" s="65"/>
      <c r="M1612" s="65"/>
      <c r="N1612" s="65"/>
      <c r="O1612" s="65"/>
      <c r="P1612" s="65"/>
      <c r="Q1612" s="64"/>
      <c r="R1612" s="64"/>
      <c r="S1612" s="65" t="s">
        <v>761</v>
      </c>
      <c r="T1612" s="65" t="s">
        <v>3570</v>
      </c>
    </row>
    <row r="1613" spans="1:20" x14ac:dyDescent="0.35">
      <c r="A1613" s="63">
        <v>1.012</v>
      </c>
      <c r="B1613" s="64">
        <v>479459</v>
      </c>
      <c r="C1613" s="64">
        <v>6769800</v>
      </c>
      <c r="D1613" s="64" t="s">
        <v>3582</v>
      </c>
      <c r="E1613" s="64" t="s">
        <v>133</v>
      </c>
      <c r="F1613" s="64" t="s">
        <v>31</v>
      </c>
      <c r="G1613" s="64" t="s">
        <v>125</v>
      </c>
      <c r="H1613" s="65"/>
      <c r="I1613" s="65"/>
      <c r="J1613" s="65"/>
      <c r="K1613" s="65"/>
      <c r="L1613" s="65"/>
      <c r="M1613" s="65"/>
      <c r="N1613" s="65"/>
      <c r="O1613" s="65"/>
      <c r="P1613" s="65"/>
      <c r="Q1613" s="64"/>
      <c r="R1613" s="64"/>
      <c r="S1613" s="65" t="s">
        <v>761</v>
      </c>
      <c r="T1613" s="65" t="s">
        <v>3570</v>
      </c>
    </row>
    <row r="1614" spans="1:20" x14ac:dyDescent="0.35">
      <c r="A1614" s="63">
        <v>1.0129999999999999</v>
      </c>
      <c r="B1614" s="64">
        <v>479273</v>
      </c>
      <c r="C1614" s="64">
        <v>6769825</v>
      </c>
      <c r="D1614" s="64" t="s">
        <v>3583</v>
      </c>
      <c r="E1614" s="64" t="s">
        <v>22</v>
      </c>
      <c r="F1614" s="64" t="s">
        <v>31</v>
      </c>
      <c r="G1614" s="64"/>
      <c r="H1614" s="65" t="s">
        <v>34</v>
      </c>
      <c r="I1614" s="65">
        <v>185</v>
      </c>
      <c r="J1614" s="65">
        <v>80</v>
      </c>
      <c r="K1614" s="65"/>
      <c r="L1614" s="65"/>
      <c r="M1614" s="65"/>
      <c r="N1614" s="65"/>
      <c r="O1614" s="65"/>
      <c r="P1614" s="65"/>
      <c r="Q1614" s="64"/>
      <c r="R1614" s="64"/>
      <c r="S1614" s="65" t="s">
        <v>761</v>
      </c>
      <c r="T1614" s="65" t="s">
        <v>3570</v>
      </c>
    </row>
    <row r="1615" spans="1:20" x14ac:dyDescent="0.35">
      <c r="A1615" s="63">
        <v>1.014</v>
      </c>
      <c r="B1615" s="64">
        <v>479461</v>
      </c>
      <c r="C1615" s="64">
        <v>6769466</v>
      </c>
      <c r="D1615" s="64" t="s">
        <v>3584</v>
      </c>
      <c r="E1615" s="64" t="s">
        <v>22</v>
      </c>
      <c r="F1615" s="64" t="s">
        <v>23</v>
      </c>
      <c r="G1615" s="64"/>
      <c r="H1615" s="65" t="s">
        <v>46</v>
      </c>
      <c r="I1615" s="65">
        <v>185</v>
      </c>
      <c r="J1615" s="65"/>
      <c r="K1615" s="65"/>
      <c r="L1615" s="65"/>
      <c r="M1615" s="65"/>
      <c r="N1615" s="65"/>
      <c r="O1615" s="65"/>
      <c r="P1615" s="65"/>
      <c r="Q1615" s="64"/>
      <c r="R1615" s="64"/>
      <c r="S1615" s="65" t="s">
        <v>761</v>
      </c>
      <c r="T1615" s="65" t="s">
        <v>3570</v>
      </c>
    </row>
    <row r="1616" spans="1:20" x14ac:dyDescent="0.35">
      <c r="A1616" s="63">
        <v>1.0149999999999999</v>
      </c>
      <c r="B1616" s="64">
        <v>479912</v>
      </c>
      <c r="C1616" s="64">
        <v>6769335</v>
      </c>
      <c r="D1616" s="64" t="s">
        <v>3585</v>
      </c>
      <c r="E1616" s="64" t="s">
        <v>91</v>
      </c>
      <c r="F1616" s="64" t="s">
        <v>31</v>
      </c>
      <c r="G1616" s="64"/>
      <c r="H1616" s="65"/>
      <c r="I1616" s="65"/>
      <c r="J1616" s="65"/>
      <c r="K1616" s="65"/>
      <c r="L1616" s="65"/>
      <c r="M1616" s="65"/>
      <c r="N1616" s="65"/>
      <c r="O1616" s="65"/>
      <c r="P1616" s="65"/>
      <c r="Q1616" s="64"/>
      <c r="R1616" s="64"/>
      <c r="S1616" s="65" t="s">
        <v>761</v>
      </c>
      <c r="T1616" s="65" t="s">
        <v>3570</v>
      </c>
    </row>
    <row r="1617" spans="1:20" x14ac:dyDescent="0.35">
      <c r="A1617" s="63">
        <v>1.016</v>
      </c>
      <c r="B1617" s="64">
        <v>480090</v>
      </c>
      <c r="C1617" s="64">
        <v>6769300</v>
      </c>
      <c r="D1617" s="64" t="s">
        <v>3586</v>
      </c>
      <c r="E1617" s="64" t="s">
        <v>22</v>
      </c>
      <c r="F1617" s="64" t="s">
        <v>31</v>
      </c>
      <c r="G1617" s="64"/>
      <c r="H1617" s="65" t="s">
        <v>34</v>
      </c>
      <c r="I1617" s="65">
        <v>4</v>
      </c>
      <c r="J1617" s="65">
        <v>85</v>
      </c>
      <c r="K1617" s="65"/>
      <c r="L1617" s="65"/>
      <c r="M1617" s="65"/>
      <c r="N1617" s="65"/>
      <c r="O1617" s="65"/>
      <c r="P1617" s="65"/>
      <c r="Q1617" s="64"/>
      <c r="R1617" s="64"/>
      <c r="S1617" s="65" t="s">
        <v>761</v>
      </c>
      <c r="T1617" s="65" t="s">
        <v>3570</v>
      </c>
    </row>
    <row r="1618" spans="1:20" x14ac:dyDescent="0.35">
      <c r="A1618" s="63">
        <v>1.0169999999999999</v>
      </c>
      <c r="B1618" s="64">
        <v>480125</v>
      </c>
      <c r="C1618" s="64">
        <v>6769273</v>
      </c>
      <c r="D1618" s="64" t="s">
        <v>3587</v>
      </c>
      <c r="E1618" s="64" t="s">
        <v>22</v>
      </c>
      <c r="F1618" s="64" t="s">
        <v>31</v>
      </c>
      <c r="G1618" s="64"/>
      <c r="H1618" s="65"/>
      <c r="I1618" s="65"/>
      <c r="J1618" s="65"/>
      <c r="K1618" s="65"/>
      <c r="L1618" s="65"/>
      <c r="M1618" s="65"/>
      <c r="N1618" s="65"/>
      <c r="O1618" s="65"/>
      <c r="P1618" s="65"/>
      <c r="Q1618" s="64"/>
      <c r="R1618" s="64"/>
      <c r="S1618" s="65" t="s">
        <v>761</v>
      </c>
      <c r="T1618" s="65" t="s">
        <v>3570</v>
      </c>
    </row>
    <row r="1619" spans="1:20" x14ac:dyDescent="0.35">
      <c r="A1619" s="63">
        <v>1.018</v>
      </c>
      <c r="B1619" s="64">
        <v>480181</v>
      </c>
      <c r="C1619" s="64">
        <v>6769259</v>
      </c>
      <c r="D1619" s="64" t="s">
        <v>3588</v>
      </c>
      <c r="E1619" s="64" t="s">
        <v>22</v>
      </c>
      <c r="F1619" s="64" t="s">
        <v>179</v>
      </c>
      <c r="G1619" s="64"/>
      <c r="H1619" s="65"/>
      <c r="I1619" s="65"/>
      <c r="J1619" s="65"/>
      <c r="K1619" s="65"/>
      <c r="L1619" s="65"/>
      <c r="M1619" s="65"/>
      <c r="N1619" s="65"/>
      <c r="O1619" s="65"/>
      <c r="P1619" s="65"/>
      <c r="Q1619" s="64"/>
      <c r="R1619" s="64"/>
      <c r="S1619" s="65" t="s">
        <v>761</v>
      </c>
      <c r="T1619" s="65" t="s">
        <v>3570</v>
      </c>
    </row>
    <row r="1620" spans="1:20" x14ac:dyDescent="0.35">
      <c r="A1620" s="63">
        <v>1.0189999999999999</v>
      </c>
      <c r="B1620" s="64">
        <v>480250</v>
      </c>
      <c r="C1620" s="64">
        <v>6769238</v>
      </c>
      <c r="D1620" s="64" t="s">
        <v>3589</v>
      </c>
      <c r="E1620" s="64" t="s">
        <v>22</v>
      </c>
      <c r="F1620" s="64" t="s">
        <v>23</v>
      </c>
      <c r="G1620" s="64"/>
      <c r="H1620" s="65" t="s">
        <v>34</v>
      </c>
      <c r="I1620" s="65">
        <v>173</v>
      </c>
      <c r="J1620" s="65">
        <v>78</v>
      </c>
      <c r="K1620" s="65"/>
      <c r="L1620" s="65"/>
      <c r="M1620" s="65"/>
      <c r="N1620" s="65"/>
      <c r="O1620" s="65"/>
      <c r="P1620" s="65"/>
      <c r="Q1620" s="64"/>
      <c r="R1620" s="64"/>
      <c r="S1620" s="65" t="s">
        <v>761</v>
      </c>
      <c r="T1620" s="65" t="s">
        <v>3570</v>
      </c>
    </row>
    <row r="1621" spans="1:20" x14ac:dyDescent="0.35">
      <c r="A1621" s="63" t="s">
        <v>3590</v>
      </c>
      <c r="B1621" s="64">
        <v>481108</v>
      </c>
      <c r="C1621" s="64">
        <v>6769249</v>
      </c>
      <c r="D1621" s="64" t="s">
        <v>3591</v>
      </c>
      <c r="E1621" s="64"/>
      <c r="F1621" s="65"/>
      <c r="G1621" s="64"/>
      <c r="H1621" s="65"/>
      <c r="I1621" s="65"/>
      <c r="J1621" s="65"/>
      <c r="K1621" s="65"/>
      <c r="L1621" s="65"/>
      <c r="M1621" s="65"/>
      <c r="N1621" s="65"/>
      <c r="O1621" s="65"/>
      <c r="P1621" s="65"/>
      <c r="Q1621" s="64"/>
      <c r="R1621" s="64"/>
      <c r="S1621" s="65" t="s">
        <v>761</v>
      </c>
      <c r="T1621" s="65" t="s">
        <v>3570</v>
      </c>
    </row>
    <row r="1622" spans="1:20" x14ac:dyDescent="0.35">
      <c r="A1622" s="63">
        <v>1.0209999999999999</v>
      </c>
      <c r="B1622" s="64">
        <v>481123</v>
      </c>
      <c r="C1622" s="64">
        <v>6768885</v>
      </c>
      <c r="D1622" s="64" t="s">
        <v>3592</v>
      </c>
      <c r="E1622" s="64"/>
      <c r="F1622" s="65"/>
      <c r="G1622" s="64"/>
      <c r="H1622" s="65"/>
      <c r="I1622" s="65"/>
      <c r="J1622" s="65"/>
      <c r="K1622" s="65"/>
      <c r="L1622" s="65"/>
      <c r="M1622" s="65"/>
      <c r="N1622" s="65"/>
      <c r="O1622" s="65"/>
      <c r="P1622" s="65"/>
      <c r="Q1622" s="59"/>
      <c r="R1622" s="64"/>
      <c r="S1622" s="65" t="s">
        <v>761</v>
      </c>
      <c r="T1622" s="65" t="s">
        <v>3570</v>
      </c>
    </row>
    <row r="1623" spans="1:20" x14ac:dyDescent="0.35">
      <c r="A1623" s="63">
        <v>1.022</v>
      </c>
      <c r="B1623" s="64">
        <v>480700</v>
      </c>
      <c r="C1623" s="64">
        <v>6768919</v>
      </c>
      <c r="D1623" s="64" t="s">
        <v>3593</v>
      </c>
      <c r="E1623" s="64" t="s">
        <v>133</v>
      </c>
      <c r="F1623" s="64" t="s">
        <v>100</v>
      </c>
      <c r="G1623" s="64"/>
      <c r="H1623" s="65"/>
      <c r="I1623" s="65"/>
      <c r="J1623" s="65"/>
      <c r="K1623" s="65"/>
      <c r="L1623" s="65"/>
      <c r="M1623" s="65"/>
      <c r="N1623" s="65"/>
      <c r="O1623" s="65"/>
      <c r="P1623" s="65"/>
      <c r="Q1623" s="64"/>
      <c r="R1623" s="64"/>
      <c r="S1623" s="65" t="s">
        <v>761</v>
      </c>
      <c r="T1623" s="65" t="s">
        <v>3570</v>
      </c>
    </row>
    <row r="1624" spans="1:20" x14ac:dyDescent="0.35">
      <c r="A1624" s="63">
        <v>1.0229999999999999</v>
      </c>
      <c r="B1624" s="64">
        <v>479585</v>
      </c>
      <c r="C1624" s="64">
        <v>6768871</v>
      </c>
      <c r="D1624" s="64" t="s">
        <v>3594</v>
      </c>
      <c r="E1624" s="64" t="s">
        <v>133</v>
      </c>
      <c r="F1624" s="64" t="s">
        <v>179</v>
      </c>
      <c r="G1624" s="64"/>
      <c r="H1624" s="65"/>
      <c r="I1624" s="65"/>
      <c r="J1624" s="65"/>
      <c r="K1624" s="65"/>
      <c r="L1624" s="65"/>
      <c r="M1624" s="65"/>
      <c r="N1624" s="65"/>
      <c r="O1624" s="65"/>
      <c r="P1624" s="65"/>
      <c r="Q1624" s="64"/>
      <c r="R1624" s="64"/>
      <c r="S1624" s="65" t="s">
        <v>761</v>
      </c>
      <c r="T1624" s="65" t="s">
        <v>3570</v>
      </c>
    </row>
    <row r="1625" spans="1:20" x14ac:dyDescent="0.35">
      <c r="A1625" s="63">
        <v>1.024</v>
      </c>
      <c r="B1625" s="64">
        <v>479186</v>
      </c>
      <c r="C1625" s="64">
        <v>6768427</v>
      </c>
      <c r="D1625" s="64" t="s">
        <v>3595</v>
      </c>
      <c r="E1625" s="64"/>
      <c r="F1625" s="65"/>
      <c r="G1625" s="64"/>
      <c r="H1625" s="65"/>
      <c r="I1625" s="65"/>
      <c r="J1625" s="65"/>
      <c r="K1625" s="65"/>
      <c r="L1625" s="65"/>
      <c r="M1625" s="65"/>
      <c r="N1625" s="65"/>
      <c r="O1625" s="65"/>
      <c r="P1625" s="65"/>
      <c r="Q1625" s="64"/>
      <c r="R1625" s="64"/>
      <c r="S1625" s="65" t="s">
        <v>761</v>
      </c>
      <c r="T1625" s="65" t="s">
        <v>3570</v>
      </c>
    </row>
    <row r="1626" spans="1:20" x14ac:dyDescent="0.35">
      <c r="A1626" s="63">
        <v>1.0249999999999999</v>
      </c>
      <c r="B1626" s="64">
        <v>481131</v>
      </c>
      <c r="C1626" s="64">
        <v>6768428</v>
      </c>
      <c r="D1626" s="64" t="s">
        <v>3596</v>
      </c>
      <c r="E1626" s="64" t="s">
        <v>133</v>
      </c>
      <c r="F1626" s="64" t="s">
        <v>100</v>
      </c>
      <c r="G1626" s="64" t="s">
        <v>179</v>
      </c>
      <c r="H1626" s="65"/>
      <c r="I1626" s="65"/>
      <c r="J1626" s="65"/>
      <c r="K1626" s="65"/>
      <c r="L1626" s="65"/>
      <c r="M1626" s="65"/>
      <c r="N1626" s="65"/>
      <c r="O1626" s="65"/>
      <c r="P1626" s="65"/>
      <c r="Q1626" s="64"/>
      <c r="R1626" s="64"/>
      <c r="S1626" s="65" t="s">
        <v>761</v>
      </c>
      <c r="T1626" s="65" t="s">
        <v>3570</v>
      </c>
    </row>
    <row r="1627" spans="1:20" x14ac:dyDescent="0.35">
      <c r="A1627" s="63">
        <v>2.0009999999999999</v>
      </c>
      <c r="B1627" s="64">
        <v>477903</v>
      </c>
      <c r="C1627" s="72">
        <v>6767931</v>
      </c>
      <c r="D1627" s="64" t="s">
        <v>3597</v>
      </c>
      <c r="E1627" s="64" t="s">
        <v>133</v>
      </c>
      <c r="F1627" s="64" t="s">
        <v>23</v>
      </c>
      <c r="G1627" s="64"/>
      <c r="H1627" s="65"/>
      <c r="I1627" s="65"/>
      <c r="J1627" s="65"/>
      <c r="K1627" s="65"/>
      <c r="L1627" s="65"/>
      <c r="M1627" s="65"/>
      <c r="N1627" s="65"/>
      <c r="O1627" s="65"/>
      <c r="P1627" s="65"/>
      <c r="Q1627" s="64"/>
      <c r="R1627" s="64"/>
      <c r="S1627" s="65" t="s">
        <v>761</v>
      </c>
      <c r="T1627" s="65" t="s">
        <v>3570</v>
      </c>
    </row>
    <row r="1628" spans="1:20" x14ac:dyDescent="0.35">
      <c r="A1628" s="63">
        <v>2.0019999999999998</v>
      </c>
      <c r="B1628" s="64">
        <v>477814</v>
      </c>
      <c r="C1628" s="64">
        <v>6767909</v>
      </c>
      <c r="D1628" s="64" t="s">
        <v>3598</v>
      </c>
      <c r="E1628" s="64" t="s">
        <v>91</v>
      </c>
      <c r="F1628" s="64" t="s">
        <v>105</v>
      </c>
      <c r="G1628" s="64"/>
      <c r="H1628" s="65"/>
      <c r="I1628" s="65"/>
      <c r="J1628" s="65"/>
      <c r="K1628" s="65"/>
      <c r="L1628" s="65"/>
      <c r="M1628" s="65"/>
      <c r="N1628" s="65"/>
      <c r="O1628" s="65"/>
      <c r="P1628" s="65"/>
      <c r="Q1628" s="59"/>
      <c r="R1628" s="64" t="s">
        <v>3599</v>
      </c>
      <c r="S1628" s="65" t="s">
        <v>761</v>
      </c>
      <c r="T1628" s="65" t="s">
        <v>3570</v>
      </c>
    </row>
    <row r="1629" spans="1:20" x14ac:dyDescent="0.35">
      <c r="A1629" s="63">
        <v>2.0030000000000001</v>
      </c>
      <c r="B1629" s="64">
        <v>477672</v>
      </c>
      <c r="C1629" s="72">
        <v>6767889</v>
      </c>
      <c r="D1629" s="64" t="s">
        <v>3600</v>
      </c>
      <c r="E1629" s="64" t="s">
        <v>133</v>
      </c>
      <c r="F1629" s="64" t="s">
        <v>148</v>
      </c>
      <c r="G1629" s="64"/>
      <c r="H1629" s="65"/>
      <c r="I1629" s="65"/>
      <c r="J1629" s="65"/>
      <c r="K1629" s="65"/>
      <c r="L1629" s="65"/>
      <c r="M1629" s="65"/>
      <c r="N1629" s="65"/>
      <c r="O1629" s="65"/>
      <c r="P1629" s="65"/>
      <c r="Q1629" s="64"/>
      <c r="R1629" s="64"/>
      <c r="S1629" s="65" t="s">
        <v>761</v>
      </c>
      <c r="T1629" s="65" t="s">
        <v>3570</v>
      </c>
    </row>
    <row r="1630" spans="1:20" x14ac:dyDescent="0.35">
      <c r="A1630" s="63">
        <v>2.004</v>
      </c>
      <c r="B1630" s="64">
        <v>477500</v>
      </c>
      <c r="C1630" s="64">
        <v>6767857</v>
      </c>
      <c r="D1630" s="64" t="s">
        <v>3601</v>
      </c>
      <c r="E1630" s="64" t="s">
        <v>91</v>
      </c>
      <c r="F1630" s="64" t="s">
        <v>148</v>
      </c>
      <c r="G1630" s="64"/>
      <c r="H1630" s="65"/>
      <c r="I1630" s="65"/>
      <c r="J1630" s="65"/>
      <c r="K1630" s="65"/>
      <c r="L1630" s="65"/>
      <c r="M1630" s="65"/>
      <c r="N1630" s="65"/>
      <c r="O1630" s="65"/>
      <c r="P1630" s="65"/>
      <c r="Q1630" s="64"/>
      <c r="R1630" s="64"/>
      <c r="S1630" s="65" t="s">
        <v>761</v>
      </c>
      <c r="T1630" s="65" t="s">
        <v>3570</v>
      </c>
    </row>
    <row r="1631" spans="1:20" x14ac:dyDescent="0.35">
      <c r="A1631" s="63">
        <v>2.0049999999999999</v>
      </c>
      <c r="B1631" s="64">
        <v>477585</v>
      </c>
      <c r="C1631" s="64">
        <v>6767637</v>
      </c>
      <c r="D1631" s="64" t="s">
        <v>3602</v>
      </c>
      <c r="E1631" s="64" t="s">
        <v>91</v>
      </c>
      <c r="F1631" s="64" t="s">
        <v>179</v>
      </c>
      <c r="G1631" s="64" t="s">
        <v>148</v>
      </c>
      <c r="H1631" s="65"/>
      <c r="I1631" s="65"/>
      <c r="J1631" s="65"/>
      <c r="K1631" s="65"/>
      <c r="L1631" s="65"/>
      <c r="M1631" s="65"/>
      <c r="N1631" s="65"/>
      <c r="O1631" s="65"/>
      <c r="P1631" s="65"/>
      <c r="Q1631" s="64"/>
      <c r="R1631" s="64"/>
      <c r="S1631" s="65" t="s">
        <v>761</v>
      </c>
      <c r="T1631" s="65" t="s">
        <v>3570</v>
      </c>
    </row>
    <row r="1632" spans="1:20" x14ac:dyDescent="0.35">
      <c r="A1632" s="63">
        <v>2.0059999999999998</v>
      </c>
      <c r="B1632" s="64">
        <v>477701</v>
      </c>
      <c r="C1632" s="64">
        <v>6767512</v>
      </c>
      <c r="D1632" s="64" t="s">
        <v>3603</v>
      </c>
      <c r="E1632" s="64" t="s">
        <v>133</v>
      </c>
      <c r="F1632" s="64" t="s">
        <v>105</v>
      </c>
      <c r="G1632" s="64"/>
      <c r="H1632" s="65"/>
      <c r="I1632" s="65"/>
      <c r="J1632" s="65"/>
      <c r="K1632" s="65"/>
      <c r="L1632" s="65"/>
      <c r="M1632" s="65"/>
      <c r="N1632" s="65"/>
      <c r="O1632" s="65"/>
      <c r="P1632" s="65"/>
      <c r="Q1632" s="64"/>
      <c r="R1632" s="64"/>
      <c r="S1632" s="65" t="s">
        <v>761</v>
      </c>
      <c r="T1632" s="65" t="s">
        <v>3570</v>
      </c>
    </row>
    <row r="1633" spans="1:20" x14ac:dyDescent="0.35">
      <c r="A1633" s="63">
        <v>2.0070000000000001</v>
      </c>
      <c r="B1633" s="64">
        <v>477734</v>
      </c>
      <c r="C1633" s="64">
        <v>6767495</v>
      </c>
      <c r="D1633" s="64" t="s">
        <v>3604</v>
      </c>
      <c r="E1633" s="64" t="s">
        <v>22</v>
      </c>
      <c r="F1633" s="92" t="s">
        <v>3605</v>
      </c>
      <c r="G1633" s="64"/>
      <c r="H1633" s="65"/>
      <c r="I1633" s="65"/>
      <c r="J1633" s="65"/>
      <c r="K1633" s="65"/>
      <c r="L1633" s="65"/>
      <c r="M1633" s="65"/>
      <c r="N1633" s="65"/>
      <c r="O1633" s="65"/>
      <c r="P1633" s="65"/>
      <c r="Q1633" s="64"/>
      <c r="R1633" s="64" t="s">
        <v>3606</v>
      </c>
      <c r="S1633" s="65" t="s">
        <v>761</v>
      </c>
      <c r="T1633" s="65" t="s">
        <v>3570</v>
      </c>
    </row>
    <row r="1634" spans="1:20" x14ac:dyDescent="0.35">
      <c r="A1634" s="63">
        <v>2.008</v>
      </c>
      <c r="B1634" s="64">
        <v>477765</v>
      </c>
      <c r="C1634" s="64">
        <v>6767504</v>
      </c>
      <c r="D1634" s="64" t="s">
        <v>3607</v>
      </c>
      <c r="E1634" s="64" t="s">
        <v>22</v>
      </c>
      <c r="F1634" s="92" t="s">
        <v>3605</v>
      </c>
      <c r="G1634" s="64"/>
      <c r="H1634" s="65"/>
      <c r="I1634" s="65"/>
      <c r="J1634" s="65"/>
      <c r="K1634" s="65"/>
      <c r="L1634" s="65"/>
      <c r="M1634" s="65"/>
      <c r="N1634" s="65"/>
      <c r="O1634" s="65"/>
      <c r="P1634" s="65"/>
      <c r="Q1634" s="59"/>
      <c r="R1634" s="64" t="s">
        <v>3608</v>
      </c>
      <c r="S1634" s="65" t="s">
        <v>761</v>
      </c>
      <c r="T1634" s="65" t="s">
        <v>3570</v>
      </c>
    </row>
    <row r="1635" spans="1:20" x14ac:dyDescent="0.35">
      <c r="A1635" s="63">
        <v>2.0089999999999999</v>
      </c>
      <c r="B1635" s="64">
        <v>478008</v>
      </c>
      <c r="C1635" s="64">
        <v>6767351</v>
      </c>
      <c r="D1635" s="64" t="s">
        <v>3609</v>
      </c>
      <c r="E1635" s="64" t="s">
        <v>91</v>
      </c>
      <c r="F1635" s="64" t="s">
        <v>31</v>
      </c>
      <c r="G1635" s="64"/>
      <c r="H1635" s="65"/>
      <c r="I1635" s="65"/>
      <c r="J1635" s="65"/>
      <c r="K1635" s="65"/>
      <c r="L1635" s="65"/>
      <c r="M1635" s="65"/>
      <c r="N1635" s="65"/>
      <c r="O1635" s="65"/>
      <c r="P1635" s="65"/>
      <c r="Q1635" s="64"/>
      <c r="R1635" s="64"/>
      <c r="S1635" s="65" t="s">
        <v>761</v>
      </c>
      <c r="T1635" s="65" t="s">
        <v>3570</v>
      </c>
    </row>
    <row r="1636" spans="1:20" x14ac:dyDescent="0.35">
      <c r="A1636" s="63" t="s">
        <v>3610</v>
      </c>
      <c r="B1636" s="64">
        <v>478165</v>
      </c>
      <c r="C1636" s="64">
        <v>6767375</v>
      </c>
      <c r="D1636" s="64" t="s">
        <v>3611</v>
      </c>
      <c r="E1636" s="64" t="s">
        <v>91</v>
      </c>
      <c r="F1636" s="64" t="s">
        <v>23</v>
      </c>
      <c r="G1636" s="64"/>
      <c r="H1636" s="65"/>
      <c r="I1636" s="65"/>
      <c r="J1636" s="65"/>
      <c r="K1636" s="65"/>
      <c r="L1636" s="65"/>
      <c r="M1636" s="65"/>
      <c r="N1636" s="65"/>
      <c r="O1636" s="65"/>
      <c r="P1636" s="65"/>
      <c r="Q1636" s="64"/>
      <c r="R1636" s="64"/>
      <c r="S1636" s="65" t="s">
        <v>761</v>
      </c>
      <c r="T1636" s="65" t="s">
        <v>3570</v>
      </c>
    </row>
    <row r="1637" spans="1:20" x14ac:dyDescent="0.35">
      <c r="A1637" s="63">
        <v>2.0110000000000001</v>
      </c>
      <c r="B1637" s="64">
        <v>478381</v>
      </c>
      <c r="C1637" s="64">
        <v>6767355</v>
      </c>
      <c r="D1637" s="64" t="s">
        <v>3612</v>
      </c>
      <c r="E1637" s="64" t="s">
        <v>133</v>
      </c>
      <c r="F1637" s="64" t="s">
        <v>31</v>
      </c>
      <c r="G1637" s="64"/>
      <c r="H1637" s="65"/>
      <c r="I1637" s="65"/>
      <c r="J1637" s="65"/>
      <c r="K1637" s="65"/>
      <c r="L1637" s="65"/>
      <c r="M1637" s="65"/>
      <c r="N1637" s="65"/>
      <c r="O1637" s="65"/>
      <c r="P1637" s="65"/>
      <c r="Q1637" s="64"/>
      <c r="R1637" s="64"/>
      <c r="S1637" s="65" t="s">
        <v>761</v>
      </c>
      <c r="T1637" s="65" t="s">
        <v>3570</v>
      </c>
    </row>
    <row r="1638" spans="1:20" x14ac:dyDescent="0.35">
      <c r="A1638" s="63">
        <v>2.012</v>
      </c>
      <c r="B1638" s="64">
        <v>478628</v>
      </c>
      <c r="C1638" s="64">
        <v>6767432</v>
      </c>
      <c r="D1638" s="64" t="s">
        <v>3613</v>
      </c>
      <c r="E1638" s="64" t="s">
        <v>91</v>
      </c>
      <c r="F1638" s="64" t="s">
        <v>31</v>
      </c>
      <c r="G1638" s="64"/>
      <c r="H1638" s="65"/>
      <c r="I1638" s="65"/>
      <c r="J1638" s="65"/>
      <c r="K1638" s="65"/>
      <c r="L1638" s="65"/>
      <c r="M1638" s="65"/>
      <c r="N1638" s="65"/>
      <c r="O1638" s="65"/>
      <c r="P1638" s="65"/>
      <c r="Q1638" s="64"/>
      <c r="R1638" s="64"/>
      <c r="S1638" s="65" t="s">
        <v>761</v>
      </c>
      <c r="T1638" s="65" t="s">
        <v>3570</v>
      </c>
    </row>
    <row r="1639" spans="1:20" x14ac:dyDescent="0.35">
      <c r="A1639" s="63">
        <v>2.0129999999999999</v>
      </c>
      <c r="B1639" s="64">
        <v>478776</v>
      </c>
      <c r="C1639" s="64">
        <v>6767439</v>
      </c>
      <c r="D1639" s="64" t="s">
        <v>3614</v>
      </c>
      <c r="E1639" s="64" t="s">
        <v>91</v>
      </c>
      <c r="F1639" s="64" t="s">
        <v>31</v>
      </c>
      <c r="G1639" s="64"/>
      <c r="H1639" s="65"/>
      <c r="I1639" s="65"/>
      <c r="J1639" s="65"/>
      <c r="K1639" s="65"/>
      <c r="L1639" s="65"/>
      <c r="M1639" s="65"/>
      <c r="N1639" s="65"/>
      <c r="O1639" s="65"/>
      <c r="P1639" s="65"/>
      <c r="Q1639" s="64"/>
      <c r="R1639" s="64"/>
      <c r="S1639" s="65" t="s">
        <v>761</v>
      </c>
      <c r="T1639" s="65" t="s">
        <v>3570</v>
      </c>
    </row>
    <row r="1640" spans="1:20" x14ac:dyDescent="0.35">
      <c r="A1640" s="63">
        <v>2.0139999999999998</v>
      </c>
      <c r="B1640" s="64">
        <v>479065</v>
      </c>
      <c r="C1640" s="64">
        <v>6767000</v>
      </c>
      <c r="D1640" s="64" t="s">
        <v>3615</v>
      </c>
      <c r="E1640" s="64" t="s">
        <v>91</v>
      </c>
      <c r="F1640" s="64" t="s">
        <v>31</v>
      </c>
      <c r="G1640" s="64"/>
      <c r="H1640" s="65"/>
      <c r="I1640" s="65"/>
      <c r="J1640" s="65"/>
      <c r="K1640" s="65"/>
      <c r="L1640" s="65"/>
      <c r="M1640" s="65"/>
      <c r="N1640" s="65"/>
      <c r="O1640" s="65"/>
      <c r="P1640" s="65"/>
      <c r="Q1640" s="64"/>
      <c r="R1640" s="64"/>
      <c r="S1640" s="65" t="s">
        <v>761</v>
      </c>
      <c r="T1640" s="65" t="s">
        <v>3570</v>
      </c>
    </row>
    <row r="1641" spans="1:20" x14ac:dyDescent="0.35">
      <c r="A1641" s="63">
        <v>2.0150000000000001</v>
      </c>
      <c r="B1641" s="64">
        <v>479026</v>
      </c>
      <c r="C1641" s="64">
        <v>6766938</v>
      </c>
      <c r="D1641" s="64" t="s">
        <v>3616</v>
      </c>
      <c r="E1641" s="64" t="s">
        <v>22</v>
      </c>
      <c r="F1641" s="64" t="s">
        <v>105</v>
      </c>
      <c r="G1641" s="64"/>
      <c r="H1641" s="65"/>
      <c r="I1641" s="65"/>
      <c r="J1641" s="65"/>
      <c r="K1641" s="65"/>
      <c r="L1641" s="65"/>
      <c r="M1641" s="65"/>
      <c r="N1641" s="65"/>
      <c r="O1641" s="65"/>
      <c r="P1641" s="65"/>
      <c r="Q1641" s="64"/>
      <c r="R1641" s="64"/>
      <c r="S1641" s="65" t="s">
        <v>761</v>
      </c>
      <c r="T1641" s="65" t="s">
        <v>3570</v>
      </c>
    </row>
    <row r="1642" spans="1:20" x14ac:dyDescent="0.35">
      <c r="A1642" s="63">
        <v>2.016</v>
      </c>
      <c r="B1642" s="64">
        <v>478812</v>
      </c>
      <c r="C1642" s="72">
        <v>6766833</v>
      </c>
      <c r="D1642" s="64" t="s">
        <v>3617</v>
      </c>
      <c r="E1642" s="64" t="s">
        <v>133</v>
      </c>
      <c r="F1642" s="64" t="s">
        <v>23</v>
      </c>
      <c r="G1642" s="64"/>
      <c r="H1642" s="65"/>
      <c r="I1642" s="65"/>
      <c r="J1642" s="65"/>
      <c r="K1642" s="65"/>
      <c r="L1642" s="65"/>
      <c r="M1642" s="65"/>
      <c r="N1642" s="65"/>
      <c r="O1642" s="65"/>
      <c r="P1642" s="65"/>
      <c r="Q1642" s="64"/>
      <c r="R1642" s="64"/>
      <c r="S1642" s="65" t="s">
        <v>761</v>
      </c>
      <c r="T1642" s="65" t="s">
        <v>3570</v>
      </c>
    </row>
    <row r="1643" spans="1:20" x14ac:dyDescent="0.35">
      <c r="A1643" s="63">
        <v>2.0169999999999999</v>
      </c>
      <c r="B1643" s="64">
        <v>478678</v>
      </c>
      <c r="C1643" s="72">
        <v>6766861</v>
      </c>
      <c r="D1643" s="64" t="s">
        <v>3618</v>
      </c>
      <c r="E1643" s="64" t="s">
        <v>133</v>
      </c>
      <c r="F1643" s="64" t="s">
        <v>31</v>
      </c>
      <c r="G1643" s="64"/>
      <c r="H1643" s="65"/>
      <c r="I1643" s="65"/>
      <c r="J1643" s="65"/>
      <c r="K1643" s="65"/>
      <c r="L1643" s="65"/>
      <c r="M1643" s="65"/>
      <c r="N1643" s="65"/>
      <c r="O1643" s="65"/>
      <c r="P1643" s="65"/>
      <c r="Q1643" s="64"/>
      <c r="R1643" s="64"/>
      <c r="S1643" s="65" t="s">
        <v>761</v>
      </c>
      <c r="T1643" s="65" t="s">
        <v>3570</v>
      </c>
    </row>
    <row r="1644" spans="1:20" x14ac:dyDescent="0.35">
      <c r="A1644" s="63">
        <v>2.0179999999999998</v>
      </c>
      <c r="B1644" s="64">
        <v>478555</v>
      </c>
      <c r="C1644" s="72">
        <v>6766831</v>
      </c>
      <c r="D1644" s="64" t="s">
        <v>3619</v>
      </c>
      <c r="E1644" s="64" t="s">
        <v>91</v>
      </c>
      <c r="F1644" s="64" t="s">
        <v>148</v>
      </c>
      <c r="G1644" s="64"/>
      <c r="H1644" s="65" t="s">
        <v>27</v>
      </c>
      <c r="I1644" s="65">
        <v>219</v>
      </c>
      <c r="J1644" s="65">
        <v>65</v>
      </c>
      <c r="K1644" s="65"/>
      <c r="L1644" s="65"/>
      <c r="M1644" s="65"/>
      <c r="N1644" s="65"/>
      <c r="O1644" s="65"/>
      <c r="P1644" s="65"/>
      <c r="Q1644" s="64"/>
      <c r="R1644" s="64" t="s">
        <v>3620</v>
      </c>
      <c r="S1644" s="65" t="s">
        <v>761</v>
      </c>
      <c r="T1644" s="65" t="s">
        <v>3570</v>
      </c>
    </row>
    <row r="1645" spans="1:20" x14ac:dyDescent="0.35">
      <c r="A1645" s="63">
        <v>2.0190000000000001</v>
      </c>
      <c r="B1645" s="64">
        <v>478188</v>
      </c>
      <c r="C1645" s="64">
        <v>6766796</v>
      </c>
      <c r="D1645" s="64" t="s">
        <v>3621</v>
      </c>
      <c r="E1645" s="64" t="s">
        <v>22</v>
      </c>
      <c r="F1645" s="64" t="s">
        <v>148</v>
      </c>
      <c r="G1645" s="64"/>
      <c r="H1645" s="65" t="s">
        <v>27</v>
      </c>
      <c r="I1645" s="65">
        <v>233</v>
      </c>
      <c r="J1645" s="65">
        <v>63</v>
      </c>
      <c r="K1645" s="65"/>
      <c r="L1645" s="65"/>
      <c r="M1645" s="65"/>
      <c r="N1645" s="65"/>
      <c r="O1645" s="65"/>
      <c r="P1645" s="65"/>
      <c r="Q1645" s="64"/>
      <c r="R1645" s="64" t="s">
        <v>3622</v>
      </c>
      <c r="S1645" s="65" t="s">
        <v>761</v>
      </c>
      <c r="T1645" s="65" t="s">
        <v>3570</v>
      </c>
    </row>
    <row r="1646" spans="1:20" x14ac:dyDescent="0.35">
      <c r="A1646" s="63" t="s">
        <v>3623</v>
      </c>
      <c r="B1646" s="64">
        <v>478111</v>
      </c>
      <c r="C1646" s="64">
        <v>6766789</v>
      </c>
      <c r="D1646" s="64" t="s">
        <v>3624</v>
      </c>
      <c r="E1646" s="64" t="s">
        <v>22</v>
      </c>
      <c r="F1646" s="64" t="s">
        <v>148</v>
      </c>
      <c r="G1646" s="64"/>
      <c r="H1646" s="65"/>
      <c r="I1646" s="65"/>
      <c r="J1646" s="65"/>
      <c r="K1646" s="65"/>
      <c r="L1646" s="65"/>
      <c r="M1646" s="65"/>
      <c r="N1646" s="65"/>
      <c r="O1646" s="65"/>
      <c r="P1646" s="65"/>
      <c r="Q1646" s="64"/>
      <c r="R1646" s="64" t="s">
        <v>3625</v>
      </c>
      <c r="S1646" s="65" t="s">
        <v>761</v>
      </c>
      <c r="T1646" s="65" t="s">
        <v>3570</v>
      </c>
    </row>
    <row r="1647" spans="1:20" x14ac:dyDescent="0.35">
      <c r="A1647" s="63" t="s">
        <v>3626</v>
      </c>
      <c r="B1647" s="64">
        <v>477831</v>
      </c>
      <c r="C1647" s="64">
        <v>6766619</v>
      </c>
      <c r="D1647" s="64" t="s">
        <v>3627</v>
      </c>
      <c r="E1647" s="64" t="s">
        <v>91</v>
      </c>
      <c r="F1647" s="64" t="s">
        <v>31</v>
      </c>
      <c r="G1647" s="64"/>
      <c r="H1647" s="65"/>
      <c r="I1647" s="65"/>
      <c r="J1647" s="65"/>
      <c r="K1647" s="65"/>
      <c r="L1647" s="65"/>
      <c r="M1647" s="65"/>
      <c r="N1647" s="65"/>
      <c r="O1647" s="65"/>
      <c r="P1647" s="65"/>
      <c r="Q1647" s="64"/>
      <c r="R1647" s="64"/>
      <c r="S1647" s="65" t="s">
        <v>761</v>
      </c>
      <c r="T1647" s="65" t="s">
        <v>3570</v>
      </c>
    </row>
    <row r="1648" spans="1:20" x14ac:dyDescent="0.35">
      <c r="A1648" s="63">
        <v>2.0209999999999999</v>
      </c>
      <c r="B1648" s="64">
        <v>477993</v>
      </c>
      <c r="C1648" s="72">
        <v>6766633</v>
      </c>
      <c r="D1648" s="64" t="s">
        <v>3628</v>
      </c>
      <c r="E1648" s="64" t="s">
        <v>133</v>
      </c>
      <c r="F1648" s="64" t="s">
        <v>148</v>
      </c>
      <c r="G1648" s="64"/>
      <c r="H1648" s="65"/>
      <c r="I1648" s="65"/>
      <c r="J1648" s="65"/>
      <c r="K1648" s="65"/>
      <c r="L1648" s="65"/>
      <c r="M1648" s="65"/>
      <c r="N1648" s="65"/>
      <c r="O1648" s="65"/>
      <c r="P1648" s="65"/>
      <c r="Q1648" s="64"/>
      <c r="R1648" s="64" t="s">
        <v>3629</v>
      </c>
      <c r="S1648" s="65" t="s">
        <v>761</v>
      </c>
      <c r="T1648" s="65" t="s">
        <v>3570</v>
      </c>
    </row>
    <row r="1649" spans="1:20" x14ac:dyDescent="0.35">
      <c r="A1649" s="63">
        <v>2.0219999999999998</v>
      </c>
      <c r="B1649" s="64">
        <v>478098</v>
      </c>
      <c r="C1649" s="64">
        <v>6766698</v>
      </c>
      <c r="D1649" s="64" t="s">
        <v>3630</v>
      </c>
      <c r="E1649" s="64" t="s">
        <v>22</v>
      </c>
      <c r="F1649" s="64" t="s">
        <v>148</v>
      </c>
      <c r="G1649" s="64"/>
      <c r="H1649" s="65" t="s">
        <v>27</v>
      </c>
      <c r="I1649" s="65">
        <v>167</v>
      </c>
      <c r="J1649" s="65">
        <v>68</v>
      </c>
      <c r="K1649" s="65"/>
      <c r="L1649" s="65"/>
      <c r="M1649" s="65"/>
      <c r="N1649" s="65"/>
      <c r="O1649" s="65"/>
      <c r="P1649" s="65"/>
      <c r="Q1649" s="64"/>
      <c r="R1649" s="64" t="s">
        <v>3631</v>
      </c>
      <c r="S1649" s="65" t="s">
        <v>761</v>
      </c>
      <c r="T1649" s="65" t="s">
        <v>3570</v>
      </c>
    </row>
    <row r="1650" spans="1:20" x14ac:dyDescent="0.35">
      <c r="A1650" s="63">
        <v>2.0230000000000001</v>
      </c>
      <c r="B1650" s="64">
        <v>478130</v>
      </c>
      <c r="C1650" s="64">
        <v>6766709</v>
      </c>
      <c r="D1650" s="64" t="s">
        <v>3632</v>
      </c>
      <c r="E1650" s="64" t="s">
        <v>22</v>
      </c>
      <c r="F1650" s="64" t="s">
        <v>148</v>
      </c>
      <c r="G1650" s="64"/>
      <c r="H1650" s="65"/>
      <c r="I1650" s="65"/>
      <c r="J1650" s="65"/>
      <c r="K1650" s="65"/>
      <c r="L1650" s="65"/>
      <c r="M1650" s="65"/>
      <c r="N1650" s="65"/>
      <c r="O1650" s="65"/>
      <c r="P1650" s="65"/>
      <c r="Q1650" s="64"/>
      <c r="R1650" s="64" t="s">
        <v>3633</v>
      </c>
      <c r="S1650" s="65" t="s">
        <v>761</v>
      </c>
      <c r="T1650" s="65" t="s">
        <v>3570</v>
      </c>
    </row>
    <row r="1651" spans="1:20" x14ac:dyDescent="0.35">
      <c r="A1651" s="63">
        <v>2.024</v>
      </c>
      <c r="B1651" s="64">
        <v>478483</v>
      </c>
      <c r="C1651" s="64">
        <v>6766636</v>
      </c>
      <c r="D1651" s="64" t="s">
        <v>3634</v>
      </c>
      <c r="E1651" s="64" t="s">
        <v>22</v>
      </c>
      <c r="F1651" s="64" t="s">
        <v>148</v>
      </c>
      <c r="G1651" s="64"/>
      <c r="H1651" s="65" t="s">
        <v>27</v>
      </c>
      <c r="I1651" s="65">
        <v>199</v>
      </c>
      <c r="J1651" s="65">
        <v>62</v>
      </c>
      <c r="K1651" s="65"/>
      <c r="L1651" s="65"/>
      <c r="M1651" s="65"/>
      <c r="N1651" s="65"/>
      <c r="O1651" s="65"/>
      <c r="P1651" s="65"/>
      <c r="Q1651" s="64"/>
      <c r="R1651" s="65"/>
      <c r="S1651" s="65" t="s">
        <v>761</v>
      </c>
      <c r="T1651" s="65" t="s">
        <v>3570</v>
      </c>
    </row>
    <row r="1652" spans="1:20" x14ac:dyDescent="0.35">
      <c r="A1652" s="63">
        <v>2.0249999999999999</v>
      </c>
      <c r="B1652" s="64">
        <v>478523</v>
      </c>
      <c r="C1652" s="72">
        <v>6766635</v>
      </c>
      <c r="D1652" s="64" t="s">
        <v>3635</v>
      </c>
      <c r="E1652" s="64"/>
      <c r="F1652" s="65"/>
      <c r="G1652" s="64"/>
      <c r="H1652" s="65"/>
      <c r="I1652" s="65"/>
      <c r="J1652" s="65"/>
      <c r="K1652" s="65"/>
      <c r="L1652" s="65"/>
      <c r="M1652" s="65"/>
      <c r="N1652" s="65"/>
      <c r="O1652" s="65"/>
      <c r="P1652" s="65"/>
      <c r="Q1652" s="64"/>
      <c r="R1652" s="64"/>
      <c r="S1652" s="65" t="s">
        <v>761</v>
      </c>
      <c r="T1652" s="65" t="s">
        <v>3570</v>
      </c>
    </row>
    <row r="1653" spans="1:20" x14ac:dyDescent="0.35">
      <c r="A1653" s="63">
        <v>2.0259999999999998</v>
      </c>
      <c r="B1653" s="64">
        <v>478713</v>
      </c>
      <c r="C1653" s="64">
        <v>6766541</v>
      </c>
      <c r="D1653" s="64" t="s">
        <v>3636</v>
      </c>
      <c r="E1653" s="64" t="s">
        <v>22</v>
      </c>
      <c r="F1653" s="64" t="s">
        <v>31</v>
      </c>
      <c r="G1653" s="64"/>
      <c r="H1653" s="65" t="s">
        <v>46</v>
      </c>
      <c r="I1653" s="65">
        <v>285</v>
      </c>
      <c r="J1653" s="65">
        <v>37</v>
      </c>
      <c r="K1653" s="65"/>
      <c r="L1653" s="65"/>
      <c r="M1653" s="65"/>
      <c r="N1653" s="65"/>
      <c r="O1653" s="65"/>
      <c r="P1653" s="65"/>
      <c r="Q1653" s="64"/>
      <c r="R1653" s="64"/>
      <c r="S1653" s="65" t="s">
        <v>761</v>
      </c>
      <c r="T1653" s="65" t="s">
        <v>3570</v>
      </c>
    </row>
    <row r="1654" spans="1:20" x14ac:dyDescent="0.35">
      <c r="A1654" s="63">
        <v>2.0270000000000001</v>
      </c>
      <c r="B1654" s="64">
        <v>479099</v>
      </c>
      <c r="C1654" s="64">
        <v>6766550</v>
      </c>
      <c r="D1654" s="64" t="s">
        <v>3637</v>
      </c>
      <c r="E1654" s="64" t="s">
        <v>91</v>
      </c>
      <c r="F1654" s="64" t="s">
        <v>31</v>
      </c>
      <c r="G1654" s="64"/>
      <c r="H1654" s="65"/>
      <c r="I1654" s="65"/>
      <c r="J1654" s="65"/>
      <c r="K1654" s="65"/>
      <c r="L1654" s="65"/>
      <c r="M1654" s="65"/>
      <c r="N1654" s="65"/>
      <c r="O1654" s="65"/>
      <c r="P1654" s="65"/>
      <c r="Q1654" s="64"/>
      <c r="R1654" s="64"/>
      <c r="S1654" s="65" t="s">
        <v>761</v>
      </c>
      <c r="T1654" s="65" t="s">
        <v>3570</v>
      </c>
    </row>
    <row r="1655" spans="1:20" x14ac:dyDescent="0.35">
      <c r="A1655" s="63">
        <v>2.028</v>
      </c>
      <c r="B1655" s="64">
        <v>478928</v>
      </c>
      <c r="C1655" s="64">
        <v>6767219</v>
      </c>
      <c r="D1655" s="64" t="s">
        <v>3638</v>
      </c>
      <c r="E1655" s="64" t="s">
        <v>91</v>
      </c>
      <c r="F1655" s="64" t="s">
        <v>31</v>
      </c>
      <c r="G1655" s="64"/>
      <c r="H1655" s="65"/>
      <c r="I1655" s="65"/>
      <c r="J1655" s="65"/>
      <c r="K1655" s="65"/>
      <c r="L1655" s="65"/>
      <c r="M1655" s="65"/>
      <c r="N1655" s="65"/>
      <c r="O1655" s="65"/>
      <c r="P1655" s="65"/>
      <c r="Q1655" s="64"/>
      <c r="R1655" s="64"/>
      <c r="S1655" s="65" t="s">
        <v>761</v>
      </c>
      <c r="T1655" s="65" t="s">
        <v>3570</v>
      </c>
    </row>
    <row r="1656" spans="1:20" x14ac:dyDescent="0.35">
      <c r="A1656" s="63">
        <v>2.0289999999999999</v>
      </c>
      <c r="B1656" s="64">
        <v>478600</v>
      </c>
      <c r="C1656" s="64">
        <v>6767219</v>
      </c>
      <c r="D1656" s="64" t="s">
        <v>3638</v>
      </c>
      <c r="E1656" s="64" t="s">
        <v>91</v>
      </c>
      <c r="F1656" s="64" t="s">
        <v>31</v>
      </c>
      <c r="G1656" s="64"/>
      <c r="H1656" s="65"/>
      <c r="I1656" s="65"/>
      <c r="J1656" s="65"/>
      <c r="K1656" s="65"/>
      <c r="L1656" s="65"/>
      <c r="M1656" s="65"/>
      <c r="N1656" s="65"/>
      <c r="O1656" s="65"/>
      <c r="P1656" s="65"/>
      <c r="Q1656" s="64"/>
      <c r="R1656" s="64"/>
      <c r="S1656" s="65" t="s">
        <v>761</v>
      </c>
      <c r="T1656" s="65" t="s">
        <v>3570</v>
      </c>
    </row>
    <row r="1657" spans="1:20" x14ac:dyDescent="0.35">
      <c r="A1657" s="63" t="s">
        <v>3639</v>
      </c>
      <c r="B1657" s="64">
        <v>478433</v>
      </c>
      <c r="C1657" s="64">
        <v>6767254</v>
      </c>
      <c r="D1657" s="64" t="s">
        <v>3640</v>
      </c>
      <c r="E1657" s="64" t="s">
        <v>133</v>
      </c>
      <c r="F1657" s="64" t="s">
        <v>31</v>
      </c>
      <c r="G1657" s="64"/>
      <c r="H1657" s="65"/>
      <c r="I1657" s="65"/>
      <c r="J1657" s="65"/>
      <c r="K1657" s="65"/>
      <c r="L1657" s="65"/>
      <c r="M1657" s="65"/>
      <c r="N1657" s="65"/>
      <c r="O1657" s="65"/>
      <c r="P1657" s="65"/>
      <c r="Q1657" s="64"/>
      <c r="R1657" s="64"/>
      <c r="S1657" s="65" t="s">
        <v>761</v>
      </c>
      <c r="T1657" s="65" t="s">
        <v>3570</v>
      </c>
    </row>
    <row r="1658" spans="1:20" x14ac:dyDescent="0.35">
      <c r="A1658" s="63">
        <v>2.0310000000000001</v>
      </c>
      <c r="B1658" s="64">
        <v>478262</v>
      </c>
      <c r="C1658" s="64">
        <v>6767214</v>
      </c>
      <c r="D1658" s="64" t="s">
        <v>3641</v>
      </c>
      <c r="E1658" s="64" t="s">
        <v>91</v>
      </c>
      <c r="F1658" s="64" t="s">
        <v>179</v>
      </c>
      <c r="G1658" s="64"/>
      <c r="H1658" s="65"/>
      <c r="I1658" s="65"/>
      <c r="J1658" s="65"/>
      <c r="K1658" s="65"/>
      <c r="L1658" s="65"/>
      <c r="M1658" s="65"/>
      <c r="N1658" s="65"/>
      <c r="O1658" s="65"/>
      <c r="P1658" s="65"/>
      <c r="Q1658" s="64"/>
      <c r="R1658" s="64"/>
      <c r="S1658" s="65" t="s">
        <v>761</v>
      </c>
      <c r="T1658" s="65" t="s">
        <v>3570</v>
      </c>
    </row>
    <row r="1659" spans="1:20" x14ac:dyDescent="0.35">
      <c r="A1659" s="63">
        <v>2.032</v>
      </c>
      <c r="B1659" s="64">
        <v>478235</v>
      </c>
      <c r="C1659" s="64">
        <v>6767105</v>
      </c>
      <c r="D1659" s="64" t="s">
        <v>3642</v>
      </c>
      <c r="E1659" s="64" t="s">
        <v>22</v>
      </c>
      <c r="F1659" s="64" t="s">
        <v>179</v>
      </c>
      <c r="G1659" s="64"/>
      <c r="H1659" s="65"/>
      <c r="I1659" s="65"/>
      <c r="J1659" s="65"/>
      <c r="K1659" s="65"/>
      <c r="L1659" s="65"/>
      <c r="M1659" s="65"/>
      <c r="N1659" s="65"/>
      <c r="O1659" s="65"/>
      <c r="P1659" s="65"/>
      <c r="Q1659" s="64"/>
      <c r="R1659" s="64"/>
      <c r="S1659" s="65" t="s">
        <v>761</v>
      </c>
      <c r="T1659" s="65" t="s">
        <v>3570</v>
      </c>
    </row>
    <row r="1660" spans="1:20" x14ac:dyDescent="0.35">
      <c r="A1660" s="63">
        <v>2.0329999999999999</v>
      </c>
      <c r="B1660" s="64">
        <v>478217</v>
      </c>
      <c r="C1660" s="64">
        <v>6767099</v>
      </c>
      <c r="D1660" s="64" t="s">
        <v>3643</v>
      </c>
      <c r="E1660" s="64" t="s">
        <v>22</v>
      </c>
      <c r="F1660" s="64" t="s">
        <v>148</v>
      </c>
      <c r="G1660" s="64" t="s">
        <v>179</v>
      </c>
      <c r="H1660" s="65" t="s">
        <v>34</v>
      </c>
      <c r="I1660" s="65">
        <v>28</v>
      </c>
      <c r="J1660" s="65"/>
      <c r="K1660" s="65"/>
      <c r="L1660" s="65"/>
      <c r="M1660" s="65"/>
      <c r="N1660" s="65"/>
      <c r="O1660" s="65"/>
      <c r="P1660" s="65"/>
      <c r="Q1660" s="64"/>
      <c r="R1660" s="64" t="s">
        <v>3644</v>
      </c>
      <c r="S1660" s="65" t="s">
        <v>761</v>
      </c>
      <c r="T1660" s="65" t="s">
        <v>3570</v>
      </c>
    </row>
    <row r="1661" spans="1:20" x14ac:dyDescent="0.35">
      <c r="A1661" s="63">
        <v>2.0339999999999998</v>
      </c>
      <c r="B1661" s="64">
        <v>478364</v>
      </c>
      <c r="C1661" s="64">
        <v>6767088</v>
      </c>
      <c r="D1661" s="64" t="s">
        <v>3645</v>
      </c>
      <c r="E1661" s="64" t="s">
        <v>91</v>
      </c>
      <c r="F1661" s="64" t="s">
        <v>23</v>
      </c>
      <c r="G1661" s="64" t="s">
        <v>148</v>
      </c>
      <c r="H1661" s="65"/>
      <c r="I1661" s="65"/>
      <c r="J1661" s="65"/>
      <c r="K1661" s="65"/>
      <c r="L1661" s="65"/>
      <c r="M1661" s="65"/>
      <c r="N1661" s="65"/>
      <c r="O1661" s="65"/>
      <c r="P1661" s="65"/>
      <c r="Q1661" s="64"/>
      <c r="R1661" s="64"/>
      <c r="S1661" s="65" t="s">
        <v>761</v>
      </c>
      <c r="T1661" s="65" t="s">
        <v>3570</v>
      </c>
    </row>
    <row r="1662" spans="1:20" x14ac:dyDescent="0.35">
      <c r="A1662" s="63">
        <v>2.0350000000000001</v>
      </c>
      <c r="B1662" s="64">
        <v>478293</v>
      </c>
      <c r="C1662" s="64">
        <v>6767040</v>
      </c>
      <c r="D1662" s="64" t="s">
        <v>3646</v>
      </c>
      <c r="E1662" s="64" t="s">
        <v>91</v>
      </c>
      <c r="F1662" s="64" t="s">
        <v>179</v>
      </c>
      <c r="G1662" s="64"/>
      <c r="H1662" s="65"/>
      <c r="I1662" s="65"/>
      <c r="J1662" s="65"/>
      <c r="K1662" s="65"/>
      <c r="L1662" s="65"/>
      <c r="M1662" s="65"/>
      <c r="N1662" s="65"/>
      <c r="O1662" s="65"/>
      <c r="P1662" s="65"/>
      <c r="Q1662" s="64"/>
      <c r="R1662" s="64"/>
      <c r="S1662" s="65" t="s">
        <v>761</v>
      </c>
      <c r="T1662" s="65" t="s">
        <v>3570</v>
      </c>
    </row>
    <row r="1663" spans="1:20" x14ac:dyDescent="0.35">
      <c r="A1663" s="63">
        <v>2.036</v>
      </c>
      <c r="B1663" s="64">
        <v>478193</v>
      </c>
      <c r="C1663" s="64">
        <v>6766981</v>
      </c>
      <c r="D1663" s="64" t="s">
        <v>3647</v>
      </c>
      <c r="E1663" s="64" t="s">
        <v>22</v>
      </c>
      <c r="F1663" s="64" t="s">
        <v>148</v>
      </c>
      <c r="G1663" s="64"/>
      <c r="H1663" s="65"/>
      <c r="I1663" s="65"/>
      <c r="J1663" s="65"/>
      <c r="K1663" s="65"/>
      <c r="L1663" s="65"/>
      <c r="M1663" s="65"/>
      <c r="N1663" s="65"/>
      <c r="O1663" s="65"/>
      <c r="P1663" s="65"/>
      <c r="Q1663" s="64"/>
      <c r="R1663" s="64"/>
      <c r="S1663" s="65" t="s">
        <v>761</v>
      </c>
      <c r="T1663" s="65" t="s">
        <v>3570</v>
      </c>
    </row>
    <row r="1664" spans="1:20" x14ac:dyDescent="0.35">
      <c r="A1664" s="63">
        <v>2.0369999999999999</v>
      </c>
      <c r="B1664" s="64">
        <v>478129</v>
      </c>
      <c r="C1664" s="64">
        <v>6766964</v>
      </c>
      <c r="D1664" s="64" t="s">
        <v>3648</v>
      </c>
      <c r="E1664" s="64" t="s">
        <v>22</v>
      </c>
      <c r="F1664" s="64" t="s">
        <v>148</v>
      </c>
      <c r="G1664" s="64"/>
      <c r="H1664" s="65" t="s">
        <v>34</v>
      </c>
      <c r="I1664" s="65">
        <v>27</v>
      </c>
      <c r="J1664" s="65"/>
      <c r="K1664" s="65"/>
      <c r="L1664" s="65"/>
      <c r="M1664" s="65"/>
      <c r="N1664" s="65"/>
      <c r="O1664" s="65"/>
      <c r="P1664" s="65"/>
      <c r="Q1664" s="64"/>
      <c r="R1664" s="64"/>
      <c r="S1664" s="65" t="s">
        <v>761</v>
      </c>
      <c r="T1664" s="65" t="s">
        <v>3570</v>
      </c>
    </row>
    <row r="1665" spans="1:20" x14ac:dyDescent="0.35">
      <c r="A1665" s="63">
        <v>2.0379999999999998</v>
      </c>
      <c r="B1665" s="64">
        <v>478066</v>
      </c>
      <c r="C1665" s="72">
        <v>6766941</v>
      </c>
      <c r="D1665" s="64" t="s">
        <v>3649</v>
      </c>
      <c r="E1665" s="64"/>
      <c r="F1665" s="64" t="s">
        <v>144</v>
      </c>
      <c r="G1665" s="64"/>
      <c r="H1665" s="65"/>
      <c r="I1665" s="65"/>
      <c r="J1665" s="65"/>
      <c r="K1665" s="65"/>
      <c r="L1665" s="65"/>
      <c r="M1665" s="65"/>
      <c r="N1665" s="65"/>
      <c r="O1665" s="65"/>
      <c r="P1665" s="65"/>
      <c r="Q1665" s="64"/>
      <c r="R1665" s="64"/>
      <c r="S1665" s="65" t="s">
        <v>761</v>
      </c>
      <c r="T1665" s="65" t="s">
        <v>3570</v>
      </c>
    </row>
    <row r="1666" spans="1:20" x14ac:dyDescent="0.35">
      <c r="A1666" s="63">
        <v>2.0390000000000001</v>
      </c>
      <c r="B1666" s="64">
        <v>478405</v>
      </c>
      <c r="C1666" s="64">
        <v>6766145</v>
      </c>
      <c r="D1666" s="64" t="s">
        <v>3650</v>
      </c>
      <c r="E1666" s="64" t="s">
        <v>22</v>
      </c>
      <c r="F1666" s="64" t="s">
        <v>148</v>
      </c>
      <c r="G1666" s="64"/>
      <c r="H1666" s="65" t="s">
        <v>34</v>
      </c>
      <c r="I1666" s="65">
        <v>180</v>
      </c>
      <c r="J1666" s="65">
        <v>80</v>
      </c>
      <c r="K1666" s="65"/>
      <c r="L1666" s="65"/>
      <c r="M1666" s="65"/>
      <c r="N1666" s="65"/>
      <c r="O1666" s="65"/>
      <c r="P1666" s="65"/>
      <c r="Q1666" s="64"/>
      <c r="R1666" s="64" t="s">
        <v>3651</v>
      </c>
      <c r="S1666" s="65" t="s">
        <v>761</v>
      </c>
      <c r="T1666" s="65" t="s">
        <v>3570</v>
      </c>
    </row>
    <row r="1667" spans="1:20" x14ac:dyDescent="0.35">
      <c r="A1667" s="63" t="s">
        <v>3652</v>
      </c>
      <c r="B1667" s="64">
        <v>478577</v>
      </c>
      <c r="C1667" s="64">
        <v>6766264</v>
      </c>
      <c r="D1667" s="64" t="s">
        <v>3653</v>
      </c>
      <c r="E1667" s="64" t="s">
        <v>22</v>
      </c>
      <c r="F1667" s="64" t="s">
        <v>148</v>
      </c>
      <c r="G1667" s="64"/>
      <c r="H1667" s="65"/>
      <c r="I1667" s="65"/>
      <c r="J1667" s="65"/>
      <c r="K1667" s="65"/>
      <c r="L1667" s="65"/>
      <c r="M1667" s="65"/>
      <c r="N1667" s="65"/>
      <c r="O1667" s="65"/>
      <c r="P1667" s="65"/>
      <c r="Q1667" s="64"/>
      <c r="R1667" s="64"/>
      <c r="S1667" s="65" t="s">
        <v>761</v>
      </c>
      <c r="T1667" s="65" t="s">
        <v>3570</v>
      </c>
    </row>
    <row r="1668" spans="1:20" x14ac:dyDescent="0.35">
      <c r="A1668" s="63">
        <v>2.0409999999999999</v>
      </c>
      <c r="B1668" s="64">
        <v>478554</v>
      </c>
      <c r="C1668" s="64">
        <v>6766291</v>
      </c>
      <c r="D1668" s="64" t="s">
        <v>3654</v>
      </c>
      <c r="E1668" s="64" t="s">
        <v>22</v>
      </c>
      <c r="F1668" s="64" t="s">
        <v>148</v>
      </c>
      <c r="G1668" s="64"/>
      <c r="H1668" s="65"/>
      <c r="I1668" s="65"/>
      <c r="J1668" s="65"/>
      <c r="K1668" s="65"/>
      <c r="L1668" s="65"/>
      <c r="M1668" s="65"/>
      <c r="N1668" s="65"/>
      <c r="O1668" s="65"/>
      <c r="P1668" s="65"/>
      <c r="Q1668" s="64"/>
      <c r="R1668" s="64"/>
      <c r="S1668" s="65" t="s">
        <v>761</v>
      </c>
      <c r="T1668" s="65" t="s">
        <v>3570</v>
      </c>
    </row>
    <row r="1669" spans="1:20" x14ac:dyDescent="0.35">
      <c r="A1669" s="63">
        <v>2.0419999999999998</v>
      </c>
      <c r="B1669" s="64">
        <v>478573</v>
      </c>
      <c r="C1669" s="64">
        <v>6766308</v>
      </c>
      <c r="D1669" s="64" t="s">
        <v>3655</v>
      </c>
      <c r="E1669" s="64" t="s">
        <v>22</v>
      </c>
      <c r="F1669" s="64" t="s">
        <v>148</v>
      </c>
      <c r="G1669" s="64"/>
      <c r="H1669" s="65" t="s">
        <v>46</v>
      </c>
      <c r="I1669" s="65">
        <v>114</v>
      </c>
      <c r="J1669" s="65"/>
      <c r="K1669" s="65"/>
      <c r="L1669" s="65"/>
      <c r="M1669" s="65"/>
      <c r="N1669" s="65"/>
      <c r="O1669" s="65"/>
      <c r="P1669" s="65"/>
      <c r="Q1669" s="64"/>
      <c r="R1669" s="64"/>
      <c r="S1669" s="65" t="s">
        <v>761</v>
      </c>
      <c r="T1669" s="65" t="s">
        <v>3570</v>
      </c>
    </row>
    <row r="1670" spans="1:20" x14ac:dyDescent="0.35">
      <c r="A1670" s="63">
        <v>2.0430000000000001</v>
      </c>
      <c r="B1670" s="64">
        <v>478674</v>
      </c>
      <c r="C1670" s="64">
        <v>6766388</v>
      </c>
      <c r="D1670" s="64" t="s">
        <v>3656</v>
      </c>
      <c r="E1670" s="64" t="s">
        <v>22</v>
      </c>
      <c r="F1670" s="64" t="s">
        <v>23</v>
      </c>
      <c r="G1670" s="64" t="s">
        <v>148</v>
      </c>
      <c r="H1670" s="65"/>
      <c r="I1670" s="65"/>
      <c r="J1670" s="65"/>
      <c r="K1670" s="65"/>
      <c r="L1670" s="65"/>
      <c r="M1670" s="65"/>
      <c r="N1670" s="65"/>
      <c r="O1670" s="65"/>
      <c r="P1670" s="65"/>
      <c r="Q1670" s="64"/>
      <c r="R1670" s="64"/>
      <c r="S1670" s="65" t="s">
        <v>761</v>
      </c>
      <c r="T1670" s="65" t="s">
        <v>3570</v>
      </c>
    </row>
    <row r="1671" spans="1:20" x14ac:dyDescent="0.35">
      <c r="A1671" s="63">
        <v>2.044</v>
      </c>
      <c r="B1671" s="64">
        <v>478992</v>
      </c>
      <c r="C1671" s="64">
        <v>6766307</v>
      </c>
      <c r="D1671" s="64" t="s">
        <v>3657</v>
      </c>
      <c r="E1671" s="64" t="s">
        <v>91</v>
      </c>
      <c r="F1671" s="64" t="s">
        <v>23</v>
      </c>
      <c r="G1671" s="64"/>
      <c r="H1671" s="65"/>
      <c r="I1671" s="65"/>
      <c r="J1671" s="65"/>
      <c r="K1671" s="65"/>
      <c r="L1671" s="65"/>
      <c r="M1671" s="65"/>
      <c r="N1671" s="65"/>
      <c r="O1671" s="65"/>
      <c r="P1671" s="65"/>
      <c r="Q1671" s="64"/>
      <c r="R1671" s="64"/>
      <c r="S1671" s="65" t="s">
        <v>761</v>
      </c>
      <c r="T1671" s="65" t="s">
        <v>3570</v>
      </c>
    </row>
    <row r="1672" spans="1:20" x14ac:dyDescent="0.35">
      <c r="A1672" s="63">
        <v>2.0449999999999999</v>
      </c>
      <c r="B1672" s="64">
        <v>479118</v>
      </c>
      <c r="C1672" s="64">
        <v>6766324</v>
      </c>
      <c r="D1672" s="64" t="s">
        <v>3658</v>
      </c>
      <c r="E1672" s="64" t="s">
        <v>91</v>
      </c>
      <c r="F1672" s="64" t="s">
        <v>23</v>
      </c>
      <c r="G1672" s="64"/>
      <c r="H1672" s="65"/>
      <c r="I1672" s="65"/>
      <c r="J1672" s="65"/>
      <c r="K1672" s="65"/>
      <c r="L1672" s="65"/>
      <c r="M1672" s="65"/>
      <c r="N1672" s="65"/>
      <c r="O1672" s="65"/>
      <c r="P1672" s="65"/>
      <c r="Q1672" s="64"/>
      <c r="R1672" s="64"/>
      <c r="S1672" s="65" t="s">
        <v>761</v>
      </c>
      <c r="T1672" s="65" t="s">
        <v>3570</v>
      </c>
    </row>
    <row r="1673" spans="1:20" x14ac:dyDescent="0.35">
      <c r="A1673" s="63">
        <v>2.0459999999999998</v>
      </c>
      <c r="B1673" s="64">
        <v>479765</v>
      </c>
      <c r="C1673" s="64">
        <v>6766368</v>
      </c>
      <c r="D1673" s="64" t="s">
        <v>3659</v>
      </c>
      <c r="E1673" s="64" t="s">
        <v>91</v>
      </c>
      <c r="F1673" s="64" t="s">
        <v>31</v>
      </c>
      <c r="G1673" s="64"/>
      <c r="H1673" s="65" t="s">
        <v>46</v>
      </c>
      <c r="I1673" s="65">
        <v>160</v>
      </c>
      <c r="J1673" s="65"/>
      <c r="K1673" s="65"/>
      <c r="L1673" s="65"/>
      <c r="M1673" s="65"/>
      <c r="N1673" s="65"/>
      <c r="O1673" s="65"/>
      <c r="P1673" s="65"/>
      <c r="Q1673" s="64"/>
      <c r="R1673" s="64"/>
      <c r="S1673" s="65" t="s">
        <v>761</v>
      </c>
      <c r="T1673" s="65" t="s">
        <v>3570</v>
      </c>
    </row>
    <row r="1674" spans="1:20" x14ac:dyDescent="0.35">
      <c r="A1674" s="63">
        <v>2.0470000000000002</v>
      </c>
      <c r="B1674" s="64">
        <v>479000</v>
      </c>
      <c r="C1674" s="72">
        <v>6768380</v>
      </c>
      <c r="D1674" s="64" t="s">
        <v>3660</v>
      </c>
      <c r="E1674" s="64"/>
      <c r="F1674" s="65"/>
      <c r="G1674" s="64"/>
      <c r="H1674" s="65"/>
      <c r="I1674" s="65"/>
      <c r="J1674" s="65"/>
      <c r="K1674" s="65"/>
      <c r="L1674" s="65"/>
      <c r="M1674" s="65"/>
      <c r="N1674" s="65"/>
      <c r="O1674" s="65"/>
      <c r="P1674" s="65"/>
      <c r="Q1674" s="64"/>
      <c r="R1674" s="64"/>
      <c r="S1674" s="65" t="s">
        <v>761</v>
      </c>
      <c r="T1674" s="65" t="s">
        <v>3570</v>
      </c>
    </row>
    <row r="1675" spans="1:20" x14ac:dyDescent="0.35">
      <c r="A1675" s="63">
        <v>2.048</v>
      </c>
      <c r="B1675" s="64">
        <v>480100</v>
      </c>
      <c r="C1675" s="72">
        <v>6768380</v>
      </c>
      <c r="D1675" s="64" t="s">
        <v>3660</v>
      </c>
      <c r="E1675" s="64"/>
      <c r="F1675" s="65"/>
      <c r="G1675" s="64"/>
      <c r="H1675" s="65"/>
      <c r="I1675" s="65"/>
      <c r="J1675" s="65"/>
      <c r="K1675" s="65"/>
      <c r="L1675" s="65"/>
      <c r="M1675" s="65"/>
      <c r="N1675" s="65"/>
      <c r="O1675" s="65"/>
      <c r="P1675" s="65"/>
      <c r="Q1675" s="64"/>
      <c r="R1675" s="64"/>
      <c r="S1675" s="65" t="s">
        <v>761</v>
      </c>
      <c r="T1675" s="65" t="s">
        <v>3570</v>
      </c>
    </row>
    <row r="1676" spans="1:20" x14ac:dyDescent="0.35">
      <c r="A1676" s="63">
        <v>2.0489999999999999</v>
      </c>
      <c r="B1676" s="64">
        <v>480100</v>
      </c>
      <c r="C1676" s="64">
        <v>6767611</v>
      </c>
      <c r="D1676" s="64" t="s">
        <v>3660</v>
      </c>
      <c r="E1676" s="64"/>
      <c r="F1676" s="65"/>
      <c r="G1676" s="64"/>
      <c r="H1676" s="65"/>
      <c r="I1676" s="65"/>
      <c r="J1676" s="65"/>
      <c r="K1676" s="65"/>
      <c r="L1676" s="65"/>
      <c r="M1676" s="65"/>
      <c r="N1676" s="65"/>
      <c r="O1676" s="65"/>
      <c r="P1676" s="65"/>
      <c r="Q1676" s="64"/>
      <c r="R1676" s="64"/>
      <c r="S1676" s="65" t="s">
        <v>761</v>
      </c>
      <c r="T1676" s="65" t="s">
        <v>3570</v>
      </c>
    </row>
    <row r="1677" spans="1:20" x14ac:dyDescent="0.35">
      <c r="A1677" s="63" t="s">
        <v>3661</v>
      </c>
      <c r="B1677" s="64">
        <v>479435</v>
      </c>
      <c r="C1677" s="64">
        <v>6767611</v>
      </c>
      <c r="D1677" s="64" t="s">
        <v>3662</v>
      </c>
      <c r="E1677" s="64" t="s">
        <v>91</v>
      </c>
      <c r="F1677" s="64" t="s">
        <v>179</v>
      </c>
      <c r="G1677" s="64"/>
      <c r="H1677" s="65"/>
      <c r="I1677" s="65"/>
      <c r="J1677" s="65"/>
      <c r="K1677" s="65"/>
      <c r="L1677" s="65"/>
      <c r="M1677" s="65"/>
      <c r="N1677" s="65"/>
      <c r="O1677" s="65"/>
      <c r="P1677" s="65"/>
      <c r="Q1677" s="64"/>
      <c r="R1677" s="64"/>
      <c r="S1677" s="65" t="s">
        <v>761</v>
      </c>
      <c r="T1677" s="65" t="s">
        <v>3570</v>
      </c>
    </row>
    <row r="1678" spans="1:20" x14ac:dyDescent="0.35">
      <c r="A1678" s="63">
        <v>2.0510000000000002</v>
      </c>
      <c r="B1678" s="64">
        <v>478950</v>
      </c>
      <c r="C1678" s="64">
        <v>6767573</v>
      </c>
      <c r="D1678" s="64" t="s">
        <v>3663</v>
      </c>
      <c r="E1678" s="64" t="s">
        <v>133</v>
      </c>
      <c r="F1678" s="64" t="s">
        <v>179</v>
      </c>
      <c r="G1678" s="64"/>
      <c r="H1678" s="65"/>
      <c r="I1678" s="65"/>
      <c r="J1678" s="65"/>
      <c r="K1678" s="65"/>
      <c r="L1678" s="65"/>
      <c r="M1678" s="65"/>
      <c r="N1678" s="65"/>
      <c r="O1678" s="65"/>
      <c r="P1678" s="65"/>
      <c r="Q1678" s="64"/>
      <c r="R1678" s="64"/>
      <c r="S1678" s="65" t="s">
        <v>761</v>
      </c>
      <c r="T1678" s="65" t="s">
        <v>3570</v>
      </c>
    </row>
    <row r="1679" spans="1:20" x14ac:dyDescent="0.35">
      <c r="A1679" s="63">
        <v>2.052</v>
      </c>
      <c r="B1679" s="64">
        <v>479755</v>
      </c>
      <c r="C1679" s="64">
        <v>6767190</v>
      </c>
      <c r="D1679" s="64" t="s">
        <v>3664</v>
      </c>
      <c r="E1679" s="64"/>
      <c r="F1679" s="65"/>
      <c r="G1679" s="64"/>
      <c r="H1679" s="65"/>
      <c r="I1679" s="65"/>
      <c r="J1679" s="65"/>
      <c r="K1679" s="65"/>
      <c r="L1679" s="65"/>
      <c r="M1679" s="65"/>
      <c r="N1679" s="65"/>
      <c r="O1679" s="65"/>
      <c r="P1679" s="65"/>
      <c r="Q1679" s="64"/>
      <c r="R1679" s="64"/>
      <c r="S1679" s="65" t="s">
        <v>761</v>
      </c>
      <c r="T1679" s="65" t="s">
        <v>3570</v>
      </c>
    </row>
    <row r="1680" spans="1:20" x14ac:dyDescent="0.35">
      <c r="A1680" s="63">
        <v>2.0529999999999999</v>
      </c>
      <c r="B1680" s="64">
        <v>480172</v>
      </c>
      <c r="C1680" s="64">
        <v>6767138</v>
      </c>
      <c r="D1680" s="64" t="s">
        <v>3660</v>
      </c>
      <c r="E1680" s="64"/>
      <c r="F1680" s="65"/>
      <c r="G1680" s="64"/>
      <c r="H1680" s="65"/>
      <c r="I1680" s="65"/>
      <c r="J1680" s="65"/>
      <c r="K1680" s="65"/>
      <c r="L1680" s="65"/>
      <c r="M1680" s="65"/>
      <c r="N1680" s="65"/>
      <c r="O1680" s="65"/>
      <c r="P1680" s="65"/>
      <c r="Q1680" s="64"/>
      <c r="R1680" s="64"/>
      <c r="S1680" s="65" t="s">
        <v>761</v>
      </c>
      <c r="T1680" s="65" t="s">
        <v>3570</v>
      </c>
    </row>
    <row r="1681" spans="1:20" x14ac:dyDescent="0.35">
      <c r="A1681" s="63">
        <v>2.0539999999999998</v>
      </c>
      <c r="B1681" s="64">
        <v>480123</v>
      </c>
      <c r="C1681" s="64">
        <v>6766705</v>
      </c>
      <c r="D1681" s="64" t="s">
        <v>3660</v>
      </c>
      <c r="E1681" s="64"/>
      <c r="F1681" s="64"/>
      <c r="G1681" s="64"/>
      <c r="H1681" s="65"/>
      <c r="I1681" s="65"/>
      <c r="J1681" s="65"/>
      <c r="K1681" s="65"/>
      <c r="L1681" s="65"/>
      <c r="M1681" s="65"/>
      <c r="N1681" s="65"/>
      <c r="O1681" s="65"/>
      <c r="P1681" s="65"/>
      <c r="Q1681" s="64"/>
      <c r="R1681" s="64"/>
      <c r="S1681" s="65" t="s">
        <v>761</v>
      </c>
      <c r="T1681" s="65" t="s">
        <v>3570</v>
      </c>
    </row>
    <row r="1682" spans="1:20" x14ac:dyDescent="0.35">
      <c r="A1682" s="63">
        <v>2.0550000000000002</v>
      </c>
      <c r="B1682" s="64">
        <v>479805</v>
      </c>
      <c r="C1682" s="64">
        <v>6766701</v>
      </c>
      <c r="D1682" s="64" t="s">
        <v>3660</v>
      </c>
      <c r="E1682" s="64"/>
      <c r="F1682" s="64"/>
      <c r="G1682" s="64"/>
      <c r="H1682" s="65"/>
      <c r="I1682" s="65"/>
      <c r="J1682" s="65"/>
      <c r="K1682" s="65"/>
      <c r="L1682" s="65"/>
      <c r="M1682" s="65"/>
      <c r="N1682" s="65"/>
      <c r="O1682" s="65"/>
      <c r="P1682" s="65"/>
      <c r="Q1682" s="64"/>
      <c r="R1682" s="64"/>
      <c r="S1682" s="65" t="s">
        <v>761</v>
      </c>
      <c r="T1682" s="65" t="s">
        <v>3570</v>
      </c>
    </row>
    <row r="1683" spans="1:20" x14ac:dyDescent="0.35">
      <c r="A1683" s="63">
        <v>2.056</v>
      </c>
      <c r="B1683" s="64">
        <v>479783</v>
      </c>
      <c r="C1683" s="64">
        <v>6766370</v>
      </c>
      <c r="D1683" s="64" t="s">
        <v>3665</v>
      </c>
      <c r="E1683" s="64" t="s">
        <v>91</v>
      </c>
      <c r="F1683" s="64" t="s">
        <v>23</v>
      </c>
      <c r="G1683" s="64"/>
      <c r="H1683" s="65" t="s">
        <v>34</v>
      </c>
      <c r="I1683" s="65">
        <v>5</v>
      </c>
      <c r="J1683" s="65"/>
      <c r="K1683" s="65"/>
      <c r="L1683" s="65"/>
      <c r="M1683" s="65"/>
      <c r="N1683" s="65"/>
      <c r="O1683" s="65"/>
      <c r="P1683" s="65"/>
      <c r="Q1683" s="64"/>
      <c r="R1683" s="64"/>
      <c r="S1683" s="65" t="s">
        <v>761</v>
      </c>
      <c r="T1683" s="65" t="s">
        <v>3570</v>
      </c>
    </row>
    <row r="1684" spans="1:20" x14ac:dyDescent="0.35">
      <c r="A1684" s="63">
        <v>2.0569999999999999</v>
      </c>
      <c r="B1684" s="64">
        <v>479163</v>
      </c>
      <c r="C1684" s="64">
        <v>6765957</v>
      </c>
      <c r="D1684" s="64" t="s">
        <v>3666</v>
      </c>
      <c r="E1684" s="64"/>
      <c r="F1684" s="64"/>
      <c r="G1684" s="64"/>
      <c r="H1684" s="65"/>
      <c r="I1684" s="65"/>
      <c r="J1684" s="65"/>
      <c r="K1684" s="65"/>
      <c r="L1684" s="65"/>
      <c r="M1684" s="65"/>
      <c r="N1684" s="65"/>
      <c r="O1684" s="65"/>
      <c r="P1684" s="65"/>
      <c r="Q1684" s="64"/>
      <c r="R1684" s="64"/>
      <c r="S1684" s="65" t="s">
        <v>761</v>
      </c>
      <c r="T1684" s="65" t="s">
        <v>3570</v>
      </c>
    </row>
    <row r="1685" spans="1:20" x14ac:dyDescent="0.35">
      <c r="A1685" s="63">
        <v>2.0579999999999998</v>
      </c>
      <c r="B1685" s="64">
        <v>479095</v>
      </c>
      <c r="C1685" s="72">
        <v>6765870</v>
      </c>
      <c r="D1685" s="64" t="s">
        <v>3667</v>
      </c>
      <c r="E1685" s="64" t="s">
        <v>133</v>
      </c>
      <c r="F1685" s="64" t="s">
        <v>148</v>
      </c>
      <c r="G1685" s="64"/>
      <c r="H1685" s="65"/>
      <c r="I1685" s="65"/>
      <c r="J1685" s="65"/>
      <c r="K1685" s="65"/>
      <c r="L1685" s="65"/>
      <c r="M1685" s="65"/>
      <c r="N1685" s="65"/>
      <c r="O1685" s="65"/>
      <c r="P1685" s="65"/>
      <c r="Q1685" s="64"/>
      <c r="R1685" s="64"/>
      <c r="S1685" s="65" t="s">
        <v>761</v>
      </c>
      <c r="T1685" s="65" t="s">
        <v>3570</v>
      </c>
    </row>
    <row r="1686" spans="1:20" x14ac:dyDescent="0.35">
      <c r="A1686" s="63">
        <v>2.0590000000000002</v>
      </c>
      <c r="B1686" s="64">
        <v>479030</v>
      </c>
      <c r="C1686" s="64">
        <v>6765758</v>
      </c>
      <c r="D1686" s="64" t="s">
        <v>3668</v>
      </c>
      <c r="E1686" s="64" t="s">
        <v>91</v>
      </c>
      <c r="F1686" s="64" t="s">
        <v>23</v>
      </c>
      <c r="G1686" s="64"/>
      <c r="H1686" s="65"/>
      <c r="I1686" s="65"/>
      <c r="J1686" s="65"/>
      <c r="K1686" s="65"/>
      <c r="L1686" s="65"/>
      <c r="M1686" s="65"/>
      <c r="N1686" s="65"/>
      <c r="O1686" s="65"/>
      <c r="P1686" s="65"/>
      <c r="Q1686" s="64"/>
      <c r="R1686" s="64"/>
      <c r="S1686" s="65" t="s">
        <v>761</v>
      </c>
      <c r="T1686" s="65" t="s">
        <v>3570</v>
      </c>
    </row>
    <row r="1687" spans="1:20" x14ac:dyDescent="0.35">
      <c r="A1687" s="63" t="s">
        <v>3669</v>
      </c>
      <c r="B1687" s="64">
        <v>479243</v>
      </c>
      <c r="C1687" s="64">
        <v>6765648</v>
      </c>
      <c r="D1687" s="64" t="s">
        <v>3670</v>
      </c>
      <c r="E1687" s="64" t="s">
        <v>91</v>
      </c>
      <c r="F1687" s="64" t="s">
        <v>31</v>
      </c>
      <c r="G1687" s="64"/>
      <c r="H1687" s="65"/>
      <c r="I1687" s="65"/>
      <c r="J1687" s="65"/>
      <c r="K1687" s="65"/>
      <c r="L1687" s="65"/>
      <c r="M1687" s="65"/>
      <c r="N1687" s="65"/>
      <c r="O1687" s="65"/>
      <c r="P1687" s="65"/>
      <c r="Q1687" s="64"/>
      <c r="R1687" s="64"/>
      <c r="S1687" s="65" t="s">
        <v>761</v>
      </c>
      <c r="T1687" s="65" t="s">
        <v>3570</v>
      </c>
    </row>
    <row r="1688" spans="1:20" x14ac:dyDescent="0.35">
      <c r="A1688" s="63">
        <v>2.0609999999999999</v>
      </c>
      <c r="B1688" s="64">
        <v>479708</v>
      </c>
      <c r="C1688" s="64">
        <v>6765564</v>
      </c>
      <c r="D1688" s="64" t="s">
        <v>3671</v>
      </c>
      <c r="E1688" s="64" t="s">
        <v>22</v>
      </c>
      <c r="F1688" s="64" t="s">
        <v>148</v>
      </c>
      <c r="G1688" s="64"/>
      <c r="H1688" s="65" t="s">
        <v>27</v>
      </c>
      <c r="I1688" s="65">
        <v>160</v>
      </c>
      <c r="J1688" s="65"/>
      <c r="K1688" s="65"/>
      <c r="L1688" s="65"/>
      <c r="M1688" s="65"/>
      <c r="N1688" s="65"/>
      <c r="O1688" s="65"/>
      <c r="P1688" s="65"/>
      <c r="Q1688" s="64"/>
      <c r="R1688" s="64" t="s">
        <v>3672</v>
      </c>
      <c r="S1688" s="65" t="s">
        <v>761</v>
      </c>
      <c r="T1688" s="65" t="s">
        <v>3570</v>
      </c>
    </row>
    <row r="1689" spans="1:20" x14ac:dyDescent="0.35">
      <c r="A1689" s="63">
        <v>2.0619999999999998</v>
      </c>
      <c r="B1689" s="64">
        <v>479677</v>
      </c>
      <c r="C1689" s="64">
        <v>6765482</v>
      </c>
      <c r="D1689" s="64" t="s">
        <v>3673</v>
      </c>
      <c r="E1689" s="64" t="s">
        <v>22</v>
      </c>
      <c r="F1689" s="64" t="s">
        <v>148</v>
      </c>
      <c r="G1689" s="64"/>
      <c r="H1689" s="65" t="s">
        <v>46</v>
      </c>
      <c r="I1689" s="65">
        <v>20</v>
      </c>
      <c r="J1689" s="65"/>
      <c r="K1689" s="65"/>
      <c r="L1689" s="65"/>
      <c r="M1689" s="65"/>
      <c r="N1689" s="65"/>
      <c r="O1689" s="65"/>
      <c r="P1689" s="65"/>
      <c r="Q1689" s="64"/>
      <c r="R1689" s="64"/>
      <c r="S1689" s="65" t="s">
        <v>761</v>
      </c>
      <c r="T1689" s="65" t="s">
        <v>3570</v>
      </c>
    </row>
    <row r="1690" spans="1:20" x14ac:dyDescent="0.35">
      <c r="A1690" s="63">
        <v>2.0630000000000002</v>
      </c>
      <c r="B1690" s="64">
        <v>479475</v>
      </c>
      <c r="C1690" s="64">
        <v>6765340</v>
      </c>
      <c r="D1690" s="64" t="s">
        <v>3674</v>
      </c>
      <c r="E1690" s="64" t="s">
        <v>91</v>
      </c>
      <c r="F1690" s="64" t="s">
        <v>31</v>
      </c>
      <c r="G1690" s="64"/>
      <c r="H1690" s="65"/>
      <c r="I1690" s="65"/>
      <c r="J1690" s="65"/>
      <c r="K1690" s="65"/>
      <c r="L1690" s="65"/>
      <c r="M1690" s="65"/>
      <c r="N1690" s="65"/>
      <c r="O1690" s="65"/>
      <c r="P1690" s="65"/>
      <c r="Q1690" s="64"/>
      <c r="R1690" s="64"/>
      <c r="S1690" s="65" t="s">
        <v>761</v>
      </c>
      <c r="T1690" s="65" t="s">
        <v>3570</v>
      </c>
    </row>
    <row r="1691" spans="1:20" x14ac:dyDescent="0.35">
      <c r="A1691" s="63">
        <v>2.0640000000000001</v>
      </c>
      <c r="B1691" s="64">
        <v>479033</v>
      </c>
      <c r="C1691" s="72">
        <v>6765096</v>
      </c>
      <c r="D1691" s="64" t="s">
        <v>3675</v>
      </c>
      <c r="E1691" s="64" t="s">
        <v>133</v>
      </c>
      <c r="F1691" s="64" t="s">
        <v>179</v>
      </c>
      <c r="G1691" s="64"/>
      <c r="H1691" s="65"/>
      <c r="I1691" s="65"/>
      <c r="J1691" s="65"/>
      <c r="K1691" s="65"/>
      <c r="L1691" s="65"/>
      <c r="M1691" s="65"/>
      <c r="N1691" s="65"/>
      <c r="O1691" s="65"/>
      <c r="P1691" s="65"/>
      <c r="Q1691" s="59"/>
      <c r="R1691" s="64"/>
      <c r="S1691" s="65" t="s">
        <v>761</v>
      </c>
      <c r="T1691" s="65" t="s">
        <v>3570</v>
      </c>
    </row>
    <row r="1692" spans="1:20" x14ac:dyDescent="0.35">
      <c r="A1692" s="63">
        <v>2.0649999999999999</v>
      </c>
      <c r="B1692" s="64">
        <v>479679</v>
      </c>
      <c r="C1692" s="64">
        <v>6764861</v>
      </c>
      <c r="D1692" s="64" t="s">
        <v>3660</v>
      </c>
      <c r="E1692" s="64"/>
      <c r="F1692" s="64"/>
      <c r="G1692" s="64"/>
      <c r="H1692" s="65"/>
      <c r="I1692" s="65"/>
      <c r="J1692" s="65"/>
      <c r="K1692" s="65"/>
      <c r="L1692" s="65"/>
      <c r="M1692" s="65"/>
      <c r="N1692" s="65"/>
      <c r="O1692" s="65"/>
      <c r="P1692" s="65"/>
      <c r="Q1692" s="64"/>
      <c r="R1692" s="64"/>
      <c r="S1692" s="65" t="s">
        <v>761</v>
      </c>
      <c r="T1692" s="65" t="s">
        <v>3570</v>
      </c>
    </row>
    <row r="1693" spans="1:20" x14ac:dyDescent="0.35">
      <c r="A1693" s="63">
        <v>2.0659999999999998</v>
      </c>
      <c r="B1693" s="64">
        <v>479005</v>
      </c>
      <c r="C1693" s="64">
        <v>6764411</v>
      </c>
      <c r="D1693" s="64" t="s">
        <v>3660</v>
      </c>
      <c r="E1693" s="64"/>
      <c r="F1693" s="64"/>
      <c r="G1693" s="64"/>
      <c r="H1693" s="65"/>
      <c r="I1693" s="65"/>
      <c r="J1693" s="65"/>
      <c r="K1693" s="65"/>
      <c r="L1693" s="65"/>
      <c r="M1693" s="65"/>
      <c r="N1693" s="65"/>
      <c r="O1693" s="65"/>
      <c r="P1693" s="65"/>
      <c r="Q1693" s="64"/>
      <c r="R1693" s="64"/>
      <c r="S1693" s="65" t="s">
        <v>761</v>
      </c>
      <c r="T1693" s="65" t="s">
        <v>3570</v>
      </c>
    </row>
    <row r="1694" spans="1:20" x14ac:dyDescent="0.35">
      <c r="A1694" s="63">
        <v>2.0670000000000002</v>
      </c>
      <c r="B1694" s="64">
        <v>479646</v>
      </c>
      <c r="C1694" s="64">
        <v>6764321</v>
      </c>
      <c r="D1694" s="64" t="s">
        <v>3660</v>
      </c>
      <c r="E1694" s="64"/>
      <c r="F1694" s="64"/>
      <c r="G1694" s="64"/>
      <c r="H1694" s="65"/>
      <c r="I1694" s="65"/>
      <c r="J1694" s="65"/>
      <c r="K1694" s="65"/>
      <c r="L1694" s="65"/>
      <c r="M1694" s="65"/>
      <c r="N1694" s="65"/>
      <c r="O1694" s="65"/>
      <c r="P1694" s="65"/>
      <c r="Q1694" s="64"/>
      <c r="R1694" s="64"/>
      <c r="S1694" s="65" t="s">
        <v>761</v>
      </c>
      <c r="T1694" s="65" t="s">
        <v>3570</v>
      </c>
    </row>
    <row r="1695" spans="1:20" x14ac:dyDescent="0.35">
      <c r="A1695" s="63">
        <v>2.0680000000000001</v>
      </c>
      <c r="B1695" s="64">
        <v>480183</v>
      </c>
      <c r="C1695" s="64">
        <v>6765067</v>
      </c>
      <c r="D1695" s="64" t="s">
        <v>3676</v>
      </c>
      <c r="E1695" s="64" t="s">
        <v>22</v>
      </c>
      <c r="F1695" s="64" t="s">
        <v>148</v>
      </c>
      <c r="G1695" s="64"/>
      <c r="H1695" s="65" t="s">
        <v>27</v>
      </c>
      <c r="I1695" s="65">
        <v>68</v>
      </c>
      <c r="J1695" s="65"/>
      <c r="K1695" s="65" t="s">
        <v>34</v>
      </c>
      <c r="L1695" s="65">
        <v>3</v>
      </c>
      <c r="M1695" s="65">
        <v>80</v>
      </c>
      <c r="N1695" s="65"/>
      <c r="O1695" s="65"/>
      <c r="P1695" s="65"/>
      <c r="Q1695" s="64"/>
      <c r="R1695" s="64"/>
      <c r="S1695" s="65" t="s">
        <v>761</v>
      </c>
      <c r="T1695" s="65" t="s">
        <v>3570</v>
      </c>
    </row>
    <row r="1696" spans="1:20" x14ac:dyDescent="0.35">
      <c r="A1696" s="63">
        <v>2.069</v>
      </c>
      <c r="B1696" s="64">
        <v>480193</v>
      </c>
      <c r="C1696" s="64">
        <v>6765180</v>
      </c>
      <c r="D1696" s="64" t="s">
        <v>3677</v>
      </c>
      <c r="E1696" s="64" t="s">
        <v>91</v>
      </c>
      <c r="F1696" s="64" t="s">
        <v>148</v>
      </c>
      <c r="G1696" s="64" t="s">
        <v>179</v>
      </c>
      <c r="H1696" s="65"/>
      <c r="I1696" s="65"/>
      <c r="J1696" s="65"/>
      <c r="K1696" s="65"/>
      <c r="L1696" s="65"/>
      <c r="M1696" s="65"/>
      <c r="N1696" s="65"/>
      <c r="O1696" s="65"/>
      <c r="P1696" s="65"/>
      <c r="Q1696" s="64"/>
      <c r="R1696" s="64"/>
      <c r="S1696" s="65" t="s">
        <v>761</v>
      </c>
      <c r="T1696" s="65" t="s">
        <v>3570</v>
      </c>
    </row>
    <row r="1697" spans="1:20" x14ac:dyDescent="0.35">
      <c r="A1697" s="63" t="s">
        <v>3678</v>
      </c>
      <c r="B1697" s="64">
        <v>480246</v>
      </c>
      <c r="C1697" s="64">
        <v>6765181</v>
      </c>
      <c r="D1697" s="64" t="s">
        <v>3679</v>
      </c>
      <c r="E1697" s="64" t="s">
        <v>91</v>
      </c>
      <c r="F1697" s="64" t="s">
        <v>179</v>
      </c>
      <c r="G1697" s="64"/>
      <c r="H1697" s="65"/>
      <c r="I1697" s="65"/>
      <c r="J1697" s="65"/>
      <c r="K1697" s="65"/>
      <c r="L1697" s="65"/>
      <c r="M1697" s="65"/>
      <c r="N1697" s="65"/>
      <c r="O1697" s="65"/>
      <c r="P1697" s="65"/>
      <c r="Q1697" s="64"/>
      <c r="R1697" s="64"/>
      <c r="S1697" s="65" t="s">
        <v>761</v>
      </c>
      <c r="T1697" s="65" t="s">
        <v>3570</v>
      </c>
    </row>
    <row r="1698" spans="1:20" x14ac:dyDescent="0.35">
      <c r="A1698" s="63">
        <v>2.0710000000000002</v>
      </c>
      <c r="B1698" s="64">
        <v>480188</v>
      </c>
      <c r="C1698" s="64">
        <v>6766146</v>
      </c>
      <c r="D1698" s="64" t="s">
        <v>3593</v>
      </c>
      <c r="E1698" s="64" t="s">
        <v>133</v>
      </c>
      <c r="F1698" s="64" t="s">
        <v>100</v>
      </c>
      <c r="G1698" s="64"/>
      <c r="H1698" s="65"/>
      <c r="I1698" s="65"/>
      <c r="J1698" s="65"/>
      <c r="K1698" s="65"/>
      <c r="L1698" s="65"/>
      <c r="M1698" s="65"/>
      <c r="N1698" s="65"/>
      <c r="O1698" s="65"/>
      <c r="P1698" s="65"/>
      <c r="Q1698" s="64"/>
      <c r="R1698" s="64"/>
      <c r="S1698" s="65" t="s">
        <v>761</v>
      </c>
      <c r="T1698" s="65" t="s">
        <v>3570</v>
      </c>
    </row>
    <row r="1699" spans="1:20" x14ac:dyDescent="0.35">
      <c r="A1699" s="63">
        <v>3.0009999999999999</v>
      </c>
      <c r="B1699" s="80">
        <v>480297</v>
      </c>
      <c r="C1699" s="80">
        <v>6765186</v>
      </c>
      <c r="D1699" s="64" t="s">
        <v>3680</v>
      </c>
      <c r="E1699" s="64" t="s">
        <v>22</v>
      </c>
      <c r="F1699" s="64" t="s">
        <v>179</v>
      </c>
      <c r="G1699" s="64"/>
      <c r="H1699" s="65"/>
      <c r="I1699" s="65"/>
      <c r="J1699" s="65"/>
      <c r="K1699" s="65"/>
      <c r="L1699" s="65"/>
      <c r="M1699" s="65"/>
      <c r="N1699" s="65"/>
      <c r="O1699" s="65"/>
      <c r="P1699" s="65"/>
      <c r="Q1699" s="64"/>
      <c r="R1699" s="64"/>
      <c r="S1699" s="65" t="s">
        <v>761</v>
      </c>
      <c r="T1699" s="65" t="s">
        <v>3570</v>
      </c>
    </row>
    <row r="1700" spans="1:20" x14ac:dyDescent="0.35">
      <c r="A1700" s="63">
        <v>3.0019999999999998</v>
      </c>
      <c r="B1700" s="80">
        <v>480296</v>
      </c>
      <c r="C1700" s="80">
        <v>6765258</v>
      </c>
      <c r="D1700" s="64" t="s">
        <v>3681</v>
      </c>
      <c r="E1700" s="64" t="s">
        <v>22</v>
      </c>
      <c r="F1700" s="64" t="s">
        <v>82</v>
      </c>
      <c r="G1700" s="64"/>
      <c r="H1700" s="65" t="s">
        <v>27</v>
      </c>
      <c r="I1700" s="65">
        <v>199</v>
      </c>
      <c r="J1700" s="65">
        <v>68</v>
      </c>
      <c r="K1700" s="65"/>
      <c r="L1700" s="65"/>
      <c r="M1700" s="65"/>
      <c r="N1700" s="65"/>
      <c r="O1700" s="65"/>
      <c r="P1700" s="65"/>
      <c r="Q1700" s="64"/>
      <c r="R1700" s="64"/>
      <c r="S1700" s="65" t="s">
        <v>761</v>
      </c>
      <c r="T1700" s="65" t="s">
        <v>3570</v>
      </c>
    </row>
    <row r="1701" spans="1:20" x14ac:dyDescent="0.35">
      <c r="A1701" s="63">
        <v>3.0030000000000001</v>
      </c>
      <c r="B1701" s="64">
        <v>480282</v>
      </c>
      <c r="C1701" s="64">
        <v>6765415</v>
      </c>
      <c r="D1701" s="64" t="s">
        <v>3682</v>
      </c>
      <c r="E1701" s="72"/>
      <c r="F1701" s="72"/>
      <c r="G1701" s="72"/>
      <c r="H1701" s="65"/>
      <c r="I1701" s="65"/>
      <c r="J1701" s="65"/>
      <c r="K1701" s="65"/>
      <c r="L1701" s="65"/>
      <c r="M1701" s="65"/>
      <c r="N1701" s="65"/>
      <c r="O1701" s="65"/>
      <c r="P1701" s="65"/>
      <c r="Q1701" s="64"/>
      <c r="R1701" s="64"/>
      <c r="S1701" s="65" t="s">
        <v>761</v>
      </c>
      <c r="T1701" s="65" t="s">
        <v>3570</v>
      </c>
    </row>
    <row r="1702" spans="1:20" x14ac:dyDescent="0.35">
      <c r="A1702" s="63">
        <v>3.004</v>
      </c>
      <c r="B1702" s="64">
        <v>480274</v>
      </c>
      <c r="C1702" s="64">
        <v>6765668</v>
      </c>
      <c r="D1702" s="64" t="s">
        <v>3683</v>
      </c>
      <c r="E1702" s="72" t="s">
        <v>133</v>
      </c>
      <c r="F1702" s="72" t="s">
        <v>23</v>
      </c>
      <c r="G1702" s="72"/>
      <c r="H1702" s="65"/>
      <c r="I1702" s="65"/>
      <c r="J1702" s="65"/>
      <c r="K1702" s="65"/>
      <c r="L1702" s="65"/>
      <c r="M1702" s="65"/>
      <c r="N1702" s="65"/>
      <c r="O1702" s="65"/>
      <c r="P1702" s="65"/>
      <c r="Q1702" s="64"/>
      <c r="R1702" s="64"/>
      <c r="S1702" s="65" t="s">
        <v>761</v>
      </c>
      <c r="T1702" s="65" t="s">
        <v>3570</v>
      </c>
    </row>
    <row r="1703" spans="1:20" x14ac:dyDescent="0.35">
      <c r="A1703" s="63">
        <v>3.0049999999999999</v>
      </c>
      <c r="B1703" s="64">
        <v>480284</v>
      </c>
      <c r="C1703" s="64">
        <v>6765764</v>
      </c>
      <c r="D1703" s="64" t="s">
        <v>3684</v>
      </c>
      <c r="E1703" s="72" t="s">
        <v>133</v>
      </c>
      <c r="F1703" s="72" t="s">
        <v>23</v>
      </c>
      <c r="G1703" s="72" t="s">
        <v>179</v>
      </c>
      <c r="H1703" s="65"/>
      <c r="I1703" s="65"/>
      <c r="J1703" s="65"/>
      <c r="K1703" s="65"/>
      <c r="L1703" s="65"/>
      <c r="M1703" s="65"/>
      <c r="N1703" s="65"/>
      <c r="O1703" s="65"/>
      <c r="P1703" s="65"/>
      <c r="Q1703" s="64"/>
      <c r="R1703" s="64"/>
      <c r="S1703" s="65" t="s">
        <v>761</v>
      </c>
      <c r="T1703" s="65" t="s">
        <v>3570</v>
      </c>
    </row>
    <row r="1704" spans="1:20" x14ac:dyDescent="0.35">
      <c r="A1704" s="63">
        <v>3.0059999999999998</v>
      </c>
      <c r="B1704" s="64">
        <v>480299</v>
      </c>
      <c r="C1704" s="64">
        <v>6766073</v>
      </c>
      <c r="D1704" s="64" t="s">
        <v>3685</v>
      </c>
      <c r="E1704" s="72" t="s">
        <v>133</v>
      </c>
      <c r="F1704" s="72" t="s">
        <v>100</v>
      </c>
      <c r="G1704" s="72"/>
      <c r="H1704" s="65"/>
      <c r="I1704" s="65"/>
      <c r="J1704" s="65"/>
      <c r="K1704" s="65"/>
      <c r="L1704" s="65"/>
      <c r="M1704" s="65"/>
      <c r="N1704" s="65"/>
      <c r="O1704" s="65"/>
      <c r="P1704" s="65"/>
      <c r="Q1704" s="64"/>
      <c r="R1704" s="64"/>
      <c r="S1704" s="65" t="s">
        <v>761</v>
      </c>
      <c r="T1704" s="65" t="s">
        <v>3570</v>
      </c>
    </row>
    <row r="1705" spans="1:20" x14ac:dyDescent="0.35">
      <c r="A1705" s="63">
        <v>3.0070000000000001</v>
      </c>
      <c r="B1705" s="64">
        <v>480351</v>
      </c>
      <c r="C1705" s="64">
        <v>6765941</v>
      </c>
      <c r="D1705" s="64" t="s">
        <v>3686</v>
      </c>
      <c r="E1705" s="72"/>
      <c r="F1705" s="72"/>
      <c r="G1705" s="72"/>
      <c r="H1705" s="65"/>
      <c r="I1705" s="65"/>
      <c r="J1705" s="65"/>
      <c r="K1705" s="65"/>
      <c r="L1705" s="65"/>
      <c r="M1705" s="65"/>
      <c r="N1705" s="65"/>
      <c r="O1705" s="65"/>
      <c r="P1705" s="65"/>
      <c r="Q1705" s="64"/>
      <c r="R1705" s="64"/>
      <c r="S1705" s="65" t="s">
        <v>761</v>
      </c>
      <c r="T1705" s="65" t="s">
        <v>3570</v>
      </c>
    </row>
    <row r="1706" spans="1:20" x14ac:dyDescent="0.35">
      <c r="A1706" s="63">
        <v>3.008</v>
      </c>
      <c r="B1706" s="64">
        <v>480376</v>
      </c>
      <c r="C1706" s="64">
        <v>6765900</v>
      </c>
      <c r="D1706" s="64" t="s">
        <v>3687</v>
      </c>
      <c r="E1706" s="72" t="s">
        <v>133</v>
      </c>
      <c r="F1706" s="72" t="s">
        <v>105</v>
      </c>
      <c r="G1706" s="72"/>
      <c r="H1706" s="65"/>
      <c r="I1706" s="65"/>
      <c r="J1706" s="65"/>
      <c r="K1706" s="65"/>
      <c r="L1706" s="65"/>
      <c r="M1706" s="65"/>
      <c r="N1706" s="65"/>
      <c r="O1706" s="65"/>
      <c r="P1706" s="65"/>
      <c r="Q1706" s="64"/>
      <c r="R1706" s="64"/>
      <c r="S1706" s="65" t="s">
        <v>761</v>
      </c>
      <c r="T1706" s="65" t="s">
        <v>3570</v>
      </c>
    </row>
    <row r="1707" spans="1:20" x14ac:dyDescent="0.35">
      <c r="A1707" s="63">
        <v>3.0089999999999999</v>
      </c>
      <c r="B1707" s="64">
        <v>480371</v>
      </c>
      <c r="C1707" s="64">
        <v>6765866</v>
      </c>
      <c r="D1707" s="64" t="s">
        <v>3688</v>
      </c>
      <c r="E1707" s="72" t="s">
        <v>22</v>
      </c>
      <c r="F1707" s="72" t="s">
        <v>179</v>
      </c>
      <c r="G1707" s="72"/>
      <c r="H1707" s="65"/>
      <c r="I1707" s="65"/>
      <c r="J1707" s="65"/>
      <c r="K1707" s="65"/>
      <c r="L1707" s="65"/>
      <c r="M1707" s="65"/>
      <c r="N1707" s="65"/>
      <c r="O1707" s="65"/>
      <c r="P1707" s="65"/>
      <c r="Q1707" s="64"/>
      <c r="R1707" s="64"/>
      <c r="S1707" s="65" t="s">
        <v>761</v>
      </c>
      <c r="T1707" s="65" t="s">
        <v>3570</v>
      </c>
    </row>
    <row r="1708" spans="1:20" x14ac:dyDescent="0.35">
      <c r="A1708" s="63" t="s">
        <v>3689</v>
      </c>
      <c r="B1708" s="64">
        <v>480350</v>
      </c>
      <c r="C1708" s="64">
        <v>6765732</v>
      </c>
      <c r="D1708" s="64" t="s">
        <v>3690</v>
      </c>
      <c r="E1708" s="72" t="s">
        <v>133</v>
      </c>
      <c r="F1708" s="72" t="s">
        <v>179</v>
      </c>
      <c r="G1708" s="72"/>
      <c r="H1708" s="65"/>
      <c r="I1708" s="65"/>
      <c r="J1708" s="65"/>
      <c r="K1708" s="65"/>
      <c r="L1708" s="65"/>
      <c r="M1708" s="65"/>
      <c r="N1708" s="65"/>
      <c r="O1708" s="65"/>
      <c r="P1708" s="65"/>
      <c r="Q1708" s="64"/>
      <c r="R1708" s="64"/>
      <c r="S1708" s="65" t="s">
        <v>761</v>
      </c>
      <c r="T1708" s="65" t="s">
        <v>3570</v>
      </c>
    </row>
    <row r="1709" spans="1:20" x14ac:dyDescent="0.35">
      <c r="A1709" s="63">
        <v>3.0110000000000001</v>
      </c>
      <c r="B1709" s="64">
        <v>480382</v>
      </c>
      <c r="C1709" s="64">
        <v>6765557</v>
      </c>
      <c r="D1709" s="72" t="s">
        <v>3691</v>
      </c>
      <c r="E1709" s="72"/>
      <c r="F1709" s="65"/>
      <c r="G1709" s="72"/>
      <c r="H1709" s="65"/>
      <c r="I1709" s="65"/>
      <c r="J1709" s="65"/>
      <c r="K1709" s="65"/>
      <c r="L1709" s="65"/>
      <c r="M1709" s="65"/>
      <c r="N1709" s="65"/>
      <c r="O1709" s="65"/>
      <c r="P1709" s="65"/>
      <c r="Q1709" s="64"/>
      <c r="R1709" s="64"/>
      <c r="S1709" s="65" t="s">
        <v>761</v>
      </c>
      <c r="T1709" s="65" t="s">
        <v>3570</v>
      </c>
    </row>
    <row r="1710" spans="1:20" x14ac:dyDescent="0.35">
      <c r="A1710" s="63">
        <v>3.012</v>
      </c>
      <c r="B1710" s="64">
        <v>480414</v>
      </c>
      <c r="C1710" s="64">
        <v>6765408</v>
      </c>
      <c r="D1710" s="72" t="s">
        <v>3692</v>
      </c>
      <c r="E1710" s="72"/>
      <c r="F1710" s="72" t="s">
        <v>144</v>
      </c>
      <c r="G1710" s="72"/>
      <c r="H1710" s="65"/>
      <c r="I1710" s="65"/>
      <c r="J1710" s="65"/>
      <c r="K1710" s="65"/>
      <c r="L1710" s="65"/>
      <c r="M1710" s="65"/>
      <c r="N1710" s="65"/>
      <c r="O1710" s="65"/>
      <c r="P1710" s="65"/>
      <c r="Q1710" s="64"/>
      <c r="R1710" s="64"/>
      <c r="S1710" s="65" t="s">
        <v>761</v>
      </c>
      <c r="T1710" s="65" t="s">
        <v>3570</v>
      </c>
    </row>
    <row r="1711" spans="1:20" x14ac:dyDescent="0.35">
      <c r="A1711" s="63">
        <v>3.0129999999999999</v>
      </c>
      <c r="B1711" s="64">
        <v>480353</v>
      </c>
      <c r="C1711" s="64">
        <v>6765362</v>
      </c>
      <c r="D1711" s="72" t="s">
        <v>3693</v>
      </c>
      <c r="E1711" s="72"/>
      <c r="F1711" s="72" t="s">
        <v>144</v>
      </c>
      <c r="G1711" s="72"/>
      <c r="H1711" s="65"/>
      <c r="I1711" s="65"/>
      <c r="J1711" s="65"/>
      <c r="K1711" s="65"/>
      <c r="L1711" s="65"/>
      <c r="M1711" s="65"/>
      <c r="N1711" s="65"/>
      <c r="O1711" s="65"/>
      <c r="P1711" s="65"/>
      <c r="Q1711" s="64"/>
      <c r="R1711" s="64"/>
      <c r="S1711" s="65" t="s">
        <v>761</v>
      </c>
      <c r="T1711" s="65" t="s">
        <v>3570</v>
      </c>
    </row>
    <row r="1712" spans="1:20" x14ac:dyDescent="0.35">
      <c r="A1712" s="63">
        <v>3.0139999999999998</v>
      </c>
      <c r="B1712" s="64">
        <v>480331</v>
      </c>
      <c r="C1712" s="64">
        <v>6765347</v>
      </c>
      <c r="D1712" s="64" t="s">
        <v>3694</v>
      </c>
      <c r="E1712" s="72" t="s">
        <v>91</v>
      </c>
      <c r="F1712" s="72"/>
      <c r="G1712" s="72"/>
      <c r="H1712" s="65"/>
      <c r="I1712" s="65"/>
      <c r="J1712" s="65"/>
      <c r="K1712" s="65"/>
      <c r="L1712" s="65"/>
      <c r="M1712" s="65"/>
      <c r="N1712" s="65"/>
      <c r="O1712" s="65"/>
      <c r="P1712" s="65"/>
      <c r="Q1712" s="64"/>
      <c r="R1712" s="64"/>
      <c r="S1712" s="65" t="s">
        <v>761</v>
      </c>
      <c r="T1712" s="65" t="s">
        <v>3570</v>
      </c>
    </row>
    <row r="1713" spans="1:20" x14ac:dyDescent="0.35">
      <c r="A1713" s="63">
        <v>3.0150000000000001</v>
      </c>
      <c r="B1713" s="64">
        <v>480348</v>
      </c>
      <c r="C1713" s="64">
        <v>6765284</v>
      </c>
      <c r="D1713" s="64" t="s">
        <v>3695</v>
      </c>
      <c r="E1713" s="72" t="s">
        <v>91</v>
      </c>
      <c r="F1713" s="72" t="s">
        <v>23</v>
      </c>
      <c r="G1713" s="72"/>
      <c r="H1713" s="65"/>
      <c r="I1713" s="65"/>
      <c r="J1713" s="65"/>
      <c r="K1713" s="65"/>
      <c r="L1713" s="65"/>
      <c r="M1713" s="65"/>
      <c r="N1713" s="65"/>
      <c r="O1713" s="65"/>
      <c r="P1713" s="65"/>
      <c r="Q1713" s="64"/>
      <c r="R1713" s="64"/>
      <c r="S1713" s="65" t="s">
        <v>761</v>
      </c>
      <c r="T1713" s="65" t="s">
        <v>3570</v>
      </c>
    </row>
    <row r="1714" spans="1:20" x14ac:dyDescent="0.35">
      <c r="A1714" s="63">
        <v>3.016</v>
      </c>
      <c r="B1714" s="64">
        <v>480381</v>
      </c>
      <c r="C1714" s="64">
        <v>6765204</v>
      </c>
      <c r="D1714" s="64" t="s">
        <v>3696</v>
      </c>
      <c r="E1714" s="72" t="s">
        <v>133</v>
      </c>
      <c r="F1714" s="72" t="s">
        <v>82</v>
      </c>
      <c r="G1714" s="72"/>
      <c r="H1714" s="65"/>
      <c r="I1714" s="65"/>
      <c r="J1714" s="65"/>
      <c r="K1714" s="65"/>
      <c r="L1714" s="65"/>
      <c r="M1714" s="65"/>
      <c r="N1714" s="65"/>
      <c r="O1714" s="65"/>
      <c r="P1714" s="65"/>
      <c r="Q1714" s="64"/>
      <c r="R1714" s="64"/>
      <c r="S1714" s="65" t="s">
        <v>761</v>
      </c>
      <c r="T1714" s="65" t="s">
        <v>3570</v>
      </c>
    </row>
    <row r="1715" spans="1:20" x14ac:dyDescent="0.35">
      <c r="A1715" s="63">
        <v>3.0169999999999999</v>
      </c>
      <c r="B1715" s="64">
        <v>480378</v>
      </c>
      <c r="C1715" s="64">
        <v>6765060</v>
      </c>
      <c r="D1715" s="72" t="s">
        <v>3697</v>
      </c>
      <c r="E1715" s="72" t="s">
        <v>91</v>
      </c>
      <c r="F1715" s="72" t="s">
        <v>144</v>
      </c>
      <c r="G1715" s="72"/>
      <c r="H1715" s="65"/>
      <c r="I1715" s="65"/>
      <c r="J1715" s="65"/>
      <c r="K1715" s="65"/>
      <c r="L1715" s="65"/>
      <c r="M1715" s="65"/>
      <c r="N1715" s="65"/>
      <c r="O1715" s="65"/>
      <c r="P1715" s="65"/>
      <c r="Q1715" s="64"/>
      <c r="R1715" s="64"/>
      <c r="S1715" s="65" t="s">
        <v>761</v>
      </c>
      <c r="T1715" s="65" t="s">
        <v>3570</v>
      </c>
    </row>
    <row r="1716" spans="1:20" x14ac:dyDescent="0.35">
      <c r="A1716" s="63">
        <v>3.0179999999999998</v>
      </c>
      <c r="B1716" s="64">
        <v>480357</v>
      </c>
      <c r="C1716" s="64">
        <v>6764837</v>
      </c>
      <c r="D1716" s="72" t="s">
        <v>3698</v>
      </c>
      <c r="E1716" s="72"/>
      <c r="F1716" s="65"/>
      <c r="G1716" s="72"/>
      <c r="H1716" s="65"/>
      <c r="I1716" s="65"/>
      <c r="J1716" s="65"/>
      <c r="K1716" s="65"/>
      <c r="L1716" s="65"/>
      <c r="M1716" s="65"/>
      <c r="N1716" s="65"/>
      <c r="O1716" s="65"/>
      <c r="P1716" s="65"/>
      <c r="Q1716" s="64"/>
      <c r="R1716" s="64"/>
      <c r="S1716" s="65" t="s">
        <v>761</v>
      </c>
      <c r="T1716" s="65" t="s">
        <v>3570</v>
      </c>
    </row>
    <row r="1717" spans="1:20" x14ac:dyDescent="0.35">
      <c r="A1717" s="63">
        <v>3.0190000000000001</v>
      </c>
      <c r="B1717" s="64">
        <v>480348</v>
      </c>
      <c r="C1717" s="64">
        <v>6764475</v>
      </c>
      <c r="D1717" s="64" t="s">
        <v>3699</v>
      </c>
      <c r="E1717" s="72" t="s">
        <v>133</v>
      </c>
      <c r="F1717" s="72" t="s">
        <v>148</v>
      </c>
      <c r="G1717" s="72" t="s">
        <v>175</v>
      </c>
      <c r="H1717" s="65"/>
      <c r="I1717" s="65"/>
      <c r="J1717" s="65"/>
      <c r="K1717" s="65"/>
      <c r="L1717" s="65"/>
      <c r="M1717" s="65"/>
      <c r="N1717" s="65"/>
      <c r="O1717" s="65"/>
      <c r="P1717" s="65"/>
      <c r="Q1717" s="64"/>
      <c r="R1717" s="64"/>
      <c r="S1717" s="65" t="s">
        <v>761</v>
      </c>
      <c r="T1717" s="65" t="s">
        <v>3570</v>
      </c>
    </row>
    <row r="1718" spans="1:20" x14ac:dyDescent="0.35">
      <c r="A1718" s="63" t="s">
        <v>3700</v>
      </c>
      <c r="B1718" s="64">
        <v>480683</v>
      </c>
      <c r="C1718" s="64">
        <v>6764456</v>
      </c>
      <c r="D1718" s="72" t="s">
        <v>3691</v>
      </c>
      <c r="E1718" s="72"/>
      <c r="F1718" s="65"/>
      <c r="G1718" s="72"/>
      <c r="H1718" s="65"/>
      <c r="I1718" s="65"/>
      <c r="J1718" s="65"/>
      <c r="K1718" s="65"/>
      <c r="L1718" s="65"/>
      <c r="M1718" s="65"/>
      <c r="N1718" s="65"/>
      <c r="O1718" s="65"/>
      <c r="P1718" s="65"/>
      <c r="Q1718" s="64"/>
      <c r="R1718" s="64"/>
      <c r="S1718" s="65" t="s">
        <v>761</v>
      </c>
      <c r="T1718" s="65" t="s">
        <v>3570</v>
      </c>
    </row>
    <row r="1719" spans="1:20" x14ac:dyDescent="0.35">
      <c r="A1719" s="63">
        <v>3.0209999999999999</v>
      </c>
      <c r="B1719" s="64">
        <v>480737</v>
      </c>
      <c r="C1719" s="64">
        <v>6764566</v>
      </c>
      <c r="D1719" s="64" t="s">
        <v>3701</v>
      </c>
      <c r="E1719" s="72" t="s">
        <v>133</v>
      </c>
      <c r="F1719" s="72" t="s">
        <v>23</v>
      </c>
      <c r="G1719" s="72"/>
      <c r="H1719" s="65"/>
      <c r="I1719" s="65"/>
      <c r="J1719" s="65"/>
      <c r="K1719" s="65"/>
      <c r="L1719" s="65"/>
      <c r="M1719" s="65"/>
      <c r="N1719" s="65"/>
      <c r="O1719" s="65"/>
      <c r="P1719" s="65"/>
      <c r="Q1719" s="64"/>
      <c r="R1719" s="64"/>
      <c r="S1719" s="65" t="s">
        <v>761</v>
      </c>
      <c r="T1719" s="65" t="s">
        <v>3570</v>
      </c>
    </row>
    <row r="1720" spans="1:20" x14ac:dyDescent="0.35">
      <c r="A1720" s="63">
        <v>3.0219999999999998</v>
      </c>
      <c r="B1720" s="64">
        <v>480661</v>
      </c>
      <c r="C1720" s="64">
        <v>6765313</v>
      </c>
      <c r="D1720" s="64" t="s">
        <v>3702</v>
      </c>
      <c r="E1720" s="72" t="s">
        <v>133</v>
      </c>
      <c r="F1720" s="72" t="s">
        <v>23</v>
      </c>
      <c r="G1720" s="72"/>
      <c r="H1720" s="65"/>
      <c r="I1720" s="65"/>
      <c r="J1720" s="65"/>
      <c r="K1720" s="65"/>
      <c r="L1720" s="65"/>
      <c r="M1720" s="65"/>
      <c r="N1720" s="65"/>
      <c r="O1720" s="65"/>
      <c r="P1720" s="65"/>
      <c r="Q1720" s="64"/>
      <c r="R1720" s="64"/>
      <c r="S1720" s="65" t="s">
        <v>761</v>
      </c>
      <c r="T1720" s="65" t="s">
        <v>3570</v>
      </c>
    </row>
    <row r="1721" spans="1:20" x14ac:dyDescent="0.35">
      <c r="A1721" s="63">
        <v>3.0230000000000001</v>
      </c>
      <c r="B1721" s="64">
        <v>480711</v>
      </c>
      <c r="C1721" s="64">
        <v>6765636</v>
      </c>
      <c r="D1721" s="64" t="s">
        <v>3703</v>
      </c>
      <c r="E1721" s="72" t="s">
        <v>133</v>
      </c>
      <c r="F1721" s="72" t="s">
        <v>23</v>
      </c>
      <c r="G1721" s="72"/>
      <c r="H1721" s="65"/>
      <c r="I1721" s="65"/>
      <c r="J1721" s="65"/>
      <c r="K1721" s="65"/>
      <c r="L1721" s="65"/>
      <c r="M1721" s="65"/>
      <c r="N1721" s="65"/>
      <c r="O1721" s="65"/>
      <c r="P1721" s="65"/>
      <c r="Q1721" s="64"/>
      <c r="R1721" s="64"/>
      <c r="S1721" s="65" t="s">
        <v>761</v>
      </c>
      <c r="T1721" s="65" t="s">
        <v>3570</v>
      </c>
    </row>
    <row r="1722" spans="1:20" x14ac:dyDescent="0.35">
      <c r="A1722" s="63">
        <v>3.024</v>
      </c>
      <c r="B1722" s="64">
        <v>480424</v>
      </c>
      <c r="C1722" s="64">
        <v>6766045</v>
      </c>
      <c r="D1722" s="64" t="s">
        <v>3704</v>
      </c>
      <c r="E1722" s="72" t="s">
        <v>133</v>
      </c>
      <c r="F1722" s="72" t="s">
        <v>100</v>
      </c>
      <c r="G1722" s="72"/>
      <c r="H1722" s="65"/>
      <c r="I1722" s="65"/>
      <c r="J1722" s="65"/>
      <c r="K1722" s="65"/>
      <c r="L1722" s="65"/>
      <c r="M1722" s="65"/>
      <c r="N1722" s="65"/>
      <c r="O1722" s="65"/>
      <c r="P1722" s="65"/>
      <c r="Q1722" s="64"/>
      <c r="R1722" s="64"/>
      <c r="S1722" s="65" t="s">
        <v>761</v>
      </c>
      <c r="T1722" s="65" t="s">
        <v>3570</v>
      </c>
    </row>
    <row r="1723" spans="1:20" x14ac:dyDescent="0.35">
      <c r="A1723" s="63">
        <v>3.0249999999999999</v>
      </c>
      <c r="B1723" s="64">
        <v>481086</v>
      </c>
      <c r="C1723" s="64">
        <v>6765276</v>
      </c>
      <c r="D1723" s="64" t="s">
        <v>3705</v>
      </c>
      <c r="E1723" s="72" t="s">
        <v>133</v>
      </c>
      <c r="F1723" s="72" t="s">
        <v>23</v>
      </c>
      <c r="G1723" s="72" t="s">
        <v>100</v>
      </c>
      <c r="H1723" s="65"/>
      <c r="I1723" s="65"/>
      <c r="J1723" s="65"/>
      <c r="K1723" s="65"/>
      <c r="L1723" s="65"/>
      <c r="M1723" s="65"/>
      <c r="N1723" s="65"/>
      <c r="O1723" s="65"/>
      <c r="P1723" s="65"/>
      <c r="Q1723" s="64"/>
      <c r="R1723" s="64"/>
      <c r="S1723" s="65" t="s">
        <v>761</v>
      </c>
      <c r="T1723" s="65" t="s">
        <v>3570</v>
      </c>
    </row>
    <row r="1724" spans="1:20" x14ac:dyDescent="0.35">
      <c r="A1724" s="63">
        <v>3.0259999999999998</v>
      </c>
      <c r="B1724" s="64">
        <v>481066</v>
      </c>
      <c r="C1724" s="64">
        <v>6764634</v>
      </c>
      <c r="D1724" s="64" t="s">
        <v>3706</v>
      </c>
      <c r="E1724" s="72" t="s">
        <v>133</v>
      </c>
      <c r="F1724" s="72" t="s">
        <v>100</v>
      </c>
      <c r="G1724" s="72"/>
      <c r="H1724" s="65"/>
      <c r="I1724" s="65"/>
      <c r="J1724" s="65"/>
      <c r="K1724" s="65"/>
      <c r="L1724" s="65"/>
      <c r="M1724" s="65"/>
      <c r="N1724" s="65"/>
      <c r="O1724" s="65"/>
      <c r="P1724" s="65"/>
      <c r="Q1724" s="64"/>
      <c r="R1724" s="64"/>
      <c r="S1724" s="65" t="s">
        <v>761</v>
      </c>
      <c r="T1724" s="65" t="s">
        <v>3570</v>
      </c>
    </row>
    <row r="1725" spans="1:20" x14ac:dyDescent="0.35">
      <c r="A1725" s="63">
        <v>3.0270000000000001</v>
      </c>
      <c r="B1725" s="64">
        <v>481100</v>
      </c>
      <c r="C1725" s="64">
        <v>6764444</v>
      </c>
      <c r="D1725" s="64" t="s">
        <v>3707</v>
      </c>
      <c r="E1725" s="72" t="s">
        <v>133</v>
      </c>
      <c r="F1725" s="72" t="s">
        <v>23</v>
      </c>
      <c r="G1725" s="72"/>
      <c r="H1725" s="65"/>
      <c r="I1725" s="65"/>
      <c r="J1725" s="65"/>
      <c r="K1725" s="65"/>
      <c r="L1725" s="65"/>
      <c r="M1725" s="65"/>
      <c r="N1725" s="65"/>
      <c r="O1725" s="65"/>
      <c r="P1725" s="65"/>
      <c r="Q1725" s="64"/>
      <c r="R1725" s="64" t="s">
        <v>3708</v>
      </c>
      <c r="S1725" s="65" t="s">
        <v>761</v>
      </c>
      <c r="T1725" s="65" t="s">
        <v>3570</v>
      </c>
    </row>
    <row r="1726" spans="1:20" x14ac:dyDescent="0.35">
      <c r="A1726" s="63">
        <v>3.028</v>
      </c>
      <c r="B1726" s="64">
        <v>481158</v>
      </c>
      <c r="C1726" s="64">
        <v>6764432</v>
      </c>
      <c r="D1726" s="64" t="s">
        <v>3709</v>
      </c>
      <c r="E1726" s="72" t="s">
        <v>133</v>
      </c>
      <c r="F1726" s="72" t="s">
        <v>175</v>
      </c>
      <c r="G1726" s="72"/>
      <c r="H1726" s="65"/>
      <c r="I1726" s="65"/>
      <c r="J1726" s="65"/>
      <c r="K1726" s="65"/>
      <c r="L1726" s="65"/>
      <c r="M1726" s="65"/>
      <c r="N1726" s="65"/>
      <c r="O1726" s="65"/>
      <c r="P1726" s="65"/>
      <c r="Q1726" s="64"/>
      <c r="R1726" s="64"/>
      <c r="S1726" s="65" t="s">
        <v>761</v>
      </c>
      <c r="T1726" s="65" t="s">
        <v>3570</v>
      </c>
    </row>
    <row r="1727" spans="1:20" x14ac:dyDescent="0.35">
      <c r="A1727" s="63">
        <v>3.0289999999999999</v>
      </c>
      <c r="B1727" s="64">
        <v>481474</v>
      </c>
      <c r="C1727" s="64">
        <v>6764453</v>
      </c>
      <c r="D1727" s="64" t="s">
        <v>3710</v>
      </c>
      <c r="E1727" s="72" t="s">
        <v>133</v>
      </c>
      <c r="F1727" s="72" t="s">
        <v>23</v>
      </c>
      <c r="G1727" s="72"/>
      <c r="H1727" s="65"/>
      <c r="I1727" s="65"/>
      <c r="J1727" s="65"/>
      <c r="K1727" s="65"/>
      <c r="L1727" s="65"/>
      <c r="M1727" s="65"/>
      <c r="N1727" s="65"/>
      <c r="O1727" s="65"/>
      <c r="P1727" s="65"/>
      <c r="Q1727" s="64"/>
      <c r="R1727" s="64"/>
      <c r="S1727" s="65" t="s">
        <v>761</v>
      </c>
      <c r="T1727" s="65" t="s">
        <v>3570</v>
      </c>
    </row>
    <row r="1728" spans="1:20" x14ac:dyDescent="0.35">
      <c r="A1728" s="63" t="s">
        <v>3711</v>
      </c>
      <c r="B1728" s="64">
        <v>481473</v>
      </c>
      <c r="C1728" s="64">
        <v>6764798</v>
      </c>
      <c r="D1728" s="64" t="s">
        <v>3712</v>
      </c>
      <c r="E1728" s="72" t="s">
        <v>133</v>
      </c>
      <c r="F1728" s="72" t="s">
        <v>100</v>
      </c>
      <c r="G1728" s="72"/>
      <c r="H1728" s="65"/>
      <c r="I1728" s="65"/>
      <c r="J1728" s="65"/>
      <c r="K1728" s="65"/>
      <c r="L1728" s="65"/>
      <c r="M1728" s="65"/>
      <c r="N1728" s="65"/>
      <c r="O1728" s="65"/>
      <c r="P1728" s="65"/>
      <c r="Q1728" s="64"/>
      <c r="R1728" s="64"/>
      <c r="S1728" s="65" t="s">
        <v>761</v>
      </c>
      <c r="T1728" s="65" t="s">
        <v>3570</v>
      </c>
    </row>
    <row r="1729" spans="1:20" x14ac:dyDescent="0.35">
      <c r="A1729" s="63">
        <v>3.0310000000000001</v>
      </c>
      <c r="B1729" s="64">
        <v>481412</v>
      </c>
      <c r="C1729" s="64">
        <v>6765017</v>
      </c>
      <c r="D1729" s="64" t="s">
        <v>3713</v>
      </c>
      <c r="E1729" s="72" t="s">
        <v>91</v>
      </c>
      <c r="F1729" s="72" t="s">
        <v>23</v>
      </c>
      <c r="G1729" s="72"/>
      <c r="H1729" s="65"/>
      <c r="I1729" s="65"/>
      <c r="J1729" s="65"/>
      <c r="K1729" s="65"/>
      <c r="L1729" s="65"/>
      <c r="M1729" s="65"/>
      <c r="N1729" s="65"/>
      <c r="O1729" s="65"/>
      <c r="P1729" s="65"/>
      <c r="Q1729" s="64"/>
      <c r="R1729" s="64"/>
      <c r="S1729" s="65" t="s">
        <v>761</v>
      </c>
      <c r="T1729" s="65" t="s">
        <v>3570</v>
      </c>
    </row>
    <row r="1730" spans="1:20" x14ac:dyDescent="0.35">
      <c r="A1730" s="63">
        <v>3.032</v>
      </c>
      <c r="B1730" s="64">
        <v>481367</v>
      </c>
      <c r="C1730" s="64">
        <v>6765064</v>
      </c>
      <c r="D1730" s="64" t="s">
        <v>3685</v>
      </c>
      <c r="E1730" s="72" t="s">
        <v>133</v>
      </c>
      <c r="F1730" s="72" t="s">
        <v>100</v>
      </c>
      <c r="G1730" s="72"/>
      <c r="H1730" s="65"/>
      <c r="I1730" s="65"/>
      <c r="J1730" s="65"/>
      <c r="K1730" s="65"/>
      <c r="L1730" s="65"/>
      <c r="M1730" s="65"/>
      <c r="N1730" s="65"/>
      <c r="O1730" s="65"/>
      <c r="P1730" s="65"/>
      <c r="Q1730" s="64"/>
      <c r="R1730" s="64"/>
      <c r="S1730" s="65" t="s">
        <v>761</v>
      </c>
      <c r="T1730" s="65" t="s">
        <v>3570</v>
      </c>
    </row>
    <row r="1731" spans="1:20" x14ac:dyDescent="0.35">
      <c r="A1731" s="63">
        <v>3.0329999999999999</v>
      </c>
      <c r="B1731" s="64">
        <v>481308</v>
      </c>
      <c r="C1731" s="64">
        <v>6765115</v>
      </c>
      <c r="D1731" s="64" t="s">
        <v>3714</v>
      </c>
      <c r="E1731" s="72" t="s">
        <v>133</v>
      </c>
      <c r="F1731" s="72" t="s">
        <v>100</v>
      </c>
      <c r="G1731" s="72"/>
      <c r="H1731" s="65"/>
      <c r="I1731" s="65"/>
      <c r="J1731" s="65"/>
      <c r="K1731" s="65"/>
      <c r="L1731" s="65"/>
      <c r="M1731" s="65"/>
      <c r="N1731" s="65"/>
      <c r="O1731" s="65"/>
      <c r="P1731" s="65"/>
      <c r="Q1731" s="64"/>
      <c r="R1731" s="64"/>
      <c r="S1731" s="65" t="s">
        <v>761</v>
      </c>
      <c r="T1731" s="65" t="s">
        <v>3570</v>
      </c>
    </row>
    <row r="1732" spans="1:20" x14ac:dyDescent="0.35">
      <c r="A1732" s="63">
        <v>3.0339999999999998</v>
      </c>
      <c r="B1732" s="64">
        <v>481266</v>
      </c>
      <c r="C1732" s="64">
        <v>6765168</v>
      </c>
      <c r="D1732" s="64" t="s">
        <v>3715</v>
      </c>
      <c r="E1732" s="72" t="s">
        <v>133</v>
      </c>
      <c r="F1732" s="72" t="s">
        <v>23</v>
      </c>
      <c r="G1732" s="72"/>
      <c r="H1732" s="65"/>
      <c r="I1732" s="65"/>
      <c r="J1732" s="65"/>
      <c r="K1732" s="65"/>
      <c r="L1732" s="65"/>
      <c r="M1732" s="65"/>
      <c r="N1732" s="65"/>
      <c r="O1732" s="65"/>
      <c r="P1732" s="65"/>
      <c r="Q1732" s="64"/>
      <c r="R1732" s="64"/>
      <c r="S1732" s="65" t="s">
        <v>761</v>
      </c>
      <c r="T1732" s="65" t="s">
        <v>3570</v>
      </c>
    </row>
    <row r="1733" spans="1:20" x14ac:dyDescent="0.35">
      <c r="A1733" s="63">
        <v>3.0350000000000001</v>
      </c>
      <c r="B1733" s="64">
        <v>481194</v>
      </c>
      <c r="C1733" s="64">
        <v>6765240</v>
      </c>
      <c r="D1733" s="64" t="s">
        <v>3716</v>
      </c>
      <c r="E1733" s="72" t="s">
        <v>133</v>
      </c>
      <c r="F1733" s="72" t="s">
        <v>23</v>
      </c>
      <c r="G1733" s="72" t="s">
        <v>100</v>
      </c>
      <c r="H1733" s="65"/>
      <c r="I1733" s="65"/>
      <c r="J1733" s="65"/>
      <c r="K1733" s="65"/>
      <c r="L1733" s="65"/>
      <c r="M1733" s="65"/>
      <c r="N1733" s="65"/>
      <c r="O1733" s="65"/>
      <c r="P1733" s="65"/>
      <c r="Q1733" s="64"/>
      <c r="R1733" s="64"/>
      <c r="S1733" s="65" t="s">
        <v>761</v>
      </c>
      <c r="T1733" s="65" t="s">
        <v>3570</v>
      </c>
    </row>
    <row r="1734" spans="1:20" x14ac:dyDescent="0.35">
      <c r="A1734" s="63">
        <v>3.036</v>
      </c>
      <c r="B1734" s="64">
        <v>481350</v>
      </c>
      <c r="C1734" s="64">
        <v>6764743</v>
      </c>
      <c r="D1734" s="64" t="s">
        <v>3717</v>
      </c>
      <c r="E1734" s="72" t="s">
        <v>133</v>
      </c>
      <c r="F1734" s="72" t="s">
        <v>100</v>
      </c>
      <c r="G1734" s="72"/>
      <c r="H1734" s="65"/>
      <c r="I1734" s="65"/>
      <c r="J1734" s="65"/>
      <c r="K1734" s="65"/>
      <c r="L1734" s="65"/>
      <c r="M1734" s="65"/>
      <c r="N1734" s="65"/>
      <c r="O1734" s="65"/>
      <c r="P1734" s="65"/>
      <c r="Q1734" s="64"/>
      <c r="R1734" s="64"/>
      <c r="S1734" s="65" t="s">
        <v>761</v>
      </c>
      <c r="T1734" s="65" t="s">
        <v>3570</v>
      </c>
    </row>
    <row r="1735" spans="1:20" x14ac:dyDescent="0.35">
      <c r="A1735" s="63">
        <v>3.0369999999999999</v>
      </c>
      <c r="B1735" s="64">
        <v>481384</v>
      </c>
      <c r="C1735" s="64">
        <v>6764509</v>
      </c>
      <c r="D1735" s="64" t="s">
        <v>3717</v>
      </c>
      <c r="E1735" s="72" t="s">
        <v>133</v>
      </c>
      <c r="F1735" s="72" t="s">
        <v>100</v>
      </c>
      <c r="G1735" s="72"/>
      <c r="H1735" s="65"/>
      <c r="I1735" s="65"/>
      <c r="J1735" s="65"/>
      <c r="K1735" s="65"/>
      <c r="L1735" s="65"/>
      <c r="M1735" s="65"/>
      <c r="N1735" s="65"/>
      <c r="O1735" s="65"/>
      <c r="P1735" s="65"/>
      <c r="Q1735" s="64"/>
      <c r="R1735" s="64"/>
      <c r="S1735" s="65" t="s">
        <v>761</v>
      </c>
      <c r="T1735" s="65" t="s">
        <v>3570</v>
      </c>
    </row>
    <row r="1736" spans="1:20" x14ac:dyDescent="0.35">
      <c r="A1736" s="63">
        <v>3.0390000000000001</v>
      </c>
      <c r="B1736" s="64">
        <v>481429</v>
      </c>
      <c r="C1736" s="64">
        <v>6764562</v>
      </c>
      <c r="D1736" s="64" t="s">
        <v>3718</v>
      </c>
      <c r="E1736" s="72" t="s">
        <v>133</v>
      </c>
      <c r="F1736" s="72" t="s">
        <v>100</v>
      </c>
      <c r="G1736" s="72"/>
      <c r="H1736" s="65"/>
      <c r="I1736" s="65"/>
      <c r="J1736" s="65"/>
      <c r="K1736" s="65"/>
      <c r="L1736" s="65"/>
      <c r="M1736" s="65"/>
      <c r="N1736" s="65"/>
      <c r="O1736" s="65"/>
      <c r="P1736" s="65"/>
      <c r="Q1736" s="64"/>
      <c r="R1736" s="64"/>
      <c r="S1736" s="65" t="s">
        <v>761</v>
      </c>
      <c r="T1736" s="65" t="s">
        <v>3570</v>
      </c>
    </row>
    <row r="1737" spans="1:20" x14ac:dyDescent="0.35">
      <c r="A1737" s="63" t="s">
        <v>3719</v>
      </c>
      <c r="B1737" s="64">
        <v>481485</v>
      </c>
      <c r="C1737" s="64">
        <v>6764774</v>
      </c>
      <c r="D1737" s="64" t="s">
        <v>3718</v>
      </c>
      <c r="E1737" s="72" t="s">
        <v>133</v>
      </c>
      <c r="F1737" s="72" t="s">
        <v>100</v>
      </c>
      <c r="G1737" s="72"/>
      <c r="H1737" s="65"/>
      <c r="I1737" s="65"/>
      <c r="J1737" s="65"/>
      <c r="K1737" s="65"/>
      <c r="L1737" s="65"/>
      <c r="M1737" s="65"/>
      <c r="N1737" s="65"/>
      <c r="O1737" s="65"/>
      <c r="P1737" s="65"/>
      <c r="Q1737" s="64"/>
      <c r="R1737" s="64"/>
      <c r="S1737" s="65" t="s">
        <v>761</v>
      </c>
      <c r="T1737" s="65" t="s">
        <v>3570</v>
      </c>
    </row>
    <row r="1738" spans="1:20" x14ac:dyDescent="0.35">
      <c r="A1738" s="63">
        <v>3.0409999999999999</v>
      </c>
      <c r="B1738" s="64">
        <v>481780</v>
      </c>
      <c r="C1738" s="64">
        <v>6764984</v>
      </c>
      <c r="D1738" s="64" t="s">
        <v>3720</v>
      </c>
      <c r="E1738" s="72" t="s">
        <v>133</v>
      </c>
      <c r="F1738" s="72" t="s">
        <v>100</v>
      </c>
      <c r="G1738" s="72"/>
      <c r="H1738" s="65"/>
      <c r="I1738" s="65"/>
      <c r="J1738" s="65"/>
      <c r="K1738" s="65"/>
      <c r="L1738" s="65"/>
      <c r="M1738" s="65"/>
      <c r="N1738" s="65"/>
      <c r="O1738" s="65"/>
      <c r="P1738" s="65"/>
      <c r="Q1738" s="64"/>
      <c r="R1738" s="64"/>
      <c r="S1738" s="65" t="s">
        <v>761</v>
      </c>
      <c r="T1738" s="65" t="s">
        <v>3570</v>
      </c>
    </row>
    <row r="1739" spans="1:20" x14ac:dyDescent="0.35">
      <c r="A1739" s="63">
        <v>3.0419999999999998</v>
      </c>
      <c r="B1739" s="64">
        <v>482000</v>
      </c>
      <c r="C1739" s="64">
        <v>6764980</v>
      </c>
      <c r="D1739" s="64" t="s">
        <v>3721</v>
      </c>
      <c r="E1739" s="72" t="s">
        <v>133</v>
      </c>
      <c r="F1739" s="72" t="s">
        <v>23</v>
      </c>
      <c r="G1739" s="72" t="s">
        <v>100</v>
      </c>
      <c r="H1739" s="65"/>
      <c r="I1739" s="65"/>
      <c r="J1739" s="65"/>
      <c r="K1739" s="65"/>
      <c r="L1739" s="65"/>
      <c r="M1739" s="65"/>
      <c r="N1739" s="65"/>
      <c r="O1739" s="65"/>
      <c r="P1739" s="65"/>
      <c r="Q1739" s="64"/>
      <c r="R1739" s="64"/>
      <c r="S1739" s="65" t="s">
        <v>761</v>
      </c>
      <c r="T1739" s="65" t="s">
        <v>3570</v>
      </c>
    </row>
    <row r="1740" spans="1:20" x14ac:dyDescent="0.35">
      <c r="A1740" s="63">
        <v>3.0430000000000001</v>
      </c>
      <c r="B1740" s="64">
        <v>482096</v>
      </c>
      <c r="C1740" s="64">
        <v>6764988</v>
      </c>
      <c r="D1740" s="64" t="s">
        <v>3721</v>
      </c>
      <c r="E1740" s="72" t="s">
        <v>133</v>
      </c>
      <c r="F1740" s="72" t="s">
        <v>23</v>
      </c>
      <c r="G1740" s="72" t="s">
        <v>100</v>
      </c>
      <c r="H1740" s="65"/>
      <c r="I1740" s="65"/>
      <c r="J1740" s="65"/>
      <c r="K1740" s="65"/>
      <c r="L1740" s="65"/>
      <c r="M1740" s="65"/>
      <c r="N1740" s="65"/>
      <c r="O1740" s="65"/>
      <c r="P1740" s="65"/>
      <c r="Q1740" s="64"/>
      <c r="R1740" s="64"/>
      <c r="S1740" s="65" t="s">
        <v>761</v>
      </c>
      <c r="T1740" s="65" t="s">
        <v>3570</v>
      </c>
    </row>
    <row r="1741" spans="1:20" x14ac:dyDescent="0.35">
      <c r="A1741" s="63">
        <v>3.044</v>
      </c>
      <c r="B1741" s="64">
        <v>482283</v>
      </c>
      <c r="C1741" s="64">
        <v>6764980</v>
      </c>
      <c r="D1741" s="64" t="s">
        <v>3722</v>
      </c>
      <c r="E1741" s="72" t="s">
        <v>91</v>
      </c>
      <c r="F1741" s="72" t="s">
        <v>23</v>
      </c>
      <c r="G1741" s="72" t="s">
        <v>100</v>
      </c>
      <c r="H1741" s="65"/>
      <c r="I1741" s="65"/>
      <c r="J1741" s="65"/>
      <c r="K1741" s="65"/>
      <c r="L1741" s="65"/>
      <c r="M1741" s="65"/>
      <c r="N1741" s="65"/>
      <c r="O1741" s="65"/>
      <c r="P1741" s="65"/>
      <c r="Q1741" s="64"/>
      <c r="R1741" s="64" t="s">
        <v>3723</v>
      </c>
      <c r="S1741" s="65" t="s">
        <v>761</v>
      </c>
      <c r="T1741" s="65" t="s">
        <v>3570</v>
      </c>
    </row>
    <row r="1742" spans="1:20" x14ac:dyDescent="0.35">
      <c r="A1742" s="63">
        <v>3.0449999999999999</v>
      </c>
      <c r="B1742" s="64">
        <v>482558</v>
      </c>
      <c r="C1742" s="64">
        <v>6764915</v>
      </c>
      <c r="D1742" s="64" t="s">
        <v>3724</v>
      </c>
      <c r="E1742" s="72" t="s">
        <v>133</v>
      </c>
      <c r="F1742" s="72" t="s">
        <v>100</v>
      </c>
      <c r="G1742" s="72"/>
      <c r="H1742" s="65"/>
      <c r="I1742" s="65"/>
      <c r="J1742" s="65"/>
      <c r="K1742" s="65"/>
      <c r="L1742" s="65"/>
      <c r="M1742" s="65"/>
      <c r="N1742" s="65"/>
      <c r="O1742" s="65"/>
      <c r="P1742" s="65"/>
      <c r="Q1742" s="64"/>
      <c r="R1742" s="64"/>
      <c r="S1742" s="65" t="s">
        <v>761</v>
      </c>
      <c r="T1742" s="65" t="s">
        <v>3570</v>
      </c>
    </row>
    <row r="1743" spans="1:20" x14ac:dyDescent="0.35">
      <c r="A1743" s="63">
        <v>3.0459999999999998</v>
      </c>
      <c r="B1743" s="64">
        <v>482612</v>
      </c>
      <c r="C1743" s="64">
        <v>6764866</v>
      </c>
      <c r="D1743" s="72" t="s">
        <v>3725</v>
      </c>
      <c r="E1743" s="72"/>
      <c r="F1743" s="65"/>
      <c r="G1743" s="72"/>
      <c r="H1743" s="65"/>
      <c r="I1743" s="65"/>
      <c r="J1743" s="65"/>
      <c r="K1743" s="65"/>
      <c r="L1743" s="65"/>
      <c r="M1743" s="65"/>
      <c r="N1743" s="65"/>
      <c r="O1743" s="65"/>
      <c r="P1743" s="65"/>
      <c r="Q1743" s="64"/>
      <c r="R1743" s="64"/>
      <c r="S1743" s="65" t="s">
        <v>761</v>
      </c>
      <c r="T1743" s="65" t="s">
        <v>3570</v>
      </c>
    </row>
    <row r="1744" spans="1:20" x14ac:dyDescent="0.35">
      <c r="A1744" s="63">
        <v>3.0470000000000002</v>
      </c>
      <c r="B1744" s="64">
        <v>482749</v>
      </c>
      <c r="C1744" s="64">
        <v>6764824</v>
      </c>
      <c r="D1744" s="64" t="s">
        <v>3726</v>
      </c>
      <c r="E1744" s="72" t="s">
        <v>133</v>
      </c>
      <c r="F1744" s="72" t="s">
        <v>100</v>
      </c>
      <c r="G1744" s="72"/>
      <c r="H1744" s="65"/>
      <c r="I1744" s="65"/>
      <c r="J1744" s="65"/>
      <c r="K1744" s="65"/>
      <c r="L1744" s="65"/>
      <c r="M1744" s="65"/>
      <c r="N1744" s="65"/>
      <c r="O1744" s="65"/>
      <c r="P1744" s="65"/>
      <c r="Q1744" s="64"/>
      <c r="R1744" s="64"/>
      <c r="S1744" s="65" t="s">
        <v>761</v>
      </c>
      <c r="T1744" s="65" t="s">
        <v>3570</v>
      </c>
    </row>
    <row r="1745" spans="1:20" x14ac:dyDescent="0.35">
      <c r="A1745" s="63">
        <v>3.048</v>
      </c>
      <c r="B1745" s="64">
        <v>482843</v>
      </c>
      <c r="C1745" s="64">
        <v>6764839</v>
      </c>
      <c r="D1745" s="64" t="s">
        <v>3727</v>
      </c>
      <c r="E1745" s="72" t="s">
        <v>133</v>
      </c>
      <c r="F1745" s="72" t="s">
        <v>23</v>
      </c>
      <c r="G1745" s="72" t="s">
        <v>100</v>
      </c>
      <c r="H1745" s="65"/>
      <c r="I1745" s="65"/>
      <c r="J1745" s="65"/>
      <c r="K1745" s="65"/>
      <c r="L1745" s="65"/>
      <c r="M1745" s="65"/>
      <c r="N1745" s="65"/>
      <c r="O1745" s="65"/>
      <c r="P1745" s="65"/>
      <c r="Q1745" s="64"/>
      <c r="R1745" s="64"/>
      <c r="S1745" s="65" t="s">
        <v>761</v>
      </c>
      <c r="T1745" s="65" t="s">
        <v>3570</v>
      </c>
    </row>
    <row r="1746" spans="1:20" x14ac:dyDescent="0.35">
      <c r="A1746" s="63">
        <v>3.0489999999999999</v>
      </c>
      <c r="B1746" s="64">
        <v>482927</v>
      </c>
      <c r="C1746" s="64">
        <v>6764915</v>
      </c>
      <c r="D1746" s="64" t="s">
        <v>3728</v>
      </c>
      <c r="E1746" s="72" t="s">
        <v>133</v>
      </c>
      <c r="F1746" s="72" t="s">
        <v>100</v>
      </c>
      <c r="G1746" s="72"/>
      <c r="H1746" s="65"/>
      <c r="I1746" s="65"/>
      <c r="J1746" s="65"/>
      <c r="K1746" s="65"/>
      <c r="L1746" s="65"/>
      <c r="M1746" s="65"/>
      <c r="N1746" s="65"/>
      <c r="O1746" s="65"/>
      <c r="P1746" s="65"/>
      <c r="Q1746" s="64"/>
      <c r="R1746" s="64"/>
      <c r="S1746" s="65" t="s">
        <v>761</v>
      </c>
      <c r="T1746" s="65" t="s">
        <v>3570</v>
      </c>
    </row>
    <row r="1747" spans="1:20" x14ac:dyDescent="0.35">
      <c r="A1747" s="63" t="s">
        <v>3729</v>
      </c>
      <c r="B1747" s="64">
        <v>483000</v>
      </c>
      <c r="C1747" s="72">
        <v>6764900</v>
      </c>
      <c r="D1747" s="64" t="s">
        <v>3730</v>
      </c>
      <c r="E1747" s="72" t="s">
        <v>91</v>
      </c>
      <c r="F1747" s="72" t="s">
        <v>23</v>
      </c>
      <c r="G1747" s="72" t="s">
        <v>100</v>
      </c>
      <c r="H1747" s="65"/>
      <c r="I1747" s="65"/>
      <c r="J1747" s="65"/>
      <c r="K1747" s="65"/>
      <c r="L1747" s="65"/>
      <c r="M1747" s="65"/>
      <c r="N1747" s="65"/>
      <c r="O1747" s="65"/>
      <c r="P1747" s="65"/>
      <c r="Q1747" s="64"/>
      <c r="R1747" s="64"/>
      <c r="S1747" s="65" t="s">
        <v>761</v>
      </c>
      <c r="T1747" s="65" t="s">
        <v>3570</v>
      </c>
    </row>
    <row r="1748" spans="1:20" x14ac:dyDescent="0.35">
      <c r="A1748" s="63" t="s">
        <v>3731</v>
      </c>
      <c r="B1748" s="64">
        <v>482958</v>
      </c>
      <c r="C1748" s="64">
        <v>6764573</v>
      </c>
      <c r="D1748" s="64" t="s">
        <v>3732</v>
      </c>
      <c r="E1748" s="72" t="s">
        <v>133</v>
      </c>
      <c r="F1748" s="72" t="s">
        <v>23</v>
      </c>
      <c r="G1748" s="72" t="s">
        <v>100</v>
      </c>
      <c r="H1748" s="65"/>
      <c r="I1748" s="65"/>
      <c r="J1748" s="65"/>
      <c r="K1748" s="65"/>
      <c r="L1748" s="65"/>
      <c r="M1748" s="65"/>
      <c r="N1748" s="65"/>
      <c r="O1748" s="65"/>
      <c r="P1748" s="65"/>
      <c r="Q1748" s="64"/>
      <c r="R1748" s="64"/>
      <c r="S1748" s="65" t="s">
        <v>761</v>
      </c>
      <c r="T1748" s="65" t="s">
        <v>3570</v>
      </c>
    </row>
    <row r="1749" spans="1:20" x14ac:dyDescent="0.35">
      <c r="A1749" s="63" t="s">
        <v>3733</v>
      </c>
      <c r="B1749" s="64">
        <v>482853</v>
      </c>
      <c r="C1749" s="64">
        <v>6764524</v>
      </c>
      <c r="D1749" s="64" t="s">
        <v>3734</v>
      </c>
      <c r="E1749" s="72" t="s">
        <v>133</v>
      </c>
      <c r="F1749" s="72" t="s">
        <v>23</v>
      </c>
      <c r="G1749" s="72" t="s">
        <v>100</v>
      </c>
      <c r="H1749" s="65"/>
      <c r="I1749" s="65"/>
      <c r="J1749" s="65"/>
      <c r="K1749" s="65"/>
      <c r="L1749" s="65"/>
      <c r="M1749" s="65"/>
      <c r="N1749" s="65"/>
      <c r="O1749" s="65"/>
      <c r="P1749" s="65"/>
      <c r="Q1749" s="64"/>
      <c r="R1749" s="64"/>
      <c r="S1749" s="65" t="s">
        <v>761</v>
      </c>
      <c r="T1749" s="65" t="s">
        <v>3570</v>
      </c>
    </row>
    <row r="1750" spans="1:20" x14ac:dyDescent="0.35">
      <c r="A1750" s="63" t="s">
        <v>3735</v>
      </c>
      <c r="B1750" s="64">
        <v>482618</v>
      </c>
      <c r="C1750" s="64">
        <v>6764539</v>
      </c>
      <c r="D1750" s="64" t="s">
        <v>3736</v>
      </c>
      <c r="E1750" s="72" t="s">
        <v>133</v>
      </c>
      <c r="F1750" s="72" t="s">
        <v>100</v>
      </c>
      <c r="G1750" s="72" t="s">
        <v>31</v>
      </c>
      <c r="H1750" s="65"/>
      <c r="I1750" s="65"/>
      <c r="J1750" s="65"/>
      <c r="K1750" s="65"/>
      <c r="L1750" s="65"/>
      <c r="M1750" s="65"/>
      <c r="N1750" s="65"/>
      <c r="O1750" s="65"/>
      <c r="P1750" s="65"/>
      <c r="Q1750" s="64"/>
      <c r="R1750" s="64"/>
      <c r="S1750" s="65" t="s">
        <v>761</v>
      </c>
      <c r="T1750" s="65" t="s">
        <v>3570</v>
      </c>
    </row>
    <row r="1751" spans="1:20" x14ac:dyDescent="0.35">
      <c r="A1751" s="63" t="s">
        <v>3737</v>
      </c>
      <c r="B1751" s="64">
        <v>482189</v>
      </c>
      <c r="C1751" s="64">
        <v>6764506</v>
      </c>
      <c r="D1751" s="64" t="s">
        <v>3738</v>
      </c>
      <c r="E1751" s="72" t="s">
        <v>133</v>
      </c>
      <c r="F1751" s="72" t="s">
        <v>100</v>
      </c>
      <c r="G1751" s="72"/>
      <c r="H1751" s="65"/>
      <c r="I1751" s="65"/>
      <c r="J1751" s="65"/>
      <c r="K1751" s="65"/>
      <c r="L1751" s="65"/>
      <c r="M1751" s="65"/>
      <c r="N1751" s="65"/>
      <c r="O1751" s="65"/>
      <c r="P1751" s="65"/>
      <c r="Q1751" s="59"/>
      <c r="R1751" s="64"/>
      <c r="S1751" s="65" t="s">
        <v>761</v>
      </c>
      <c r="T1751" s="65" t="s">
        <v>3570</v>
      </c>
    </row>
    <row r="1752" spans="1:20" x14ac:dyDescent="0.35">
      <c r="A1752" s="63" t="s">
        <v>3739</v>
      </c>
      <c r="B1752" s="64">
        <v>481826</v>
      </c>
      <c r="C1752" s="64">
        <v>6764459</v>
      </c>
      <c r="D1752" s="64" t="s">
        <v>3740</v>
      </c>
      <c r="E1752" s="72" t="s">
        <v>133</v>
      </c>
      <c r="F1752" s="72" t="s">
        <v>31</v>
      </c>
      <c r="G1752" s="72" t="s">
        <v>100</v>
      </c>
      <c r="H1752" s="65"/>
      <c r="I1752" s="65"/>
      <c r="J1752" s="65"/>
      <c r="K1752" s="65"/>
      <c r="L1752" s="65"/>
      <c r="M1752" s="65"/>
      <c r="N1752" s="65"/>
      <c r="O1752" s="65"/>
      <c r="P1752" s="65"/>
      <c r="Q1752" s="64"/>
      <c r="R1752" s="64"/>
      <c r="S1752" s="65" t="s">
        <v>761</v>
      </c>
      <c r="T1752" s="65" t="s">
        <v>3570</v>
      </c>
    </row>
    <row r="1753" spans="1:20" x14ac:dyDescent="0.35">
      <c r="A1753" s="63" t="s">
        <v>3741</v>
      </c>
      <c r="B1753" s="64">
        <v>481588</v>
      </c>
      <c r="C1753" s="64">
        <v>6764605</v>
      </c>
      <c r="D1753" s="64" t="s">
        <v>3742</v>
      </c>
      <c r="E1753" s="72"/>
      <c r="F1753" s="72"/>
      <c r="G1753" s="72"/>
      <c r="H1753" s="65"/>
      <c r="I1753" s="65"/>
      <c r="J1753" s="65"/>
      <c r="K1753" s="65"/>
      <c r="L1753" s="65"/>
      <c r="M1753" s="65"/>
      <c r="N1753" s="65"/>
      <c r="O1753" s="65"/>
      <c r="P1753" s="65"/>
      <c r="Q1753" s="64"/>
      <c r="R1753" s="64"/>
      <c r="S1753" s="65" t="s">
        <v>761</v>
      </c>
      <c r="T1753" s="65" t="s">
        <v>3570</v>
      </c>
    </row>
    <row r="1754" spans="1:20" x14ac:dyDescent="0.35">
      <c r="A1754" s="63" t="s">
        <v>3743</v>
      </c>
      <c r="B1754" s="64">
        <v>481400</v>
      </c>
      <c r="C1754" s="64">
        <v>6765369</v>
      </c>
      <c r="D1754" s="64" t="s">
        <v>3744</v>
      </c>
      <c r="E1754" s="72" t="s">
        <v>133</v>
      </c>
      <c r="F1754" s="72" t="s">
        <v>23</v>
      </c>
      <c r="G1754" s="72" t="s">
        <v>100</v>
      </c>
      <c r="H1754" s="65"/>
      <c r="I1754" s="65"/>
      <c r="J1754" s="65"/>
      <c r="K1754" s="65"/>
      <c r="L1754" s="65"/>
      <c r="M1754" s="65"/>
      <c r="N1754" s="65"/>
      <c r="O1754" s="65"/>
      <c r="P1754" s="65"/>
      <c r="Q1754" s="64"/>
      <c r="R1754" s="64"/>
      <c r="S1754" s="65" t="s">
        <v>761</v>
      </c>
      <c r="T1754" s="65" t="s">
        <v>3570</v>
      </c>
    </row>
    <row r="1755" spans="1:20" x14ac:dyDescent="0.35">
      <c r="A1755" s="63" t="s">
        <v>3745</v>
      </c>
      <c r="B1755" s="64">
        <v>481754</v>
      </c>
      <c r="C1755" s="64">
        <v>6765455</v>
      </c>
      <c r="D1755" s="64" t="s">
        <v>3746</v>
      </c>
      <c r="E1755" s="72" t="s">
        <v>133</v>
      </c>
      <c r="F1755" s="72" t="s">
        <v>31</v>
      </c>
      <c r="G1755" s="72" t="s">
        <v>100</v>
      </c>
      <c r="H1755" s="65"/>
      <c r="I1755" s="65"/>
      <c r="J1755" s="65"/>
      <c r="K1755" s="65"/>
      <c r="L1755" s="65"/>
      <c r="M1755" s="65"/>
      <c r="N1755" s="65"/>
      <c r="O1755" s="65"/>
      <c r="P1755" s="65"/>
      <c r="Q1755" s="64"/>
      <c r="R1755" s="64"/>
      <c r="S1755" s="65" t="s">
        <v>761</v>
      </c>
      <c r="T1755" s="65" t="s">
        <v>3570</v>
      </c>
    </row>
    <row r="1756" spans="1:20" x14ac:dyDescent="0.35">
      <c r="A1756" s="63" t="s">
        <v>3747</v>
      </c>
      <c r="B1756" s="64">
        <v>482123</v>
      </c>
      <c r="C1756" s="64">
        <v>6765468</v>
      </c>
      <c r="D1756" s="64" t="s">
        <v>3748</v>
      </c>
      <c r="E1756" s="72"/>
      <c r="F1756" s="72"/>
      <c r="G1756" s="72"/>
      <c r="H1756" s="65"/>
      <c r="I1756" s="65"/>
      <c r="J1756" s="65"/>
      <c r="K1756" s="65"/>
      <c r="L1756" s="65"/>
      <c r="M1756" s="65"/>
      <c r="N1756" s="65"/>
      <c r="O1756" s="65"/>
      <c r="P1756" s="65"/>
      <c r="Q1756" s="64"/>
      <c r="R1756" s="64"/>
      <c r="S1756" s="65" t="s">
        <v>761</v>
      </c>
      <c r="T1756" s="65" t="s">
        <v>3570</v>
      </c>
    </row>
    <row r="1757" spans="1:20" x14ac:dyDescent="0.35">
      <c r="A1757" s="63" t="s">
        <v>3749</v>
      </c>
      <c r="B1757" s="64">
        <v>482241</v>
      </c>
      <c r="C1757" s="64">
        <v>6765483</v>
      </c>
      <c r="D1757" s="64" t="s">
        <v>3750</v>
      </c>
      <c r="E1757" s="72" t="s">
        <v>133</v>
      </c>
      <c r="F1757" s="72" t="s">
        <v>31</v>
      </c>
      <c r="G1757" s="72" t="s">
        <v>100</v>
      </c>
      <c r="H1757" s="65"/>
      <c r="I1757" s="65"/>
      <c r="J1757" s="65"/>
      <c r="K1757" s="65"/>
      <c r="L1757" s="65"/>
      <c r="M1757" s="65"/>
      <c r="N1757" s="65"/>
      <c r="O1757" s="65"/>
      <c r="P1757" s="65"/>
      <c r="Q1757" s="64"/>
      <c r="R1757" s="64"/>
      <c r="S1757" s="65" t="s">
        <v>761</v>
      </c>
      <c r="T1757" s="65" t="s">
        <v>3570</v>
      </c>
    </row>
    <row r="1758" spans="1:20" x14ac:dyDescent="0.35">
      <c r="A1758" s="63" t="s">
        <v>3751</v>
      </c>
      <c r="B1758" s="64">
        <v>482397</v>
      </c>
      <c r="C1758" s="64">
        <v>6765442</v>
      </c>
      <c r="D1758" s="64" t="s">
        <v>3752</v>
      </c>
      <c r="E1758" s="72" t="s">
        <v>133</v>
      </c>
      <c r="F1758" s="72" t="s">
        <v>179</v>
      </c>
      <c r="G1758" s="72"/>
      <c r="H1758" s="65"/>
      <c r="I1758" s="65"/>
      <c r="J1758" s="65"/>
      <c r="K1758" s="65"/>
      <c r="L1758" s="65"/>
      <c r="M1758" s="65"/>
      <c r="N1758" s="65"/>
      <c r="O1758" s="65"/>
      <c r="P1758" s="65"/>
      <c r="Q1758" s="64"/>
      <c r="R1758" s="64"/>
      <c r="S1758" s="65" t="s">
        <v>761</v>
      </c>
      <c r="T1758" s="65" t="s">
        <v>3570</v>
      </c>
    </row>
    <row r="1759" spans="1:20" x14ac:dyDescent="0.35">
      <c r="A1759" s="63" t="s">
        <v>3753</v>
      </c>
      <c r="B1759" s="64">
        <v>482600</v>
      </c>
      <c r="C1759" s="64">
        <v>6765437</v>
      </c>
      <c r="D1759" s="64" t="s">
        <v>3754</v>
      </c>
      <c r="E1759" s="72" t="s">
        <v>133</v>
      </c>
      <c r="F1759" s="72" t="s">
        <v>100</v>
      </c>
      <c r="G1759" s="72"/>
      <c r="H1759" s="65"/>
      <c r="I1759" s="65"/>
      <c r="J1759" s="65"/>
      <c r="K1759" s="65"/>
      <c r="L1759" s="65"/>
      <c r="M1759" s="65"/>
      <c r="N1759" s="65"/>
      <c r="O1759" s="65"/>
      <c r="P1759" s="65"/>
      <c r="Q1759" s="64"/>
      <c r="R1759" s="64"/>
      <c r="S1759" s="65" t="s">
        <v>761</v>
      </c>
      <c r="T1759" s="65" t="s">
        <v>3570</v>
      </c>
    </row>
    <row r="1760" spans="1:20" x14ac:dyDescent="0.35">
      <c r="A1760" s="63" t="s">
        <v>3755</v>
      </c>
      <c r="B1760" s="64">
        <v>483006</v>
      </c>
      <c r="C1760" s="64">
        <v>6765352</v>
      </c>
      <c r="D1760" s="64" t="s">
        <v>3691</v>
      </c>
      <c r="E1760" s="72"/>
      <c r="F1760" s="72"/>
      <c r="G1760" s="72"/>
      <c r="H1760" s="65"/>
      <c r="I1760" s="65"/>
      <c r="J1760" s="65"/>
      <c r="K1760" s="65"/>
      <c r="L1760" s="65"/>
      <c r="M1760" s="65"/>
      <c r="N1760" s="65"/>
      <c r="O1760" s="65"/>
      <c r="P1760" s="65"/>
      <c r="Q1760" s="64"/>
      <c r="R1760" s="64"/>
      <c r="S1760" s="65" t="s">
        <v>761</v>
      </c>
      <c r="T1760" s="65" t="s">
        <v>3570</v>
      </c>
    </row>
    <row r="1761" spans="1:20" x14ac:dyDescent="0.35">
      <c r="A1761" s="63" t="s">
        <v>3756</v>
      </c>
      <c r="B1761" s="64">
        <v>483006</v>
      </c>
      <c r="C1761" s="64">
        <v>6765742</v>
      </c>
      <c r="D1761" s="64" t="s">
        <v>3691</v>
      </c>
      <c r="E1761" s="72"/>
      <c r="F1761" s="72"/>
      <c r="G1761" s="72"/>
      <c r="H1761" s="65"/>
      <c r="I1761" s="65"/>
      <c r="J1761" s="65"/>
      <c r="K1761" s="65"/>
      <c r="L1761" s="65"/>
      <c r="M1761" s="65"/>
      <c r="N1761" s="65"/>
      <c r="O1761" s="65"/>
      <c r="P1761" s="65"/>
      <c r="Q1761" s="64"/>
      <c r="R1761" s="64"/>
      <c r="S1761" s="65" t="s">
        <v>761</v>
      </c>
      <c r="T1761" s="65" t="s">
        <v>3570</v>
      </c>
    </row>
    <row r="1762" spans="1:20" x14ac:dyDescent="0.35">
      <c r="A1762" s="63" t="s">
        <v>3757</v>
      </c>
      <c r="B1762" s="64">
        <v>482775</v>
      </c>
      <c r="C1762" s="64">
        <v>6765731</v>
      </c>
      <c r="D1762" s="64" t="s">
        <v>3758</v>
      </c>
      <c r="E1762" s="72" t="s">
        <v>133</v>
      </c>
      <c r="F1762" s="72" t="s">
        <v>100</v>
      </c>
      <c r="G1762" s="72" t="s">
        <v>175</v>
      </c>
      <c r="H1762" s="65"/>
      <c r="I1762" s="65"/>
      <c r="J1762" s="65"/>
      <c r="K1762" s="65"/>
      <c r="L1762" s="65"/>
      <c r="M1762" s="65"/>
      <c r="N1762" s="65"/>
      <c r="O1762" s="65"/>
      <c r="P1762" s="65"/>
      <c r="Q1762" s="64"/>
      <c r="R1762" s="64"/>
      <c r="S1762" s="65" t="s">
        <v>761</v>
      </c>
      <c r="T1762" s="65" t="s">
        <v>3570</v>
      </c>
    </row>
    <row r="1763" spans="1:20" x14ac:dyDescent="0.35">
      <c r="A1763" s="63" t="s">
        <v>3759</v>
      </c>
      <c r="B1763" s="64">
        <v>482421</v>
      </c>
      <c r="C1763" s="64">
        <v>6765788</v>
      </c>
      <c r="D1763" s="64" t="s">
        <v>3760</v>
      </c>
      <c r="E1763" s="72" t="s">
        <v>133</v>
      </c>
      <c r="F1763" s="72" t="s">
        <v>23</v>
      </c>
      <c r="G1763" s="72" t="s">
        <v>100</v>
      </c>
      <c r="H1763" s="65"/>
      <c r="I1763" s="65"/>
      <c r="J1763" s="65"/>
      <c r="K1763" s="65"/>
      <c r="L1763" s="65"/>
      <c r="M1763" s="65"/>
      <c r="N1763" s="65"/>
      <c r="O1763" s="65"/>
      <c r="P1763" s="65"/>
      <c r="Q1763" s="64"/>
      <c r="R1763" s="64"/>
      <c r="S1763" s="65" t="s">
        <v>761</v>
      </c>
      <c r="T1763" s="65" t="s">
        <v>3570</v>
      </c>
    </row>
    <row r="1764" spans="1:20" x14ac:dyDescent="0.35">
      <c r="A1764" s="63" t="s">
        <v>3761</v>
      </c>
      <c r="B1764" s="64">
        <v>482238</v>
      </c>
      <c r="C1764" s="64">
        <v>6765767</v>
      </c>
      <c r="D1764" s="64" t="s">
        <v>3762</v>
      </c>
      <c r="E1764" s="72" t="s">
        <v>91</v>
      </c>
      <c r="F1764" s="72" t="s">
        <v>23</v>
      </c>
      <c r="G1764" s="72" t="s">
        <v>100</v>
      </c>
      <c r="H1764" s="65"/>
      <c r="I1764" s="65"/>
      <c r="J1764" s="65"/>
      <c r="K1764" s="65"/>
      <c r="L1764" s="65"/>
      <c r="M1764" s="65"/>
      <c r="N1764" s="65"/>
      <c r="O1764" s="65"/>
      <c r="P1764" s="65"/>
      <c r="Q1764" s="64"/>
      <c r="R1764" s="64"/>
      <c r="S1764" s="65" t="s">
        <v>761</v>
      </c>
      <c r="T1764" s="65" t="s">
        <v>3570</v>
      </c>
    </row>
    <row r="1765" spans="1:20" x14ac:dyDescent="0.35">
      <c r="A1765" s="63" t="s">
        <v>3763</v>
      </c>
      <c r="B1765" s="64">
        <v>481491</v>
      </c>
      <c r="C1765" s="64">
        <v>6765862</v>
      </c>
      <c r="D1765" s="64" t="s">
        <v>3764</v>
      </c>
      <c r="E1765" s="72" t="s">
        <v>133</v>
      </c>
      <c r="F1765" s="72" t="s">
        <v>100</v>
      </c>
      <c r="G1765" s="72"/>
      <c r="H1765" s="65"/>
      <c r="I1765" s="65"/>
      <c r="J1765" s="65"/>
      <c r="K1765" s="65"/>
      <c r="L1765" s="65"/>
      <c r="M1765" s="65"/>
      <c r="N1765" s="65"/>
      <c r="O1765" s="65"/>
      <c r="P1765" s="65"/>
      <c r="Q1765" s="64"/>
      <c r="R1765" s="64"/>
      <c r="S1765" s="65" t="s">
        <v>761</v>
      </c>
      <c r="T1765" s="65" t="s">
        <v>3570</v>
      </c>
    </row>
    <row r="1766" spans="1:20" x14ac:dyDescent="0.35">
      <c r="A1766" s="63" t="s">
        <v>3765</v>
      </c>
      <c r="B1766" s="64">
        <v>481014</v>
      </c>
      <c r="C1766" s="64">
        <v>6765858</v>
      </c>
      <c r="D1766" s="64" t="s">
        <v>3766</v>
      </c>
      <c r="E1766" s="72" t="s">
        <v>133</v>
      </c>
      <c r="F1766" s="72" t="s">
        <v>23</v>
      </c>
      <c r="G1766" s="72" t="s">
        <v>100</v>
      </c>
      <c r="H1766" s="65"/>
      <c r="I1766" s="65"/>
      <c r="J1766" s="65"/>
      <c r="K1766" s="65"/>
      <c r="L1766" s="65"/>
      <c r="M1766" s="65"/>
      <c r="N1766" s="65"/>
      <c r="O1766" s="65"/>
      <c r="P1766" s="65"/>
      <c r="Q1766" s="64"/>
      <c r="R1766" s="64"/>
      <c r="S1766" s="65" t="s">
        <v>761</v>
      </c>
      <c r="T1766" s="65" t="s">
        <v>3570</v>
      </c>
    </row>
    <row r="1767" spans="1:20" x14ac:dyDescent="0.35">
      <c r="A1767" s="63" t="s">
        <v>3767</v>
      </c>
      <c r="B1767" s="64">
        <v>480987</v>
      </c>
      <c r="C1767" s="64">
        <v>6765882</v>
      </c>
      <c r="D1767" s="64" t="s">
        <v>3768</v>
      </c>
      <c r="E1767" s="72"/>
      <c r="F1767" s="72"/>
      <c r="G1767" s="72"/>
      <c r="H1767" s="65"/>
      <c r="I1767" s="65"/>
      <c r="J1767" s="65"/>
      <c r="K1767" s="65"/>
      <c r="L1767" s="65"/>
      <c r="M1767" s="65"/>
      <c r="N1767" s="65"/>
      <c r="O1767" s="65"/>
      <c r="P1767" s="65"/>
      <c r="Q1767" s="64"/>
      <c r="R1767" s="64"/>
      <c r="S1767" s="65" t="s">
        <v>761</v>
      </c>
      <c r="T1767" s="65" t="s">
        <v>3570</v>
      </c>
    </row>
    <row r="1768" spans="1:20" x14ac:dyDescent="0.35">
      <c r="A1768" s="63" t="s">
        <v>3769</v>
      </c>
      <c r="B1768" s="64">
        <v>481317</v>
      </c>
      <c r="C1768" s="64">
        <v>6766108</v>
      </c>
      <c r="D1768" s="64" t="s">
        <v>3770</v>
      </c>
      <c r="E1768" s="72" t="s">
        <v>133</v>
      </c>
      <c r="F1768" s="72" t="s">
        <v>100</v>
      </c>
      <c r="G1768" s="72" t="s">
        <v>175</v>
      </c>
      <c r="H1768" s="65"/>
      <c r="I1768" s="65"/>
      <c r="J1768" s="65"/>
      <c r="K1768" s="65"/>
      <c r="L1768" s="65"/>
      <c r="M1768" s="65"/>
      <c r="N1768" s="65"/>
      <c r="O1768" s="65"/>
      <c r="P1768" s="65"/>
      <c r="Q1768" s="64"/>
      <c r="R1768" s="64" t="s">
        <v>3771</v>
      </c>
      <c r="S1768" s="65" t="s">
        <v>761</v>
      </c>
      <c r="T1768" s="65" t="s">
        <v>3570</v>
      </c>
    </row>
    <row r="1769" spans="1:20" x14ac:dyDescent="0.35">
      <c r="A1769" s="63" t="s">
        <v>3772</v>
      </c>
      <c r="B1769" s="64">
        <v>481492</v>
      </c>
      <c r="C1769" s="64">
        <v>6766100</v>
      </c>
      <c r="D1769" s="64" t="s">
        <v>3773</v>
      </c>
      <c r="E1769" s="72" t="s">
        <v>133</v>
      </c>
      <c r="F1769" s="72" t="s">
        <v>175</v>
      </c>
      <c r="G1769" s="72"/>
      <c r="H1769" s="65"/>
      <c r="I1769" s="65"/>
      <c r="J1769" s="65"/>
      <c r="K1769" s="65"/>
      <c r="L1769" s="65"/>
      <c r="M1769" s="65"/>
      <c r="N1769" s="65"/>
      <c r="O1769" s="65"/>
      <c r="P1769" s="65"/>
      <c r="Q1769" s="59"/>
      <c r="R1769" s="64"/>
      <c r="S1769" s="65" t="s">
        <v>761</v>
      </c>
      <c r="T1769" s="65" t="s">
        <v>3570</v>
      </c>
    </row>
    <row r="1770" spans="1:20" x14ac:dyDescent="0.35">
      <c r="A1770" s="63" t="s">
        <v>3774</v>
      </c>
      <c r="B1770" s="64">
        <v>481531</v>
      </c>
      <c r="C1770" s="64">
        <v>6766088</v>
      </c>
      <c r="D1770" s="64" t="s">
        <v>3775</v>
      </c>
      <c r="E1770" s="72" t="s">
        <v>133</v>
      </c>
      <c r="F1770" s="72" t="s">
        <v>175</v>
      </c>
      <c r="G1770" s="72"/>
      <c r="H1770" s="65"/>
      <c r="I1770" s="65"/>
      <c r="J1770" s="65"/>
      <c r="K1770" s="65"/>
      <c r="L1770" s="65"/>
      <c r="M1770" s="65"/>
      <c r="N1770" s="65"/>
      <c r="O1770" s="65"/>
      <c r="P1770" s="65"/>
      <c r="Q1770" s="64"/>
      <c r="R1770" s="64"/>
      <c r="S1770" s="65" t="s">
        <v>761</v>
      </c>
      <c r="T1770" s="65" t="s">
        <v>3570</v>
      </c>
    </row>
    <row r="1771" spans="1:20" x14ac:dyDescent="0.35">
      <c r="A1771" s="63" t="s">
        <v>3776</v>
      </c>
      <c r="B1771" s="64">
        <v>482019</v>
      </c>
      <c r="C1771" s="64">
        <v>6766088</v>
      </c>
      <c r="D1771" s="64" t="s">
        <v>3777</v>
      </c>
      <c r="E1771" s="72" t="s">
        <v>133</v>
      </c>
      <c r="F1771" s="72" t="s">
        <v>175</v>
      </c>
      <c r="G1771" s="72"/>
      <c r="H1771" s="65"/>
      <c r="I1771" s="65"/>
      <c r="J1771" s="65"/>
      <c r="K1771" s="65"/>
      <c r="L1771" s="65"/>
      <c r="M1771" s="65"/>
      <c r="N1771" s="65"/>
      <c r="O1771" s="65"/>
      <c r="P1771" s="65"/>
      <c r="Q1771" s="64"/>
      <c r="R1771" s="64"/>
      <c r="S1771" s="65" t="s">
        <v>761</v>
      </c>
      <c r="T1771" s="65" t="s">
        <v>3570</v>
      </c>
    </row>
    <row r="1772" spans="1:20" x14ac:dyDescent="0.35">
      <c r="A1772" s="63" t="s">
        <v>3778</v>
      </c>
      <c r="B1772" s="64">
        <v>482233</v>
      </c>
      <c r="C1772" s="64">
        <v>6766080</v>
      </c>
      <c r="D1772" s="64" t="s">
        <v>3779</v>
      </c>
      <c r="E1772" s="72" t="s">
        <v>133</v>
      </c>
      <c r="F1772" s="72" t="s">
        <v>23</v>
      </c>
      <c r="G1772" s="72" t="s">
        <v>100</v>
      </c>
      <c r="H1772" s="65"/>
      <c r="I1772" s="65"/>
      <c r="J1772" s="65"/>
      <c r="K1772" s="65"/>
      <c r="L1772" s="65"/>
      <c r="M1772" s="65"/>
      <c r="N1772" s="65"/>
      <c r="O1772" s="65"/>
      <c r="P1772" s="65"/>
      <c r="Q1772" s="64"/>
      <c r="R1772" s="64"/>
      <c r="S1772" s="65" t="s">
        <v>761</v>
      </c>
      <c r="T1772" s="65" t="s">
        <v>3570</v>
      </c>
    </row>
    <row r="1773" spans="1:20" x14ac:dyDescent="0.35">
      <c r="A1773" s="63" t="s">
        <v>3780</v>
      </c>
      <c r="B1773" s="64">
        <v>482338</v>
      </c>
      <c r="C1773" s="64">
        <v>6766058</v>
      </c>
      <c r="D1773" s="72" t="s">
        <v>3781</v>
      </c>
      <c r="E1773" s="72"/>
      <c r="F1773" s="65"/>
      <c r="G1773" s="72"/>
      <c r="H1773" s="65"/>
      <c r="I1773" s="65"/>
      <c r="J1773" s="65"/>
      <c r="K1773" s="65"/>
      <c r="L1773" s="65"/>
      <c r="M1773" s="65"/>
      <c r="N1773" s="65"/>
      <c r="O1773" s="65"/>
      <c r="P1773" s="65"/>
      <c r="Q1773" s="64"/>
      <c r="R1773" s="64"/>
      <c r="S1773" s="65" t="s">
        <v>761</v>
      </c>
      <c r="T1773" s="65" t="s">
        <v>3570</v>
      </c>
    </row>
    <row r="1774" spans="1:20" x14ac:dyDescent="0.35">
      <c r="A1774" s="63" t="s">
        <v>3782</v>
      </c>
      <c r="B1774" s="64">
        <v>482479</v>
      </c>
      <c r="C1774" s="64">
        <v>6766064</v>
      </c>
      <c r="D1774" s="64" t="s">
        <v>3783</v>
      </c>
      <c r="E1774" s="72" t="s">
        <v>133</v>
      </c>
      <c r="F1774" s="72" t="s">
        <v>23</v>
      </c>
      <c r="G1774" s="72" t="s">
        <v>100</v>
      </c>
      <c r="H1774" s="65"/>
      <c r="I1774" s="65"/>
      <c r="J1774" s="65"/>
      <c r="K1774" s="65"/>
      <c r="L1774" s="65"/>
      <c r="M1774" s="65"/>
      <c r="N1774" s="65"/>
      <c r="O1774" s="65"/>
      <c r="P1774" s="65"/>
      <c r="Q1774" s="64"/>
      <c r="R1774" s="64"/>
      <c r="S1774" s="65" t="s">
        <v>761</v>
      </c>
      <c r="T1774" s="65" t="s">
        <v>3570</v>
      </c>
    </row>
    <row r="1775" spans="1:20" x14ac:dyDescent="0.35">
      <c r="A1775" s="63" t="s">
        <v>3784</v>
      </c>
      <c r="B1775" s="64">
        <v>482816</v>
      </c>
      <c r="C1775" s="64">
        <v>6766060</v>
      </c>
      <c r="D1775" s="72" t="s">
        <v>3691</v>
      </c>
      <c r="E1775" s="72"/>
      <c r="F1775" s="65"/>
      <c r="G1775" s="72"/>
      <c r="H1775" s="65"/>
      <c r="I1775" s="65"/>
      <c r="J1775" s="65"/>
      <c r="K1775" s="65"/>
      <c r="L1775" s="65"/>
      <c r="M1775" s="65"/>
      <c r="N1775" s="65"/>
      <c r="O1775" s="65"/>
      <c r="P1775" s="65"/>
      <c r="Q1775" s="64"/>
      <c r="R1775" s="64"/>
      <c r="S1775" s="65" t="s">
        <v>761</v>
      </c>
      <c r="T1775" s="65" t="s">
        <v>3570</v>
      </c>
    </row>
    <row r="1776" spans="1:20" x14ac:dyDescent="0.35">
      <c r="A1776" s="63" t="s">
        <v>3785</v>
      </c>
      <c r="B1776" s="64">
        <v>482962</v>
      </c>
      <c r="C1776" s="64">
        <v>6766319</v>
      </c>
      <c r="D1776" s="64" t="s">
        <v>3786</v>
      </c>
      <c r="E1776" s="72" t="s">
        <v>133</v>
      </c>
      <c r="F1776" s="72" t="s">
        <v>31</v>
      </c>
      <c r="G1776" s="72"/>
      <c r="H1776" s="65"/>
      <c r="I1776" s="65"/>
      <c r="J1776" s="65"/>
      <c r="K1776" s="65"/>
      <c r="L1776" s="65"/>
      <c r="M1776" s="65"/>
      <c r="N1776" s="65"/>
      <c r="O1776" s="65"/>
      <c r="P1776" s="65"/>
      <c r="Q1776" s="64"/>
      <c r="R1776" s="64"/>
      <c r="S1776" s="65" t="s">
        <v>761</v>
      </c>
      <c r="T1776" s="65" t="s">
        <v>3570</v>
      </c>
    </row>
    <row r="1777" spans="1:20" x14ac:dyDescent="0.35">
      <c r="A1777" s="63" t="s">
        <v>3787</v>
      </c>
      <c r="B1777" s="64">
        <v>482802</v>
      </c>
      <c r="C1777" s="64">
        <v>6766599</v>
      </c>
      <c r="D1777" s="64" t="s">
        <v>3788</v>
      </c>
      <c r="E1777" s="72" t="s">
        <v>133</v>
      </c>
      <c r="F1777" s="72" t="s">
        <v>175</v>
      </c>
      <c r="G1777" s="72"/>
      <c r="H1777" s="65"/>
      <c r="I1777" s="65"/>
      <c r="J1777" s="65"/>
      <c r="K1777" s="65"/>
      <c r="L1777" s="65"/>
      <c r="M1777" s="65"/>
      <c r="N1777" s="65"/>
      <c r="O1777" s="65"/>
      <c r="P1777" s="65"/>
      <c r="Q1777" s="64"/>
      <c r="R1777" s="64"/>
      <c r="S1777" s="65" t="s">
        <v>761</v>
      </c>
      <c r="T1777" s="65" t="s">
        <v>3570</v>
      </c>
    </row>
    <row r="1778" spans="1:20" x14ac:dyDescent="0.35">
      <c r="A1778" s="63" t="s">
        <v>3789</v>
      </c>
      <c r="B1778" s="64">
        <v>482579</v>
      </c>
      <c r="C1778" s="64">
        <v>6766637</v>
      </c>
      <c r="D1778" s="64" t="s">
        <v>3790</v>
      </c>
      <c r="E1778" s="72" t="s">
        <v>133</v>
      </c>
      <c r="F1778" s="72" t="s">
        <v>175</v>
      </c>
      <c r="G1778" s="72"/>
      <c r="H1778" s="65"/>
      <c r="I1778" s="65"/>
      <c r="J1778" s="65"/>
      <c r="K1778" s="65"/>
      <c r="L1778" s="65"/>
      <c r="M1778" s="65"/>
      <c r="N1778" s="65"/>
      <c r="O1778" s="65"/>
      <c r="P1778" s="65"/>
      <c r="Q1778" s="64"/>
      <c r="R1778" s="64"/>
      <c r="S1778" s="65" t="s">
        <v>761</v>
      </c>
      <c r="T1778" s="65" t="s">
        <v>3570</v>
      </c>
    </row>
    <row r="1779" spans="1:20" x14ac:dyDescent="0.35">
      <c r="A1779" s="63" t="s">
        <v>3791</v>
      </c>
      <c r="B1779" s="64">
        <v>482200</v>
      </c>
      <c r="C1779" s="64">
        <v>6766626</v>
      </c>
      <c r="D1779" s="64" t="s">
        <v>3792</v>
      </c>
      <c r="E1779" s="72" t="s">
        <v>91</v>
      </c>
      <c r="F1779" s="72" t="s">
        <v>175</v>
      </c>
      <c r="G1779" s="72" t="s">
        <v>100</v>
      </c>
      <c r="H1779" s="65"/>
      <c r="I1779" s="65"/>
      <c r="J1779" s="65"/>
      <c r="K1779" s="65"/>
      <c r="L1779" s="65"/>
      <c r="M1779" s="65"/>
      <c r="N1779" s="65"/>
      <c r="O1779" s="65"/>
      <c r="P1779" s="65"/>
      <c r="Q1779" s="64"/>
      <c r="R1779" s="64"/>
      <c r="S1779" s="65" t="s">
        <v>761</v>
      </c>
      <c r="T1779" s="65" t="s">
        <v>3570</v>
      </c>
    </row>
    <row r="1780" spans="1:20" x14ac:dyDescent="0.35">
      <c r="A1780" s="63" t="s">
        <v>3793</v>
      </c>
      <c r="B1780" s="64">
        <v>481924</v>
      </c>
      <c r="C1780" s="64">
        <v>6766652</v>
      </c>
      <c r="D1780" s="72" t="s">
        <v>3691</v>
      </c>
      <c r="E1780" s="72"/>
      <c r="F1780" s="65"/>
      <c r="G1780" s="72"/>
      <c r="H1780" s="65"/>
      <c r="I1780" s="65"/>
      <c r="J1780" s="65"/>
      <c r="K1780" s="65"/>
      <c r="L1780" s="65"/>
      <c r="M1780" s="65"/>
      <c r="N1780" s="65"/>
      <c r="O1780" s="65"/>
      <c r="P1780" s="65"/>
      <c r="Q1780" s="64"/>
      <c r="R1780" s="64"/>
      <c r="S1780" s="65" t="s">
        <v>761</v>
      </c>
      <c r="T1780" s="65" t="s">
        <v>3570</v>
      </c>
    </row>
    <row r="1781" spans="1:20" x14ac:dyDescent="0.35">
      <c r="A1781" s="63" t="s">
        <v>3794</v>
      </c>
      <c r="B1781" s="64">
        <v>480626</v>
      </c>
      <c r="C1781" s="64">
        <v>6766586</v>
      </c>
      <c r="D1781" s="64" t="s">
        <v>3795</v>
      </c>
      <c r="E1781" s="72" t="s">
        <v>133</v>
      </c>
      <c r="F1781" s="72" t="s">
        <v>175</v>
      </c>
      <c r="G1781" s="72"/>
      <c r="H1781" s="65"/>
      <c r="I1781" s="65"/>
      <c r="J1781" s="65"/>
      <c r="K1781" s="65"/>
      <c r="L1781" s="65"/>
      <c r="M1781" s="65"/>
      <c r="N1781" s="65"/>
      <c r="O1781" s="65"/>
      <c r="P1781" s="65"/>
      <c r="Q1781" s="59"/>
      <c r="R1781" s="64"/>
      <c r="S1781" s="65" t="s">
        <v>761</v>
      </c>
      <c r="T1781" s="65" t="s">
        <v>3570</v>
      </c>
    </row>
    <row r="1782" spans="1:20" x14ac:dyDescent="0.35">
      <c r="A1782" s="63" t="s">
        <v>3796</v>
      </c>
      <c r="B1782" s="64">
        <v>480241</v>
      </c>
      <c r="C1782" s="64">
        <v>6766594</v>
      </c>
      <c r="D1782" s="72" t="s">
        <v>3691</v>
      </c>
      <c r="E1782" s="72"/>
      <c r="F1782" s="65"/>
      <c r="G1782" s="72"/>
      <c r="H1782" s="65"/>
      <c r="I1782" s="65"/>
      <c r="J1782" s="65"/>
      <c r="K1782" s="65"/>
      <c r="L1782" s="65"/>
      <c r="M1782" s="65"/>
      <c r="N1782" s="65"/>
      <c r="O1782" s="65"/>
      <c r="P1782" s="65"/>
      <c r="Q1782" s="64"/>
      <c r="R1782" s="64"/>
      <c r="S1782" s="65" t="s">
        <v>761</v>
      </c>
      <c r="T1782" s="65" t="s">
        <v>3570</v>
      </c>
    </row>
    <row r="1783" spans="1:20" x14ac:dyDescent="0.35">
      <c r="A1783" s="63" t="s">
        <v>3797</v>
      </c>
      <c r="B1783" s="64">
        <v>480238</v>
      </c>
      <c r="C1783" s="64">
        <v>6766199</v>
      </c>
      <c r="D1783" s="72" t="s">
        <v>3691</v>
      </c>
      <c r="E1783" s="72"/>
      <c r="F1783" s="65"/>
      <c r="G1783" s="72"/>
      <c r="H1783" s="65"/>
      <c r="I1783" s="65"/>
      <c r="J1783" s="65"/>
      <c r="K1783" s="65"/>
      <c r="L1783" s="65"/>
      <c r="M1783" s="65"/>
      <c r="N1783" s="65"/>
      <c r="O1783" s="65"/>
      <c r="P1783" s="65"/>
      <c r="Q1783" s="64"/>
      <c r="R1783" s="64"/>
      <c r="S1783" s="65" t="s">
        <v>761</v>
      </c>
      <c r="T1783" s="65" t="s">
        <v>3570</v>
      </c>
    </row>
    <row r="1784" spans="1:20" x14ac:dyDescent="0.35">
      <c r="A1784" s="63" t="s">
        <v>3798</v>
      </c>
      <c r="B1784" s="64">
        <v>481180</v>
      </c>
      <c r="C1784" s="64">
        <v>6766148</v>
      </c>
      <c r="D1784" s="64" t="s">
        <v>3799</v>
      </c>
      <c r="E1784" s="72" t="s">
        <v>133</v>
      </c>
      <c r="F1784" s="72" t="s">
        <v>175</v>
      </c>
      <c r="G1784" s="72"/>
      <c r="H1784" s="65"/>
      <c r="I1784" s="65"/>
      <c r="J1784" s="65"/>
      <c r="K1784" s="65"/>
      <c r="L1784" s="65"/>
      <c r="M1784" s="65"/>
      <c r="N1784" s="65"/>
      <c r="O1784" s="65"/>
      <c r="P1784" s="65"/>
      <c r="Q1784" s="64"/>
      <c r="R1784" s="64"/>
      <c r="S1784" s="65" t="s">
        <v>761</v>
      </c>
      <c r="T1784" s="65" t="s">
        <v>3570</v>
      </c>
    </row>
    <row r="1785" spans="1:20" x14ac:dyDescent="0.35">
      <c r="A1785" s="63" t="s">
        <v>3800</v>
      </c>
      <c r="B1785" s="64">
        <v>481668</v>
      </c>
      <c r="C1785" s="64">
        <v>6766837</v>
      </c>
      <c r="D1785" s="64" t="s">
        <v>3801</v>
      </c>
      <c r="E1785" s="72" t="s">
        <v>133</v>
      </c>
      <c r="F1785" s="72" t="s">
        <v>23</v>
      </c>
      <c r="G1785" s="72"/>
      <c r="H1785" s="65"/>
      <c r="I1785" s="65"/>
      <c r="J1785" s="65"/>
      <c r="K1785" s="65"/>
      <c r="L1785" s="65"/>
      <c r="M1785" s="65"/>
      <c r="N1785" s="65"/>
      <c r="O1785" s="65"/>
      <c r="P1785" s="65"/>
      <c r="Q1785" s="64"/>
      <c r="R1785" s="64"/>
      <c r="S1785" s="65" t="s">
        <v>761</v>
      </c>
      <c r="T1785" s="65" t="s">
        <v>3570</v>
      </c>
    </row>
    <row r="1786" spans="1:20" x14ac:dyDescent="0.35">
      <c r="A1786" s="63" t="s">
        <v>3802</v>
      </c>
      <c r="B1786" s="64">
        <v>481846</v>
      </c>
      <c r="C1786" s="64">
        <v>6766825</v>
      </c>
      <c r="D1786" s="64" t="s">
        <v>3803</v>
      </c>
      <c r="E1786" s="72" t="s">
        <v>133</v>
      </c>
      <c r="F1786" s="72" t="s">
        <v>175</v>
      </c>
      <c r="G1786" s="72"/>
      <c r="H1786" s="65"/>
      <c r="I1786" s="65"/>
      <c r="J1786" s="65"/>
      <c r="K1786" s="65"/>
      <c r="L1786" s="65"/>
      <c r="M1786" s="65"/>
      <c r="N1786" s="65"/>
      <c r="O1786" s="65"/>
      <c r="P1786" s="65"/>
      <c r="Q1786" s="64"/>
      <c r="R1786" s="64"/>
      <c r="S1786" s="65" t="s">
        <v>761</v>
      </c>
      <c r="T1786" s="65" t="s">
        <v>3570</v>
      </c>
    </row>
    <row r="1787" spans="1:20" x14ac:dyDescent="0.35">
      <c r="A1787" s="63" t="s">
        <v>3804</v>
      </c>
      <c r="B1787" s="64">
        <v>481901</v>
      </c>
      <c r="C1787" s="64">
        <v>6766812</v>
      </c>
      <c r="D1787" s="64" t="s">
        <v>3805</v>
      </c>
      <c r="E1787" s="72" t="s">
        <v>133</v>
      </c>
      <c r="F1787" s="72" t="s">
        <v>105</v>
      </c>
      <c r="G1787" s="72"/>
      <c r="H1787" s="65"/>
      <c r="I1787" s="65"/>
      <c r="J1787" s="65"/>
      <c r="K1787" s="65"/>
      <c r="L1787" s="65"/>
      <c r="M1787" s="65"/>
      <c r="N1787" s="65"/>
      <c r="O1787" s="65"/>
      <c r="P1787" s="65"/>
      <c r="Q1787" s="64"/>
      <c r="R1787" s="64"/>
      <c r="S1787" s="65" t="s">
        <v>761</v>
      </c>
      <c r="T1787" s="65" t="s">
        <v>3570</v>
      </c>
    </row>
    <row r="1788" spans="1:20" x14ac:dyDescent="0.35">
      <c r="A1788" s="63" t="s">
        <v>3806</v>
      </c>
      <c r="B1788" s="64">
        <v>482183</v>
      </c>
      <c r="C1788" s="64">
        <v>6766835</v>
      </c>
      <c r="D1788" s="64" t="s">
        <v>3807</v>
      </c>
      <c r="E1788" s="72" t="s">
        <v>133</v>
      </c>
      <c r="F1788" s="72" t="s">
        <v>23</v>
      </c>
      <c r="G1788" s="72" t="s">
        <v>100</v>
      </c>
      <c r="H1788" s="65"/>
      <c r="I1788" s="65"/>
      <c r="J1788" s="65"/>
      <c r="K1788" s="65"/>
      <c r="L1788" s="65"/>
      <c r="M1788" s="65"/>
      <c r="N1788" s="65"/>
      <c r="O1788" s="65"/>
      <c r="P1788" s="65"/>
      <c r="Q1788" s="64"/>
      <c r="R1788" s="64"/>
      <c r="S1788" s="65" t="s">
        <v>761</v>
      </c>
      <c r="T1788" s="65" t="s">
        <v>3570</v>
      </c>
    </row>
    <row r="1789" spans="1:20" x14ac:dyDescent="0.35">
      <c r="A1789" s="63" t="s">
        <v>3808</v>
      </c>
      <c r="B1789" s="64">
        <v>482324</v>
      </c>
      <c r="C1789" s="64">
        <v>6766833</v>
      </c>
      <c r="D1789" s="64" t="s">
        <v>3809</v>
      </c>
      <c r="E1789" s="72"/>
      <c r="F1789" s="72"/>
      <c r="G1789" s="72"/>
      <c r="H1789" s="65"/>
      <c r="I1789" s="65"/>
      <c r="J1789" s="65"/>
      <c r="K1789" s="65"/>
      <c r="L1789" s="65"/>
      <c r="M1789" s="65"/>
      <c r="N1789" s="65"/>
      <c r="O1789" s="65"/>
      <c r="P1789" s="65"/>
      <c r="Q1789" s="64"/>
      <c r="R1789" s="64"/>
      <c r="S1789" s="65" t="s">
        <v>761</v>
      </c>
      <c r="T1789" s="65" t="s">
        <v>3570</v>
      </c>
    </row>
    <row r="1790" spans="1:20" x14ac:dyDescent="0.35">
      <c r="A1790" s="63" t="s">
        <v>3810</v>
      </c>
      <c r="B1790" s="64">
        <v>482483</v>
      </c>
      <c r="C1790" s="64">
        <v>6766770</v>
      </c>
      <c r="D1790" s="64" t="s">
        <v>3811</v>
      </c>
      <c r="E1790" s="72" t="s">
        <v>133</v>
      </c>
      <c r="F1790" s="72" t="s">
        <v>100</v>
      </c>
      <c r="G1790" s="72" t="s">
        <v>175</v>
      </c>
      <c r="H1790" s="65"/>
      <c r="I1790" s="65"/>
      <c r="J1790" s="65"/>
      <c r="K1790" s="65"/>
      <c r="L1790" s="65"/>
      <c r="M1790" s="65"/>
      <c r="N1790" s="65"/>
      <c r="O1790" s="65"/>
      <c r="P1790" s="65"/>
      <c r="Q1790" s="64"/>
      <c r="R1790" s="64"/>
      <c r="S1790" s="65" t="s">
        <v>761</v>
      </c>
      <c r="T1790" s="65" t="s">
        <v>3570</v>
      </c>
    </row>
    <row r="1791" spans="1:20" x14ac:dyDescent="0.35">
      <c r="A1791" s="63" t="s">
        <v>3812</v>
      </c>
      <c r="B1791" s="64">
        <v>482991</v>
      </c>
      <c r="C1791" s="64">
        <v>6766890</v>
      </c>
      <c r="D1791" s="64" t="s">
        <v>3813</v>
      </c>
      <c r="E1791" s="72" t="s">
        <v>133</v>
      </c>
      <c r="F1791" s="72" t="s">
        <v>23</v>
      </c>
      <c r="G1791" s="72" t="s">
        <v>100</v>
      </c>
      <c r="H1791" s="65"/>
      <c r="I1791" s="65"/>
      <c r="J1791" s="65"/>
      <c r="K1791" s="65"/>
      <c r="L1791" s="65"/>
      <c r="M1791" s="65"/>
      <c r="N1791" s="65"/>
      <c r="O1791" s="65"/>
      <c r="P1791" s="65"/>
      <c r="Q1791" s="64"/>
      <c r="R1791" s="64"/>
      <c r="S1791" s="65" t="s">
        <v>761</v>
      </c>
      <c r="T1791" s="65" t="s">
        <v>3570</v>
      </c>
    </row>
    <row r="1792" spans="1:20" x14ac:dyDescent="0.35">
      <c r="A1792" s="63" t="s">
        <v>3814</v>
      </c>
      <c r="B1792" s="64">
        <v>482954</v>
      </c>
      <c r="C1792" s="64">
        <v>6767174</v>
      </c>
      <c r="D1792" s="64" t="s">
        <v>3815</v>
      </c>
      <c r="E1792" s="72" t="s">
        <v>133</v>
      </c>
      <c r="F1792" s="72" t="s">
        <v>23</v>
      </c>
      <c r="G1792" s="72" t="s">
        <v>100</v>
      </c>
      <c r="H1792" s="65"/>
      <c r="I1792" s="65"/>
      <c r="J1792" s="65"/>
      <c r="K1792" s="65"/>
      <c r="L1792" s="65"/>
      <c r="M1792" s="65"/>
      <c r="N1792" s="65"/>
      <c r="O1792" s="65"/>
      <c r="P1792" s="65"/>
      <c r="Q1792" s="59"/>
      <c r="R1792" s="64"/>
      <c r="S1792" s="65" t="s">
        <v>761</v>
      </c>
      <c r="T1792" s="65" t="s">
        <v>3570</v>
      </c>
    </row>
    <row r="1793" spans="1:20" x14ac:dyDescent="0.35">
      <c r="A1793" s="63" t="s">
        <v>3816</v>
      </c>
      <c r="B1793" s="64">
        <v>482762</v>
      </c>
      <c r="C1793" s="64">
        <v>6767287</v>
      </c>
      <c r="D1793" s="64" t="s">
        <v>1046</v>
      </c>
      <c r="E1793" s="72" t="s">
        <v>133</v>
      </c>
      <c r="F1793" s="72" t="s">
        <v>31</v>
      </c>
      <c r="G1793" s="72"/>
      <c r="H1793" s="65"/>
      <c r="I1793" s="65"/>
      <c r="J1793" s="65"/>
      <c r="K1793" s="65"/>
      <c r="L1793" s="65"/>
      <c r="M1793" s="65"/>
      <c r="N1793" s="65"/>
      <c r="O1793" s="65"/>
      <c r="P1793" s="65"/>
      <c r="Q1793" s="64"/>
      <c r="R1793" s="64"/>
      <c r="S1793" s="65" t="s">
        <v>761</v>
      </c>
      <c r="T1793" s="65" t="s">
        <v>3570</v>
      </c>
    </row>
    <row r="1794" spans="1:20" x14ac:dyDescent="0.35">
      <c r="A1794" s="63" t="s">
        <v>3817</v>
      </c>
      <c r="B1794" s="64">
        <v>482727</v>
      </c>
      <c r="C1794" s="64">
        <v>6767298</v>
      </c>
      <c r="D1794" s="64" t="s">
        <v>3818</v>
      </c>
      <c r="E1794" s="72" t="s">
        <v>133</v>
      </c>
      <c r="F1794" s="72" t="s">
        <v>31</v>
      </c>
      <c r="G1794" s="72"/>
      <c r="H1794" s="65"/>
      <c r="I1794" s="65"/>
      <c r="J1794" s="65"/>
      <c r="K1794" s="65"/>
      <c r="L1794" s="65"/>
      <c r="M1794" s="65"/>
      <c r="N1794" s="65"/>
      <c r="O1794" s="65"/>
      <c r="P1794" s="65"/>
      <c r="Q1794" s="64"/>
      <c r="R1794" s="64"/>
      <c r="S1794" s="65" t="s">
        <v>761</v>
      </c>
      <c r="T1794" s="65" t="s">
        <v>3570</v>
      </c>
    </row>
    <row r="1795" spans="1:20" x14ac:dyDescent="0.35">
      <c r="A1795" s="63" t="s">
        <v>3819</v>
      </c>
      <c r="B1795" s="64">
        <v>482438</v>
      </c>
      <c r="C1795" s="64">
        <v>6767359</v>
      </c>
      <c r="D1795" s="72" t="s">
        <v>3691</v>
      </c>
      <c r="E1795" s="72"/>
      <c r="F1795" s="65"/>
      <c r="G1795" s="72"/>
      <c r="H1795" s="65"/>
      <c r="I1795" s="65"/>
      <c r="J1795" s="65"/>
      <c r="K1795" s="65"/>
      <c r="L1795" s="65"/>
      <c r="M1795" s="65"/>
      <c r="N1795" s="65"/>
      <c r="O1795" s="65"/>
      <c r="P1795" s="65"/>
      <c r="Q1795" s="64"/>
      <c r="R1795" s="64"/>
      <c r="S1795" s="65" t="s">
        <v>761</v>
      </c>
      <c r="T1795" s="65" t="s">
        <v>3570</v>
      </c>
    </row>
    <row r="1796" spans="1:20" x14ac:dyDescent="0.35">
      <c r="A1796" s="63" t="s">
        <v>3820</v>
      </c>
      <c r="B1796" s="64">
        <v>481910</v>
      </c>
      <c r="C1796" s="64">
        <v>6767371</v>
      </c>
      <c r="D1796" s="72" t="s">
        <v>3821</v>
      </c>
      <c r="E1796" s="72" t="s">
        <v>133</v>
      </c>
      <c r="F1796" s="72" t="s">
        <v>105</v>
      </c>
      <c r="G1796" s="72"/>
      <c r="H1796" s="65"/>
      <c r="I1796" s="65"/>
      <c r="J1796" s="65"/>
      <c r="K1796" s="65"/>
      <c r="L1796" s="65"/>
      <c r="M1796" s="65"/>
      <c r="N1796" s="65"/>
      <c r="O1796" s="65"/>
      <c r="P1796" s="65"/>
      <c r="Q1796" s="64"/>
      <c r="R1796" s="64"/>
      <c r="S1796" s="65" t="s">
        <v>761</v>
      </c>
      <c r="T1796" s="65" t="s">
        <v>3570</v>
      </c>
    </row>
    <row r="1797" spans="1:20" x14ac:dyDescent="0.35">
      <c r="A1797" s="63" t="s">
        <v>3822</v>
      </c>
      <c r="B1797" s="64">
        <v>481822</v>
      </c>
      <c r="C1797" s="64">
        <v>6767396</v>
      </c>
      <c r="D1797" s="64" t="s">
        <v>3823</v>
      </c>
      <c r="E1797" s="72" t="s">
        <v>133</v>
      </c>
      <c r="F1797" s="72" t="s">
        <v>105</v>
      </c>
      <c r="G1797" s="72"/>
      <c r="H1797" s="65"/>
      <c r="I1797" s="65"/>
      <c r="J1797" s="65"/>
      <c r="K1797" s="65"/>
      <c r="L1797" s="65"/>
      <c r="M1797" s="65"/>
      <c r="N1797" s="65"/>
      <c r="O1797" s="65"/>
      <c r="P1797" s="65"/>
      <c r="Q1797" s="64"/>
      <c r="R1797" s="64"/>
      <c r="S1797" s="65" t="s">
        <v>761</v>
      </c>
      <c r="T1797" s="65" t="s">
        <v>3570</v>
      </c>
    </row>
    <row r="1798" spans="1:20" x14ac:dyDescent="0.35">
      <c r="A1798" s="63" t="s">
        <v>3824</v>
      </c>
      <c r="B1798" s="64">
        <v>480732</v>
      </c>
      <c r="C1798" s="64">
        <v>6767403</v>
      </c>
      <c r="D1798" s="64" t="s">
        <v>3718</v>
      </c>
      <c r="E1798" s="72" t="s">
        <v>133</v>
      </c>
      <c r="F1798" s="72" t="s">
        <v>100</v>
      </c>
      <c r="G1798" s="72"/>
      <c r="H1798" s="65"/>
      <c r="I1798" s="65"/>
      <c r="J1798" s="65"/>
      <c r="K1798" s="65"/>
      <c r="L1798" s="65"/>
      <c r="M1798" s="65"/>
      <c r="N1798" s="65"/>
      <c r="O1798" s="65"/>
      <c r="P1798" s="65"/>
      <c r="Q1798" s="64"/>
      <c r="R1798" s="64"/>
      <c r="S1798" s="65" t="s">
        <v>761</v>
      </c>
      <c r="T1798" s="65" t="s">
        <v>3570</v>
      </c>
    </row>
    <row r="1799" spans="1:20" x14ac:dyDescent="0.35">
      <c r="A1799" s="63" t="s">
        <v>3825</v>
      </c>
      <c r="B1799" s="64">
        <v>480516</v>
      </c>
      <c r="C1799" s="64">
        <v>6767452</v>
      </c>
      <c r="D1799" s="72" t="s">
        <v>3826</v>
      </c>
      <c r="E1799" s="72" t="s">
        <v>133</v>
      </c>
      <c r="F1799" s="72" t="s">
        <v>164</v>
      </c>
      <c r="G1799" s="72"/>
      <c r="H1799" s="65"/>
      <c r="I1799" s="65"/>
      <c r="J1799" s="65"/>
      <c r="K1799" s="65"/>
      <c r="L1799" s="65"/>
      <c r="M1799" s="65"/>
      <c r="N1799" s="65"/>
      <c r="O1799" s="65"/>
      <c r="P1799" s="65"/>
      <c r="Q1799" s="64"/>
      <c r="R1799" s="64"/>
      <c r="S1799" s="65" t="s">
        <v>761</v>
      </c>
      <c r="T1799" s="65" t="s">
        <v>3570</v>
      </c>
    </row>
    <row r="1800" spans="1:20" x14ac:dyDescent="0.35">
      <c r="A1800" s="63" t="s">
        <v>3827</v>
      </c>
      <c r="B1800" s="64">
        <v>481097</v>
      </c>
      <c r="C1800" s="64">
        <v>6767789</v>
      </c>
      <c r="D1800" s="72" t="s">
        <v>3828</v>
      </c>
      <c r="E1800" s="72" t="s">
        <v>133</v>
      </c>
      <c r="F1800" s="64" t="s">
        <v>164</v>
      </c>
      <c r="G1800" s="72"/>
      <c r="H1800" s="65"/>
      <c r="I1800" s="65"/>
      <c r="J1800" s="65"/>
      <c r="K1800" s="65"/>
      <c r="L1800" s="65"/>
      <c r="M1800" s="65"/>
      <c r="N1800" s="65"/>
      <c r="O1800" s="65"/>
      <c r="P1800" s="65"/>
      <c r="Q1800" s="64"/>
      <c r="R1800" s="64"/>
      <c r="S1800" s="65" t="s">
        <v>761</v>
      </c>
      <c r="T1800" s="65" t="s">
        <v>3570</v>
      </c>
    </row>
    <row r="1801" spans="1:20" x14ac:dyDescent="0.35">
      <c r="A1801" s="63" t="s">
        <v>3829</v>
      </c>
      <c r="B1801" s="64">
        <v>481984</v>
      </c>
      <c r="C1801" s="64">
        <v>6767810</v>
      </c>
      <c r="D1801" s="72" t="s">
        <v>3830</v>
      </c>
      <c r="E1801" s="72"/>
      <c r="F1801" s="65"/>
      <c r="G1801" s="72"/>
      <c r="H1801" s="65"/>
      <c r="I1801" s="65"/>
      <c r="J1801" s="65"/>
      <c r="K1801" s="65"/>
      <c r="L1801" s="65"/>
      <c r="M1801" s="65"/>
      <c r="N1801" s="65"/>
      <c r="O1801" s="65"/>
      <c r="P1801" s="65"/>
      <c r="Q1801" s="64"/>
      <c r="R1801" s="64"/>
      <c r="S1801" s="65" t="s">
        <v>761</v>
      </c>
      <c r="T1801" s="65" t="s">
        <v>3570</v>
      </c>
    </row>
    <row r="1802" spans="1:20" x14ac:dyDescent="0.35">
      <c r="A1802" s="63" t="s">
        <v>3831</v>
      </c>
      <c r="B1802" s="64">
        <v>482090</v>
      </c>
      <c r="C1802" s="64">
        <v>6767860</v>
      </c>
      <c r="D1802" s="64" t="s">
        <v>3832</v>
      </c>
      <c r="E1802" s="64" t="s">
        <v>22</v>
      </c>
      <c r="F1802" s="64" t="s">
        <v>168</v>
      </c>
      <c r="G1802" s="64"/>
      <c r="H1802" s="65"/>
      <c r="I1802" s="65"/>
      <c r="J1802" s="65"/>
      <c r="K1802" s="65"/>
      <c r="L1802" s="65"/>
      <c r="M1802" s="65"/>
      <c r="N1802" s="65"/>
      <c r="O1802" s="65"/>
      <c r="P1802" s="65"/>
      <c r="Q1802" s="64"/>
      <c r="R1802" s="64" t="s">
        <v>3833</v>
      </c>
      <c r="S1802" s="65" t="s">
        <v>761</v>
      </c>
      <c r="T1802" s="65" t="s">
        <v>3570</v>
      </c>
    </row>
    <row r="1803" spans="1:20" x14ac:dyDescent="0.35">
      <c r="A1803" s="63" t="s">
        <v>3834</v>
      </c>
      <c r="B1803" s="64">
        <v>482118</v>
      </c>
      <c r="C1803" s="64">
        <v>6767863</v>
      </c>
      <c r="D1803" s="64" t="s">
        <v>3835</v>
      </c>
      <c r="E1803" s="72" t="s">
        <v>91</v>
      </c>
      <c r="F1803" s="72" t="s">
        <v>168</v>
      </c>
      <c r="G1803" s="72"/>
      <c r="H1803" s="65"/>
      <c r="I1803" s="65"/>
      <c r="J1803" s="65"/>
      <c r="K1803" s="65"/>
      <c r="L1803" s="65"/>
      <c r="M1803" s="65"/>
      <c r="N1803" s="65"/>
      <c r="O1803" s="65"/>
      <c r="P1803" s="65"/>
      <c r="Q1803" s="64"/>
      <c r="R1803" s="64"/>
      <c r="S1803" s="65" t="s">
        <v>761</v>
      </c>
      <c r="T1803" s="65" t="s">
        <v>3570</v>
      </c>
    </row>
    <row r="1804" spans="1:20" x14ac:dyDescent="0.35">
      <c r="A1804" s="63" t="s">
        <v>3836</v>
      </c>
      <c r="B1804" s="64">
        <v>482164</v>
      </c>
      <c r="C1804" s="64">
        <v>6767913</v>
      </c>
      <c r="D1804" s="64" t="s">
        <v>3837</v>
      </c>
      <c r="E1804" s="72" t="s">
        <v>91</v>
      </c>
      <c r="F1804" s="72" t="s">
        <v>175</v>
      </c>
      <c r="G1804" s="72"/>
      <c r="H1804" s="65"/>
      <c r="I1804" s="65"/>
      <c r="J1804" s="65"/>
      <c r="K1804" s="65"/>
      <c r="L1804" s="65"/>
      <c r="M1804" s="65"/>
      <c r="N1804" s="65"/>
      <c r="O1804" s="65"/>
      <c r="P1804" s="65"/>
      <c r="Q1804" s="64"/>
      <c r="R1804" s="64"/>
      <c r="S1804" s="65" t="s">
        <v>761</v>
      </c>
      <c r="T1804" s="65" t="s">
        <v>3570</v>
      </c>
    </row>
    <row r="1805" spans="1:20" x14ac:dyDescent="0.35">
      <c r="A1805" s="63" t="s">
        <v>3838</v>
      </c>
      <c r="B1805" s="64">
        <v>482224</v>
      </c>
      <c r="C1805" s="64">
        <v>6768015</v>
      </c>
      <c r="D1805" s="64" t="s">
        <v>3839</v>
      </c>
      <c r="E1805" s="72" t="s">
        <v>91</v>
      </c>
      <c r="F1805" s="72" t="s">
        <v>23</v>
      </c>
      <c r="G1805" s="72"/>
      <c r="H1805" s="65"/>
      <c r="I1805" s="65"/>
      <c r="J1805" s="65"/>
      <c r="K1805" s="65"/>
      <c r="L1805" s="65"/>
      <c r="M1805" s="65"/>
      <c r="N1805" s="65"/>
      <c r="O1805" s="65"/>
      <c r="P1805" s="65"/>
      <c r="Q1805" s="64"/>
      <c r="R1805" s="64"/>
      <c r="S1805" s="65" t="s">
        <v>761</v>
      </c>
      <c r="T1805" s="65" t="s">
        <v>3570</v>
      </c>
    </row>
    <row r="1806" spans="1:20" x14ac:dyDescent="0.35">
      <c r="A1806" s="63" t="s">
        <v>3840</v>
      </c>
      <c r="B1806" s="64">
        <v>482279</v>
      </c>
      <c r="C1806" s="64">
        <v>6768083</v>
      </c>
      <c r="D1806" s="64" t="s">
        <v>3841</v>
      </c>
      <c r="E1806" s="72" t="s">
        <v>91</v>
      </c>
      <c r="F1806" s="72" t="s">
        <v>105</v>
      </c>
      <c r="G1806" s="72"/>
      <c r="H1806" s="65"/>
      <c r="I1806" s="65"/>
      <c r="J1806" s="65"/>
      <c r="K1806" s="65"/>
      <c r="L1806" s="65"/>
      <c r="M1806" s="65"/>
      <c r="N1806" s="65"/>
      <c r="O1806" s="65"/>
      <c r="P1806" s="65"/>
      <c r="Q1806" s="64"/>
      <c r="R1806" s="64"/>
      <c r="S1806" s="65" t="s">
        <v>761</v>
      </c>
      <c r="T1806" s="65" t="s">
        <v>3570</v>
      </c>
    </row>
    <row r="1807" spans="1:20" x14ac:dyDescent="0.35">
      <c r="A1807" s="63" t="s">
        <v>3842</v>
      </c>
      <c r="B1807" s="64">
        <v>482360</v>
      </c>
      <c r="C1807" s="64">
        <v>6768099</v>
      </c>
      <c r="D1807" s="64" t="s">
        <v>3843</v>
      </c>
      <c r="E1807" s="72"/>
      <c r="F1807" s="72"/>
      <c r="G1807" s="72"/>
      <c r="H1807" s="65"/>
      <c r="I1807" s="65"/>
      <c r="J1807" s="65"/>
      <c r="K1807" s="65"/>
      <c r="L1807" s="65"/>
      <c r="M1807" s="65"/>
      <c r="N1807" s="65"/>
      <c r="O1807" s="65"/>
      <c r="P1807" s="65"/>
      <c r="Q1807" s="64"/>
      <c r="R1807" s="64"/>
      <c r="S1807" s="65" t="s">
        <v>761</v>
      </c>
      <c r="T1807" s="65" t="s">
        <v>3570</v>
      </c>
    </row>
    <row r="1808" spans="1:20" x14ac:dyDescent="0.35">
      <c r="A1808" s="63" t="s">
        <v>3844</v>
      </c>
      <c r="B1808" s="64">
        <v>482373</v>
      </c>
      <c r="C1808" s="64">
        <v>6768265</v>
      </c>
      <c r="D1808" s="64" t="s">
        <v>3845</v>
      </c>
      <c r="E1808" s="72" t="s">
        <v>91</v>
      </c>
      <c r="F1808" s="72" t="s">
        <v>175</v>
      </c>
      <c r="G1808" s="72"/>
      <c r="H1808" s="65"/>
      <c r="I1808" s="65"/>
      <c r="J1808" s="65"/>
      <c r="K1808" s="65"/>
      <c r="L1808" s="65"/>
      <c r="M1808" s="65"/>
      <c r="N1808" s="65"/>
      <c r="O1808" s="65"/>
      <c r="P1808" s="65"/>
      <c r="Q1808" s="64"/>
      <c r="R1808" s="64" t="s">
        <v>3846</v>
      </c>
      <c r="S1808" s="65" t="s">
        <v>761</v>
      </c>
      <c r="T1808" s="65" t="s">
        <v>3570</v>
      </c>
    </row>
    <row r="1809" spans="1:20" x14ac:dyDescent="0.35">
      <c r="A1809" s="63" t="s">
        <v>3847</v>
      </c>
      <c r="B1809" s="64">
        <v>482441</v>
      </c>
      <c r="C1809" s="64">
        <v>6768322</v>
      </c>
      <c r="D1809" s="64" t="s">
        <v>3848</v>
      </c>
      <c r="E1809" s="72" t="s">
        <v>22</v>
      </c>
      <c r="F1809" s="72" t="s">
        <v>105</v>
      </c>
      <c r="G1809" s="72"/>
      <c r="H1809" s="65"/>
      <c r="I1809" s="65"/>
      <c r="J1809" s="65"/>
      <c r="K1809" s="65"/>
      <c r="L1809" s="65"/>
      <c r="M1809" s="65"/>
      <c r="N1809" s="65"/>
      <c r="O1809" s="65"/>
      <c r="P1809" s="65"/>
      <c r="Q1809" s="64"/>
      <c r="R1809" s="64"/>
      <c r="S1809" s="65" t="s">
        <v>761</v>
      </c>
      <c r="T1809" s="65" t="s">
        <v>3570</v>
      </c>
    </row>
    <row r="1810" spans="1:20" x14ac:dyDescent="0.35">
      <c r="A1810" s="63" t="s">
        <v>3849</v>
      </c>
      <c r="B1810" s="64">
        <v>482494</v>
      </c>
      <c r="C1810" s="64">
        <v>6768316</v>
      </c>
      <c r="D1810" s="64" t="s">
        <v>3850</v>
      </c>
      <c r="E1810" s="72" t="s">
        <v>91</v>
      </c>
      <c r="F1810" s="72" t="s">
        <v>105</v>
      </c>
      <c r="G1810" s="72" t="s">
        <v>175</v>
      </c>
      <c r="H1810" s="65"/>
      <c r="I1810" s="65"/>
      <c r="J1810" s="65"/>
      <c r="K1810" s="65"/>
      <c r="L1810" s="65"/>
      <c r="M1810" s="65"/>
      <c r="N1810" s="65"/>
      <c r="O1810" s="65"/>
      <c r="P1810" s="65"/>
      <c r="Q1810" s="64"/>
      <c r="R1810" s="64"/>
      <c r="S1810" s="65" t="s">
        <v>761</v>
      </c>
      <c r="T1810" s="65" t="s">
        <v>3570</v>
      </c>
    </row>
    <row r="1811" spans="1:20" x14ac:dyDescent="0.35">
      <c r="A1811" s="63" t="s">
        <v>3851</v>
      </c>
      <c r="B1811" s="64">
        <v>482528</v>
      </c>
      <c r="C1811" s="64">
        <v>6768314</v>
      </c>
      <c r="D1811" s="64" t="s">
        <v>3852</v>
      </c>
      <c r="E1811" s="64" t="s">
        <v>22</v>
      </c>
      <c r="F1811" s="64" t="s">
        <v>168</v>
      </c>
      <c r="G1811" s="64"/>
      <c r="H1811" s="65" t="s">
        <v>46</v>
      </c>
      <c r="I1811" s="65">
        <v>191</v>
      </c>
      <c r="J1811" s="65">
        <v>82</v>
      </c>
      <c r="K1811" s="65"/>
      <c r="L1811" s="65"/>
      <c r="M1811" s="65"/>
      <c r="N1811" s="65"/>
      <c r="O1811" s="65"/>
      <c r="P1811" s="65"/>
      <c r="Q1811" s="64"/>
      <c r="R1811" s="64" t="s">
        <v>3853</v>
      </c>
      <c r="S1811" s="65" t="s">
        <v>761</v>
      </c>
      <c r="T1811" s="65" t="s">
        <v>3570</v>
      </c>
    </row>
    <row r="1812" spans="1:20" x14ac:dyDescent="0.35">
      <c r="A1812" s="63" t="s">
        <v>3854</v>
      </c>
      <c r="B1812" s="64">
        <v>482664</v>
      </c>
      <c r="C1812" s="64">
        <v>6768318</v>
      </c>
      <c r="D1812" s="64" t="s">
        <v>3855</v>
      </c>
      <c r="E1812" s="72" t="s">
        <v>91</v>
      </c>
      <c r="F1812" s="72" t="s">
        <v>125</v>
      </c>
      <c r="G1812" s="72" t="s">
        <v>168</v>
      </c>
      <c r="H1812" s="65"/>
      <c r="I1812" s="65"/>
      <c r="J1812" s="65"/>
      <c r="K1812" s="65"/>
      <c r="L1812" s="65"/>
      <c r="M1812" s="65"/>
      <c r="N1812" s="65"/>
      <c r="O1812" s="65"/>
      <c r="P1812" s="65"/>
      <c r="Q1812" s="64"/>
      <c r="R1812" s="64"/>
      <c r="S1812" s="65" t="s">
        <v>761</v>
      </c>
      <c r="T1812" s="65" t="s">
        <v>3570</v>
      </c>
    </row>
    <row r="1813" spans="1:20" x14ac:dyDescent="0.35">
      <c r="A1813" s="63" t="s">
        <v>3856</v>
      </c>
      <c r="B1813" s="64">
        <v>482758</v>
      </c>
      <c r="C1813" s="64">
        <v>6768270</v>
      </c>
      <c r="D1813" s="64" t="s">
        <v>3857</v>
      </c>
      <c r="E1813" s="72" t="s">
        <v>22</v>
      </c>
      <c r="F1813" s="72" t="s">
        <v>105</v>
      </c>
      <c r="G1813" s="72"/>
      <c r="H1813" s="65"/>
      <c r="I1813" s="65"/>
      <c r="J1813" s="65"/>
      <c r="K1813" s="65"/>
      <c r="L1813" s="65"/>
      <c r="M1813" s="65"/>
      <c r="N1813" s="65"/>
      <c r="O1813" s="65"/>
      <c r="P1813" s="65"/>
      <c r="Q1813" s="64"/>
      <c r="R1813" s="64"/>
      <c r="S1813" s="65" t="s">
        <v>761</v>
      </c>
      <c r="T1813" s="65" t="s">
        <v>3570</v>
      </c>
    </row>
    <row r="1814" spans="1:20" x14ac:dyDescent="0.35">
      <c r="A1814" s="63" t="s">
        <v>3858</v>
      </c>
      <c r="B1814" s="64">
        <v>482814</v>
      </c>
      <c r="C1814" s="64">
        <v>6768269</v>
      </c>
      <c r="D1814" s="64" t="s">
        <v>3859</v>
      </c>
      <c r="E1814" s="72" t="s">
        <v>91</v>
      </c>
      <c r="F1814" s="72" t="s">
        <v>105</v>
      </c>
      <c r="G1814" s="72"/>
      <c r="H1814" s="65"/>
      <c r="I1814" s="65"/>
      <c r="J1814" s="65"/>
      <c r="K1814" s="65"/>
      <c r="L1814" s="65"/>
      <c r="M1814" s="65"/>
      <c r="N1814" s="65"/>
      <c r="O1814" s="65"/>
      <c r="P1814" s="65"/>
      <c r="Q1814" s="64"/>
      <c r="R1814" s="64"/>
      <c r="S1814" s="65" t="s">
        <v>761</v>
      </c>
      <c r="T1814" s="65" t="s">
        <v>3570</v>
      </c>
    </row>
    <row r="1815" spans="1:20" x14ac:dyDescent="0.35">
      <c r="A1815" s="63" t="s">
        <v>3860</v>
      </c>
      <c r="B1815" s="64">
        <v>482882</v>
      </c>
      <c r="C1815" s="64">
        <v>6768265</v>
      </c>
      <c r="D1815" s="64" t="s">
        <v>3861</v>
      </c>
      <c r="E1815" s="72" t="s">
        <v>133</v>
      </c>
      <c r="F1815" s="72" t="s">
        <v>23</v>
      </c>
      <c r="G1815" s="72" t="s">
        <v>242</v>
      </c>
      <c r="H1815" s="65"/>
      <c r="I1815" s="65"/>
      <c r="J1815" s="65"/>
      <c r="K1815" s="65"/>
      <c r="L1815" s="65"/>
      <c r="M1815" s="65"/>
      <c r="N1815" s="65"/>
      <c r="O1815" s="65"/>
      <c r="P1815" s="65"/>
      <c r="Q1815" s="64"/>
      <c r="R1815" s="64"/>
      <c r="S1815" s="65" t="s">
        <v>761</v>
      </c>
      <c r="T1815" s="65" t="s">
        <v>3570</v>
      </c>
    </row>
    <row r="1816" spans="1:20" x14ac:dyDescent="0.35">
      <c r="A1816" s="63" t="s">
        <v>3862</v>
      </c>
      <c r="B1816" s="64">
        <v>482807</v>
      </c>
      <c r="C1816" s="64">
        <v>6768195</v>
      </c>
      <c r="D1816" s="64" t="s">
        <v>3863</v>
      </c>
      <c r="E1816" s="72" t="s">
        <v>133</v>
      </c>
      <c r="F1816" s="72" t="s">
        <v>1551</v>
      </c>
      <c r="G1816" s="72"/>
      <c r="H1816" s="65"/>
      <c r="I1816" s="65"/>
      <c r="J1816" s="65"/>
      <c r="K1816" s="65"/>
      <c r="L1816" s="65"/>
      <c r="M1816" s="65"/>
      <c r="N1816" s="65"/>
      <c r="O1816" s="65"/>
      <c r="P1816" s="65"/>
      <c r="Q1816" s="64"/>
      <c r="R1816" s="64"/>
      <c r="S1816" s="65" t="s">
        <v>761</v>
      </c>
      <c r="T1816" s="65" t="s">
        <v>3570</v>
      </c>
    </row>
    <row r="1817" spans="1:20" x14ac:dyDescent="0.35">
      <c r="A1817" s="63" t="s">
        <v>3864</v>
      </c>
      <c r="B1817" s="64">
        <v>482609</v>
      </c>
      <c r="C1817" s="64">
        <v>6768040</v>
      </c>
      <c r="D1817" s="64" t="s">
        <v>3865</v>
      </c>
      <c r="E1817" s="72" t="s">
        <v>91</v>
      </c>
      <c r="F1817" s="72" t="s">
        <v>105</v>
      </c>
      <c r="G1817" s="72" t="s">
        <v>31</v>
      </c>
      <c r="H1817" s="65"/>
      <c r="I1817" s="65"/>
      <c r="J1817" s="65"/>
      <c r="K1817" s="65"/>
      <c r="L1817" s="65"/>
      <c r="M1817" s="65"/>
      <c r="N1817" s="65"/>
      <c r="O1817" s="65"/>
      <c r="P1817" s="65"/>
      <c r="Q1817" s="64"/>
      <c r="R1817" s="64"/>
      <c r="S1817" s="65" t="s">
        <v>761</v>
      </c>
      <c r="T1817" s="65" t="s">
        <v>3570</v>
      </c>
    </row>
    <row r="1818" spans="1:20" x14ac:dyDescent="0.35">
      <c r="A1818" s="63" t="s">
        <v>3866</v>
      </c>
      <c r="B1818" s="64">
        <v>482555</v>
      </c>
      <c r="C1818" s="64">
        <v>6768005</v>
      </c>
      <c r="D1818" s="64" t="s">
        <v>3867</v>
      </c>
      <c r="E1818" s="64" t="s">
        <v>22</v>
      </c>
      <c r="F1818" s="64" t="s">
        <v>168</v>
      </c>
      <c r="G1818" s="64"/>
      <c r="H1818" s="65"/>
      <c r="I1818" s="65"/>
      <c r="J1818" s="65"/>
      <c r="K1818" s="65"/>
      <c r="L1818" s="65"/>
      <c r="M1818" s="65"/>
      <c r="N1818" s="65"/>
      <c r="O1818" s="65"/>
      <c r="P1818" s="65"/>
      <c r="Q1818" s="64"/>
      <c r="R1818" s="64"/>
      <c r="S1818" s="65" t="s">
        <v>761</v>
      </c>
      <c r="T1818" s="65" t="s">
        <v>3570</v>
      </c>
    </row>
    <row r="1819" spans="1:20" x14ac:dyDescent="0.35">
      <c r="A1819" s="63" t="s">
        <v>3868</v>
      </c>
      <c r="B1819" s="64">
        <v>482485</v>
      </c>
      <c r="C1819" s="64">
        <v>6767963</v>
      </c>
      <c r="D1819" s="64" t="s">
        <v>3869</v>
      </c>
      <c r="E1819" s="64" t="s">
        <v>22</v>
      </c>
      <c r="F1819" s="64" t="s">
        <v>105</v>
      </c>
      <c r="G1819" s="64"/>
      <c r="H1819" s="65"/>
      <c r="I1819" s="65"/>
      <c r="J1819" s="65"/>
      <c r="K1819" s="65"/>
      <c r="L1819" s="65"/>
      <c r="M1819" s="65"/>
      <c r="N1819" s="65"/>
      <c r="O1819" s="65"/>
      <c r="P1819" s="65"/>
      <c r="Q1819" s="64"/>
      <c r="R1819" s="64"/>
      <c r="S1819" s="65" t="s">
        <v>761</v>
      </c>
      <c r="T1819" s="65" t="s">
        <v>3570</v>
      </c>
    </row>
    <row r="1820" spans="1:20" x14ac:dyDescent="0.35">
      <c r="A1820" s="63" t="s">
        <v>3870</v>
      </c>
      <c r="B1820" s="64">
        <v>482403</v>
      </c>
      <c r="C1820" s="64">
        <v>6767886</v>
      </c>
      <c r="D1820" s="64" t="s">
        <v>3871</v>
      </c>
      <c r="E1820" s="64" t="s">
        <v>22</v>
      </c>
      <c r="F1820" s="64" t="s">
        <v>175</v>
      </c>
      <c r="G1820" s="64"/>
      <c r="H1820" s="65"/>
      <c r="I1820" s="65"/>
      <c r="J1820" s="65"/>
      <c r="K1820" s="65"/>
      <c r="L1820" s="65"/>
      <c r="M1820" s="65"/>
      <c r="N1820" s="65"/>
      <c r="O1820" s="65"/>
      <c r="P1820" s="65"/>
      <c r="Q1820" s="64"/>
      <c r="R1820" s="64"/>
      <c r="S1820" s="65" t="s">
        <v>761</v>
      </c>
      <c r="T1820" s="65" t="s">
        <v>3570</v>
      </c>
    </row>
    <row r="1821" spans="1:20" x14ac:dyDescent="0.35">
      <c r="A1821" s="63" t="s">
        <v>3872</v>
      </c>
      <c r="B1821" s="64">
        <v>482144</v>
      </c>
      <c r="C1821" s="64">
        <v>6767667</v>
      </c>
      <c r="D1821" s="64" t="s">
        <v>3873</v>
      </c>
      <c r="E1821" s="72" t="s">
        <v>91</v>
      </c>
      <c r="F1821" s="72" t="s">
        <v>168</v>
      </c>
      <c r="G1821" s="72"/>
      <c r="H1821" s="65"/>
      <c r="I1821" s="65"/>
      <c r="J1821" s="65"/>
      <c r="K1821" s="65"/>
      <c r="L1821" s="65"/>
      <c r="M1821" s="65"/>
      <c r="N1821" s="65"/>
      <c r="O1821" s="65"/>
      <c r="P1821" s="65"/>
      <c r="Q1821" s="59"/>
      <c r="R1821" s="64"/>
      <c r="S1821" s="65" t="s">
        <v>761</v>
      </c>
      <c r="T1821" s="65" t="s">
        <v>3570</v>
      </c>
    </row>
    <row r="1822" spans="1:20" x14ac:dyDescent="0.35">
      <c r="A1822" s="63" t="s">
        <v>3874</v>
      </c>
      <c r="B1822" s="64">
        <v>482257</v>
      </c>
      <c r="C1822" s="64">
        <v>6767716</v>
      </c>
      <c r="D1822" s="64" t="s">
        <v>3875</v>
      </c>
      <c r="E1822" s="72" t="s">
        <v>133</v>
      </c>
      <c r="F1822" s="72" t="s">
        <v>23</v>
      </c>
      <c r="G1822" s="72" t="s">
        <v>100</v>
      </c>
      <c r="H1822" s="65"/>
      <c r="I1822" s="65"/>
      <c r="J1822" s="65"/>
      <c r="K1822" s="65"/>
      <c r="L1822" s="65"/>
      <c r="M1822" s="65"/>
      <c r="N1822" s="65"/>
      <c r="O1822" s="65"/>
      <c r="P1822" s="65"/>
      <c r="Q1822" s="64"/>
      <c r="R1822" s="64"/>
      <c r="S1822" s="65" t="s">
        <v>761</v>
      </c>
      <c r="T1822" s="65" t="s">
        <v>3570</v>
      </c>
    </row>
    <row r="1823" spans="1:20" x14ac:dyDescent="0.35">
      <c r="A1823" s="63" t="s">
        <v>3876</v>
      </c>
      <c r="B1823" s="64">
        <v>482386</v>
      </c>
      <c r="C1823" s="72">
        <v>6767785</v>
      </c>
      <c r="D1823" s="64" t="s">
        <v>3877</v>
      </c>
      <c r="E1823" s="72" t="s">
        <v>91</v>
      </c>
      <c r="F1823" s="72" t="s">
        <v>175</v>
      </c>
      <c r="G1823" s="72"/>
      <c r="H1823" s="65"/>
      <c r="I1823" s="65"/>
      <c r="J1823" s="65"/>
      <c r="K1823" s="65"/>
      <c r="L1823" s="65"/>
      <c r="M1823" s="65"/>
      <c r="N1823" s="65"/>
      <c r="O1823" s="65"/>
      <c r="P1823" s="65"/>
      <c r="Q1823" s="64"/>
      <c r="R1823" s="64"/>
      <c r="S1823" s="65" t="s">
        <v>761</v>
      </c>
      <c r="T1823" s="65" t="s">
        <v>3570</v>
      </c>
    </row>
    <row r="1824" spans="1:20" x14ac:dyDescent="0.35">
      <c r="A1824" s="63" t="s">
        <v>3878</v>
      </c>
      <c r="B1824" s="64">
        <v>482418</v>
      </c>
      <c r="C1824" s="64">
        <v>6767815</v>
      </c>
      <c r="D1824" s="64" t="s">
        <v>3879</v>
      </c>
      <c r="E1824" s="72" t="s">
        <v>91</v>
      </c>
      <c r="F1824" s="72" t="s">
        <v>175</v>
      </c>
      <c r="G1824" s="72"/>
      <c r="H1824" s="65"/>
      <c r="I1824" s="65"/>
      <c r="J1824" s="65"/>
      <c r="K1824" s="65"/>
      <c r="L1824" s="65"/>
      <c r="M1824" s="65"/>
      <c r="N1824" s="65"/>
      <c r="O1824" s="65"/>
      <c r="P1824" s="65"/>
      <c r="Q1824" s="64"/>
      <c r="R1824" s="64"/>
      <c r="S1824" s="65" t="s">
        <v>761</v>
      </c>
      <c r="T1824" s="65" t="s">
        <v>3570</v>
      </c>
    </row>
    <row r="1825" spans="1:20" x14ac:dyDescent="0.35">
      <c r="A1825" s="63" t="s">
        <v>3880</v>
      </c>
      <c r="B1825" s="64">
        <v>482541</v>
      </c>
      <c r="C1825" s="64">
        <v>6767828</v>
      </c>
      <c r="D1825" s="64" t="s">
        <v>3881</v>
      </c>
      <c r="E1825" s="72" t="s">
        <v>91</v>
      </c>
      <c r="F1825" s="72" t="s">
        <v>168</v>
      </c>
      <c r="G1825" s="72"/>
      <c r="H1825" s="65"/>
      <c r="I1825" s="65"/>
      <c r="J1825" s="65"/>
      <c r="K1825" s="65"/>
      <c r="L1825" s="65"/>
      <c r="M1825" s="65"/>
      <c r="N1825" s="65"/>
      <c r="O1825" s="65"/>
      <c r="P1825" s="65"/>
      <c r="Q1825" s="64"/>
      <c r="R1825" s="64"/>
      <c r="S1825" s="65" t="s">
        <v>761</v>
      </c>
      <c r="T1825" s="65" t="s">
        <v>3570</v>
      </c>
    </row>
    <row r="1826" spans="1:20" x14ac:dyDescent="0.35">
      <c r="A1826" s="63" t="s">
        <v>3882</v>
      </c>
      <c r="B1826" s="64">
        <v>482570</v>
      </c>
      <c r="C1826" s="64">
        <v>6767826</v>
      </c>
      <c r="D1826" s="64" t="s">
        <v>3883</v>
      </c>
      <c r="E1826" s="64" t="s">
        <v>22</v>
      </c>
      <c r="F1826" s="64" t="s">
        <v>168</v>
      </c>
      <c r="G1826" s="64"/>
      <c r="H1826" s="65"/>
      <c r="I1826" s="65"/>
      <c r="J1826" s="65"/>
      <c r="K1826" s="65"/>
      <c r="L1826" s="65"/>
      <c r="M1826" s="65"/>
      <c r="N1826" s="65"/>
      <c r="O1826" s="65"/>
      <c r="P1826" s="65"/>
      <c r="Q1826" s="64"/>
      <c r="R1826" s="64"/>
      <c r="S1826" s="65" t="s">
        <v>761</v>
      </c>
      <c r="T1826" s="65" t="s">
        <v>3570</v>
      </c>
    </row>
    <row r="1827" spans="1:20" x14ac:dyDescent="0.35">
      <c r="A1827" s="63" t="s">
        <v>3884</v>
      </c>
      <c r="B1827" s="64">
        <v>482630</v>
      </c>
      <c r="C1827" s="64">
        <v>6767821</v>
      </c>
      <c r="D1827" s="64" t="s">
        <v>3885</v>
      </c>
      <c r="E1827" s="64" t="s">
        <v>22</v>
      </c>
      <c r="F1827" s="64" t="s">
        <v>168</v>
      </c>
      <c r="G1827" s="64"/>
      <c r="H1827" s="65"/>
      <c r="I1827" s="65"/>
      <c r="J1827" s="65"/>
      <c r="K1827" s="65"/>
      <c r="L1827" s="65"/>
      <c r="M1827" s="65"/>
      <c r="N1827" s="65"/>
      <c r="O1827" s="65"/>
      <c r="P1827" s="65"/>
      <c r="Q1827" s="64"/>
      <c r="R1827" s="64" t="s">
        <v>3886</v>
      </c>
      <c r="S1827" s="65" t="s">
        <v>761</v>
      </c>
      <c r="T1827" s="65" t="s">
        <v>3570</v>
      </c>
    </row>
    <row r="1828" spans="1:20" x14ac:dyDescent="0.35">
      <c r="A1828" s="63" t="s">
        <v>3887</v>
      </c>
      <c r="B1828" s="64">
        <v>482738</v>
      </c>
      <c r="C1828" s="64">
        <v>6767872</v>
      </c>
      <c r="D1828" s="64" t="s">
        <v>3888</v>
      </c>
      <c r="E1828" s="72" t="s">
        <v>91</v>
      </c>
      <c r="F1828" s="72" t="s">
        <v>105</v>
      </c>
      <c r="G1828" s="72"/>
      <c r="H1828" s="65"/>
      <c r="I1828" s="65"/>
      <c r="J1828" s="65"/>
      <c r="K1828" s="65"/>
      <c r="L1828" s="65"/>
      <c r="M1828" s="65"/>
      <c r="N1828" s="65"/>
      <c r="O1828" s="65"/>
      <c r="P1828" s="65"/>
      <c r="Q1828" s="64"/>
      <c r="R1828" s="64"/>
      <c r="S1828" s="65" t="s">
        <v>761</v>
      </c>
      <c r="T1828" s="65" t="s">
        <v>3570</v>
      </c>
    </row>
    <row r="1829" spans="1:20" x14ac:dyDescent="0.35">
      <c r="A1829" s="63" t="s">
        <v>3889</v>
      </c>
      <c r="B1829" s="64">
        <v>482738</v>
      </c>
      <c r="C1829" s="64">
        <v>6767780</v>
      </c>
      <c r="D1829" s="64" t="s">
        <v>3890</v>
      </c>
      <c r="E1829" s="72" t="s">
        <v>22</v>
      </c>
      <c r="F1829" s="72" t="s">
        <v>105</v>
      </c>
      <c r="G1829" s="72"/>
      <c r="H1829" s="65"/>
      <c r="I1829" s="65"/>
      <c r="J1829" s="65"/>
      <c r="K1829" s="65"/>
      <c r="L1829" s="65"/>
      <c r="M1829" s="65"/>
      <c r="N1829" s="65"/>
      <c r="O1829" s="65"/>
      <c r="P1829" s="65"/>
      <c r="Q1829" s="64"/>
      <c r="R1829" s="64"/>
      <c r="S1829" s="65" t="s">
        <v>761</v>
      </c>
      <c r="T1829" s="65" t="s">
        <v>3570</v>
      </c>
    </row>
    <row r="1830" spans="1:20" x14ac:dyDescent="0.35">
      <c r="A1830" s="63" t="s">
        <v>3891</v>
      </c>
      <c r="B1830" s="64">
        <v>482941</v>
      </c>
      <c r="C1830" s="64">
        <v>6767839</v>
      </c>
      <c r="D1830" s="64" t="s">
        <v>1046</v>
      </c>
      <c r="E1830" s="72" t="s">
        <v>133</v>
      </c>
      <c r="F1830" s="72" t="s">
        <v>31</v>
      </c>
      <c r="G1830" s="72"/>
      <c r="H1830" s="65"/>
      <c r="I1830" s="65"/>
      <c r="J1830" s="65"/>
      <c r="K1830" s="65"/>
      <c r="L1830" s="65"/>
      <c r="M1830" s="65"/>
      <c r="N1830" s="65"/>
      <c r="O1830" s="65"/>
      <c r="P1830" s="65"/>
      <c r="Q1830" s="64"/>
      <c r="R1830" s="64"/>
      <c r="S1830" s="65" t="s">
        <v>761</v>
      </c>
      <c r="T1830" s="65" t="s">
        <v>3570</v>
      </c>
    </row>
    <row r="1831" spans="1:20" x14ac:dyDescent="0.35">
      <c r="A1831" s="63" t="s">
        <v>3892</v>
      </c>
      <c r="B1831" s="64">
        <v>482927</v>
      </c>
      <c r="C1831" s="64">
        <v>6767980</v>
      </c>
      <c r="D1831" s="64" t="s">
        <v>3893</v>
      </c>
      <c r="E1831" s="72" t="s">
        <v>133</v>
      </c>
      <c r="F1831" s="72" t="s">
        <v>31</v>
      </c>
      <c r="G1831" s="72"/>
      <c r="H1831" s="65"/>
      <c r="I1831" s="65"/>
      <c r="J1831" s="65"/>
      <c r="K1831" s="65"/>
      <c r="L1831" s="65"/>
      <c r="M1831" s="65"/>
      <c r="N1831" s="65"/>
      <c r="O1831" s="65"/>
      <c r="P1831" s="65"/>
      <c r="Q1831" s="64"/>
      <c r="R1831" s="64" t="s">
        <v>3894</v>
      </c>
      <c r="S1831" s="65" t="s">
        <v>761</v>
      </c>
      <c r="T1831" s="65" t="s">
        <v>3570</v>
      </c>
    </row>
    <row r="1832" spans="1:20" x14ac:dyDescent="0.35">
      <c r="A1832" s="63" t="s">
        <v>3895</v>
      </c>
      <c r="B1832" s="64">
        <v>482877</v>
      </c>
      <c r="C1832" s="64">
        <v>6768032</v>
      </c>
      <c r="D1832" s="64" t="s">
        <v>3896</v>
      </c>
      <c r="E1832" s="72" t="s">
        <v>91</v>
      </c>
      <c r="F1832" s="72" t="s">
        <v>23</v>
      </c>
      <c r="G1832" s="72"/>
      <c r="H1832" s="65"/>
      <c r="I1832" s="65"/>
      <c r="J1832" s="65"/>
      <c r="K1832" s="65"/>
      <c r="L1832" s="65"/>
      <c r="M1832" s="65"/>
      <c r="N1832" s="65"/>
      <c r="O1832" s="65"/>
      <c r="P1832" s="65"/>
      <c r="Q1832" s="64"/>
      <c r="R1832" s="64"/>
      <c r="S1832" s="65" t="s">
        <v>761</v>
      </c>
      <c r="T1832" s="65" t="s">
        <v>3570</v>
      </c>
    </row>
    <row r="1833" spans="1:20" x14ac:dyDescent="0.35">
      <c r="A1833" s="63" t="s">
        <v>3897</v>
      </c>
      <c r="B1833" s="64">
        <v>482804</v>
      </c>
      <c r="C1833" s="64">
        <v>6768092</v>
      </c>
      <c r="D1833" s="64" t="s">
        <v>3898</v>
      </c>
      <c r="E1833" s="72" t="s">
        <v>91</v>
      </c>
      <c r="F1833" s="72" t="s">
        <v>168</v>
      </c>
      <c r="G1833" s="72" t="s">
        <v>100</v>
      </c>
      <c r="H1833" s="65"/>
      <c r="I1833" s="65"/>
      <c r="J1833" s="65"/>
      <c r="K1833" s="65"/>
      <c r="L1833" s="65"/>
      <c r="M1833" s="65"/>
      <c r="N1833" s="65"/>
      <c r="O1833" s="65"/>
      <c r="P1833" s="65"/>
      <c r="Q1833" s="59"/>
      <c r="R1833" s="64"/>
      <c r="S1833" s="65" t="s">
        <v>761</v>
      </c>
      <c r="T1833" s="65" t="s">
        <v>3570</v>
      </c>
    </row>
    <row r="1834" spans="1:20" x14ac:dyDescent="0.35">
      <c r="A1834" s="63" t="s">
        <v>3899</v>
      </c>
      <c r="B1834" s="64">
        <v>482626</v>
      </c>
      <c r="C1834" s="64">
        <v>6768184</v>
      </c>
      <c r="D1834" s="64" t="s">
        <v>3900</v>
      </c>
      <c r="E1834" s="72" t="s">
        <v>91</v>
      </c>
      <c r="F1834" s="72" t="s">
        <v>168</v>
      </c>
      <c r="G1834" s="72"/>
      <c r="H1834" s="65"/>
      <c r="I1834" s="65"/>
      <c r="J1834" s="65"/>
      <c r="K1834" s="65"/>
      <c r="L1834" s="65"/>
      <c r="M1834" s="65"/>
      <c r="N1834" s="65"/>
      <c r="O1834" s="65"/>
      <c r="P1834" s="65"/>
      <c r="Q1834" s="64"/>
      <c r="R1834" s="64" t="s">
        <v>3901</v>
      </c>
      <c r="S1834" s="65" t="s">
        <v>761</v>
      </c>
      <c r="T1834" s="65" t="s">
        <v>3570</v>
      </c>
    </row>
    <row r="1835" spans="1:20" x14ac:dyDescent="0.35">
      <c r="A1835" s="63" t="s">
        <v>3902</v>
      </c>
      <c r="B1835" s="64">
        <v>482551</v>
      </c>
      <c r="C1835" s="64">
        <v>6768184</v>
      </c>
      <c r="D1835" s="64" t="s">
        <v>3903</v>
      </c>
      <c r="E1835" s="64" t="s">
        <v>22</v>
      </c>
      <c r="F1835" s="64" t="s">
        <v>168</v>
      </c>
      <c r="G1835" s="64"/>
      <c r="H1835" s="65"/>
      <c r="I1835" s="65"/>
      <c r="J1835" s="65"/>
      <c r="K1835" s="65"/>
      <c r="L1835" s="65"/>
      <c r="M1835" s="65"/>
      <c r="N1835" s="65"/>
      <c r="O1835" s="65"/>
      <c r="P1835" s="65"/>
      <c r="Q1835" s="64"/>
      <c r="R1835" s="64"/>
      <c r="S1835" s="65" t="s">
        <v>761</v>
      </c>
      <c r="T1835" s="65" t="s">
        <v>3570</v>
      </c>
    </row>
    <row r="1836" spans="1:20" x14ac:dyDescent="0.35">
      <c r="A1836" s="63" t="s">
        <v>3904</v>
      </c>
      <c r="B1836" s="64">
        <v>482486</v>
      </c>
      <c r="C1836" s="64">
        <v>6768175</v>
      </c>
      <c r="D1836" s="64" t="s">
        <v>3905</v>
      </c>
      <c r="E1836" s="64" t="s">
        <v>22</v>
      </c>
      <c r="F1836" s="64" t="s">
        <v>105</v>
      </c>
      <c r="G1836" s="64"/>
      <c r="H1836" s="65"/>
      <c r="I1836" s="65"/>
      <c r="J1836" s="65"/>
      <c r="K1836" s="65"/>
      <c r="L1836" s="65"/>
      <c r="M1836" s="65"/>
      <c r="N1836" s="65"/>
      <c r="O1836" s="65"/>
      <c r="P1836" s="65"/>
      <c r="Q1836" s="64"/>
      <c r="R1836" s="64"/>
      <c r="S1836" s="65" t="s">
        <v>761</v>
      </c>
      <c r="T1836" s="65" t="s">
        <v>3570</v>
      </c>
    </row>
    <row r="1837" spans="1:20" x14ac:dyDescent="0.35">
      <c r="A1837" s="63" t="s">
        <v>3906</v>
      </c>
      <c r="B1837" s="64">
        <v>482425</v>
      </c>
      <c r="C1837" s="64">
        <v>6768161</v>
      </c>
      <c r="D1837" s="64" t="s">
        <v>3907</v>
      </c>
      <c r="E1837" s="64" t="s">
        <v>22</v>
      </c>
      <c r="F1837" s="64" t="s">
        <v>23</v>
      </c>
      <c r="G1837" s="64"/>
      <c r="H1837" s="65"/>
      <c r="I1837" s="65"/>
      <c r="J1837" s="65"/>
      <c r="K1837" s="65"/>
      <c r="L1837" s="65"/>
      <c r="M1837" s="65"/>
      <c r="N1837" s="65"/>
      <c r="O1837" s="65"/>
      <c r="P1837" s="65"/>
      <c r="Q1837" s="64"/>
      <c r="R1837" s="64"/>
      <c r="S1837" s="65" t="s">
        <v>761</v>
      </c>
      <c r="T1837" s="65" t="s">
        <v>3570</v>
      </c>
    </row>
    <row r="1838" spans="1:20" x14ac:dyDescent="0.35">
      <c r="A1838" s="63" t="s">
        <v>3908</v>
      </c>
      <c r="B1838" s="64">
        <v>482356</v>
      </c>
      <c r="C1838" s="64">
        <v>6768200</v>
      </c>
      <c r="D1838" s="64" t="s">
        <v>3909</v>
      </c>
      <c r="E1838" s="72" t="s">
        <v>91</v>
      </c>
      <c r="F1838" s="72" t="s">
        <v>175</v>
      </c>
      <c r="G1838" s="72"/>
      <c r="H1838" s="65"/>
      <c r="I1838" s="65"/>
      <c r="J1838" s="65"/>
      <c r="K1838" s="65"/>
      <c r="L1838" s="65"/>
      <c r="M1838" s="65"/>
      <c r="N1838" s="65"/>
      <c r="O1838" s="65"/>
      <c r="P1838" s="65"/>
      <c r="Q1838" s="64"/>
      <c r="R1838" s="64"/>
      <c r="S1838" s="65" t="s">
        <v>761</v>
      </c>
      <c r="T1838" s="65" t="s">
        <v>3570</v>
      </c>
    </row>
    <row r="1839" spans="1:20" x14ac:dyDescent="0.35">
      <c r="A1839" s="63" t="s">
        <v>3910</v>
      </c>
      <c r="B1839" s="64">
        <v>482307</v>
      </c>
      <c r="C1839" s="64">
        <v>6768197</v>
      </c>
      <c r="D1839" s="64" t="s">
        <v>3911</v>
      </c>
      <c r="E1839" s="72" t="s">
        <v>22</v>
      </c>
      <c r="F1839" s="72" t="s">
        <v>105</v>
      </c>
      <c r="G1839" s="72"/>
      <c r="H1839" s="65"/>
      <c r="I1839" s="65"/>
      <c r="J1839" s="65"/>
      <c r="K1839" s="65"/>
      <c r="L1839" s="65"/>
      <c r="M1839" s="65"/>
      <c r="N1839" s="65"/>
      <c r="O1839" s="65"/>
      <c r="P1839" s="65"/>
      <c r="Q1839" s="64"/>
      <c r="R1839" s="64"/>
      <c r="S1839" s="65" t="s">
        <v>761</v>
      </c>
      <c r="T1839" s="65" t="s">
        <v>3570</v>
      </c>
    </row>
    <row r="1840" spans="1:20" x14ac:dyDescent="0.35">
      <c r="A1840" s="63" t="s">
        <v>3912</v>
      </c>
      <c r="B1840" s="64">
        <v>482235</v>
      </c>
      <c r="C1840" s="64">
        <v>6768128</v>
      </c>
      <c r="D1840" s="64" t="s">
        <v>3913</v>
      </c>
      <c r="E1840" s="72" t="s">
        <v>22</v>
      </c>
      <c r="F1840" s="72" t="s">
        <v>23</v>
      </c>
      <c r="G1840" s="72"/>
      <c r="H1840" s="65"/>
      <c r="I1840" s="65"/>
      <c r="J1840" s="65"/>
      <c r="K1840" s="65"/>
      <c r="L1840" s="65"/>
      <c r="M1840" s="65"/>
      <c r="N1840" s="65"/>
      <c r="O1840" s="65"/>
      <c r="P1840" s="65"/>
      <c r="Q1840" s="64"/>
      <c r="R1840" s="64"/>
      <c r="S1840" s="65" t="s">
        <v>761</v>
      </c>
      <c r="T1840" s="65" t="s">
        <v>3570</v>
      </c>
    </row>
    <row r="1841" spans="1:20" x14ac:dyDescent="0.35">
      <c r="A1841" s="63" t="s">
        <v>3914</v>
      </c>
      <c r="B1841" s="64">
        <v>482145</v>
      </c>
      <c r="C1841" s="64">
        <v>6768130</v>
      </c>
      <c r="D1841" s="64" t="s">
        <v>3915</v>
      </c>
      <c r="E1841" s="72" t="s">
        <v>133</v>
      </c>
      <c r="F1841" s="72" t="s">
        <v>23</v>
      </c>
      <c r="G1841" s="72"/>
      <c r="H1841" s="65"/>
      <c r="I1841" s="65"/>
      <c r="J1841" s="65"/>
      <c r="K1841" s="65"/>
      <c r="L1841" s="65"/>
      <c r="M1841" s="65"/>
      <c r="N1841" s="65"/>
      <c r="O1841" s="65"/>
      <c r="P1841" s="65"/>
      <c r="Q1841" s="64"/>
      <c r="R1841" s="64"/>
      <c r="S1841" s="65" t="s">
        <v>761</v>
      </c>
      <c r="T1841" s="65" t="s">
        <v>3570</v>
      </c>
    </row>
    <row r="1842" spans="1:20" x14ac:dyDescent="0.35">
      <c r="A1842" s="63" t="s">
        <v>3916</v>
      </c>
      <c r="B1842" s="64">
        <v>482104</v>
      </c>
      <c r="C1842" s="64">
        <v>6768152</v>
      </c>
      <c r="D1842" s="64" t="s">
        <v>3917</v>
      </c>
      <c r="E1842" s="64" t="s">
        <v>22</v>
      </c>
      <c r="F1842" s="64" t="s">
        <v>100</v>
      </c>
      <c r="G1842" s="64" t="s">
        <v>164</v>
      </c>
      <c r="H1842" s="65" t="s">
        <v>27</v>
      </c>
      <c r="I1842" s="65">
        <v>182</v>
      </c>
      <c r="J1842" s="65">
        <v>80</v>
      </c>
      <c r="K1842" s="65"/>
      <c r="L1842" s="65"/>
      <c r="M1842" s="65"/>
      <c r="N1842" s="65"/>
      <c r="O1842" s="65"/>
      <c r="P1842" s="65"/>
      <c r="Q1842" s="64"/>
      <c r="R1842" s="64" t="s">
        <v>3918</v>
      </c>
      <c r="S1842" s="65" t="s">
        <v>761</v>
      </c>
      <c r="T1842" s="65" t="s">
        <v>3570</v>
      </c>
    </row>
    <row r="1843" spans="1:20" x14ac:dyDescent="0.35">
      <c r="A1843" s="63" t="s">
        <v>3919</v>
      </c>
      <c r="B1843" s="64">
        <v>482009</v>
      </c>
      <c r="C1843" s="64">
        <v>6768229</v>
      </c>
      <c r="D1843" s="64" t="s">
        <v>3920</v>
      </c>
      <c r="E1843" s="64" t="s">
        <v>22</v>
      </c>
      <c r="F1843" s="64" t="s">
        <v>82</v>
      </c>
      <c r="G1843" s="64"/>
      <c r="H1843" s="65"/>
      <c r="I1843" s="65"/>
      <c r="J1843" s="65"/>
      <c r="K1843" s="65"/>
      <c r="L1843" s="65"/>
      <c r="M1843" s="65"/>
      <c r="N1843" s="65"/>
      <c r="O1843" s="65"/>
      <c r="P1843" s="65"/>
      <c r="Q1843" s="64"/>
      <c r="R1843" s="64"/>
      <c r="S1843" s="65" t="s">
        <v>761</v>
      </c>
      <c r="T1843" s="65" t="s">
        <v>3570</v>
      </c>
    </row>
    <row r="1844" spans="1:20" x14ac:dyDescent="0.35">
      <c r="A1844" s="63" t="s">
        <v>3921</v>
      </c>
      <c r="B1844" s="64">
        <v>480911</v>
      </c>
      <c r="C1844" s="64">
        <v>6767858</v>
      </c>
      <c r="D1844" s="64" t="s">
        <v>3922</v>
      </c>
      <c r="E1844" s="72" t="s">
        <v>133</v>
      </c>
      <c r="F1844" s="72" t="s">
        <v>23</v>
      </c>
      <c r="G1844" s="72" t="s">
        <v>100</v>
      </c>
      <c r="H1844" s="65"/>
      <c r="I1844" s="65"/>
      <c r="J1844" s="65"/>
      <c r="K1844" s="65"/>
      <c r="L1844" s="65"/>
      <c r="M1844" s="65"/>
      <c r="N1844" s="65"/>
      <c r="O1844" s="65"/>
      <c r="P1844" s="65"/>
      <c r="Q1844" s="64"/>
      <c r="R1844" s="64"/>
      <c r="S1844" s="65" t="s">
        <v>761</v>
      </c>
      <c r="T1844" s="65" t="s">
        <v>3570</v>
      </c>
    </row>
    <row r="1845" spans="1:20" x14ac:dyDescent="0.35">
      <c r="A1845" s="63" t="s">
        <v>3923</v>
      </c>
      <c r="B1845" s="72">
        <v>480344</v>
      </c>
      <c r="C1845" s="72">
        <v>6768372</v>
      </c>
      <c r="D1845" s="64" t="s">
        <v>3924</v>
      </c>
      <c r="E1845" s="72" t="s">
        <v>133</v>
      </c>
      <c r="F1845" s="72" t="s">
        <v>23</v>
      </c>
      <c r="G1845" s="72"/>
      <c r="H1845" s="65"/>
      <c r="I1845" s="65"/>
      <c r="J1845" s="65"/>
      <c r="K1845" s="65"/>
      <c r="L1845" s="65"/>
      <c r="M1845" s="65"/>
      <c r="N1845" s="65"/>
      <c r="O1845" s="65"/>
      <c r="P1845" s="65"/>
      <c r="Q1845" s="64"/>
      <c r="R1845" s="64"/>
      <c r="S1845" s="65" t="s">
        <v>761</v>
      </c>
      <c r="T1845" s="65" t="s">
        <v>3570</v>
      </c>
    </row>
    <row r="1846" spans="1:20" x14ac:dyDescent="0.35">
      <c r="A1846" s="63" t="s">
        <v>3925</v>
      </c>
      <c r="B1846" s="72">
        <v>480809</v>
      </c>
      <c r="C1846" s="72">
        <v>6768327</v>
      </c>
      <c r="D1846" s="72" t="s">
        <v>3926</v>
      </c>
      <c r="E1846" s="72"/>
      <c r="F1846" s="65"/>
      <c r="G1846" s="72"/>
      <c r="H1846" s="65"/>
      <c r="I1846" s="65"/>
      <c r="J1846" s="65"/>
      <c r="K1846" s="65"/>
      <c r="L1846" s="65"/>
      <c r="M1846" s="65"/>
      <c r="N1846" s="65"/>
      <c r="O1846" s="65"/>
      <c r="P1846" s="65"/>
      <c r="Q1846" s="64"/>
      <c r="R1846" s="64"/>
      <c r="S1846" s="65" t="s">
        <v>761</v>
      </c>
      <c r="T1846" s="65" t="s">
        <v>3570</v>
      </c>
    </row>
    <row r="1847" spans="1:20" x14ac:dyDescent="0.35">
      <c r="A1847" s="63" t="s">
        <v>3927</v>
      </c>
      <c r="B1847" s="72">
        <v>481067</v>
      </c>
      <c r="C1847" s="64">
        <v>6768265</v>
      </c>
      <c r="D1847" s="64" t="s">
        <v>3928</v>
      </c>
      <c r="E1847" s="72" t="s">
        <v>133</v>
      </c>
      <c r="F1847" s="72" t="s">
        <v>100</v>
      </c>
      <c r="G1847" s="72"/>
      <c r="H1847" s="65"/>
      <c r="I1847" s="65"/>
      <c r="J1847" s="65"/>
      <c r="K1847" s="65"/>
      <c r="L1847" s="65"/>
      <c r="M1847" s="65"/>
      <c r="N1847" s="65"/>
      <c r="O1847" s="65"/>
      <c r="P1847" s="65"/>
      <c r="Q1847" s="64"/>
      <c r="R1847" s="64"/>
      <c r="S1847" s="65" t="s">
        <v>761</v>
      </c>
      <c r="T1847" s="65" t="s">
        <v>3570</v>
      </c>
    </row>
    <row r="1848" spans="1:20" x14ac:dyDescent="0.35">
      <c r="A1848" s="63" t="s">
        <v>3929</v>
      </c>
      <c r="B1848" s="64">
        <v>481226</v>
      </c>
      <c r="C1848" s="64">
        <v>6768204</v>
      </c>
      <c r="D1848" s="64" t="s">
        <v>3930</v>
      </c>
      <c r="E1848" s="72" t="s">
        <v>133</v>
      </c>
      <c r="F1848" s="72" t="s">
        <v>31</v>
      </c>
      <c r="G1848" s="72" t="s">
        <v>100</v>
      </c>
      <c r="H1848" s="65"/>
      <c r="I1848" s="65"/>
      <c r="J1848" s="65"/>
      <c r="K1848" s="65"/>
      <c r="L1848" s="65"/>
      <c r="M1848" s="65"/>
      <c r="N1848" s="65"/>
      <c r="O1848" s="65"/>
      <c r="P1848" s="65"/>
      <c r="Q1848" s="64"/>
      <c r="R1848" s="64"/>
      <c r="S1848" s="65" t="s">
        <v>761</v>
      </c>
      <c r="T1848" s="65" t="s">
        <v>3570</v>
      </c>
    </row>
    <row r="1849" spans="1:20" x14ac:dyDescent="0.35">
      <c r="A1849" s="63" t="s">
        <v>3931</v>
      </c>
      <c r="B1849" s="64">
        <v>481240</v>
      </c>
      <c r="C1849" s="64">
        <v>6767963</v>
      </c>
      <c r="D1849" s="72" t="s">
        <v>3932</v>
      </c>
      <c r="E1849" s="72"/>
      <c r="F1849" s="65"/>
      <c r="G1849" s="72"/>
      <c r="H1849" s="65"/>
      <c r="I1849" s="65"/>
      <c r="J1849" s="65"/>
      <c r="K1849" s="65"/>
      <c r="L1849" s="65"/>
      <c r="M1849" s="65"/>
      <c r="N1849" s="65"/>
      <c r="O1849" s="65"/>
      <c r="P1849" s="65"/>
      <c r="Q1849" s="64"/>
      <c r="R1849" s="64"/>
      <c r="S1849" s="65" t="s">
        <v>761</v>
      </c>
      <c r="T1849" s="65" t="s">
        <v>3570</v>
      </c>
    </row>
    <row r="1850" spans="1:20" x14ac:dyDescent="0.35">
      <c r="A1850" s="63" t="s">
        <v>3933</v>
      </c>
      <c r="B1850" s="64">
        <v>482809</v>
      </c>
      <c r="C1850" s="64">
        <v>6768084</v>
      </c>
      <c r="D1850" s="64" t="s">
        <v>3934</v>
      </c>
      <c r="E1850" s="72" t="s">
        <v>91</v>
      </c>
      <c r="F1850" s="72" t="s">
        <v>168</v>
      </c>
      <c r="G1850" s="72" t="s">
        <v>100</v>
      </c>
      <c r="H1850" s="65"/>
      <c r="I1850" s="65"/>
      <c r="J1850" s="65"/>
      <c r="K1850" s="65"/>
      <c r="L1850" s="65"/>
      <c r="M1850" s="65"/>
      <c r="N1850" s="65"/>
      <c r="O1850" s="65"/>
      <c r="P1850" s="65"/>
      <c r="Q1850" s="64"/>
      <c r="R1850" s="64"/>
      <c r="S1850" s="65" t="s">
        <v>761</v>
      </c>
      <c r="T1850" s="65" t="s">
        <v>3570</v>
      </c>
    </row>
    <row r="1851" spans="1:20" x14ac:dyDescent="0.35">
      <c r="A1851" s="63" t="s">
        <v>3935</v>
      </c>
      <c r="B1851" s="64">
        <v>482814</v>
      </c>
      <c r="C1851" s="64">
        <v>6767948</v>
      </c>
      <c r="D1851" s="64" t="s">
        <v>3936</v>
      </c>
      <c r="E1851" s="72" t="s">
        <v>91</v>
      </c>
      <c r="F1851" s="72" t="s">
        <v>168</v>
      </c>
      <c r="G1851" s="72"/>
      <c r="H1851" s="65"/>
      <c r="I1851" s="65"/>
      <c r="J1851" s="65"/>
      <c r="K1851" s="65"/>
      <c r="L1851" s="65"/>
      <c r="M1851" s="65"/>
      <c r="N1851" s="65"/>
      <c r="O1851" s="65"/>
      <c r="P1851" s="65"/>
      <c r="Q1851" s="64"/>
      <c r="R1851" s="64"/>
      <c r="S1851" s="65" t="s">
        <v>761</v>
      </c>
      <c r="T1851" s="65" t="s">
        <v>3570</v>
      </c>
    </row>
    <row r="1852" spans="1:20" x14ac:dyDescent="0.35">
      <c r="A1852" s="63" t="s">
        <v>3937</v>
      </c>
      <c r="B1852" s="64">
        <v>482180</v>
      </c>
      <c r="C1852" s="64">
        <v>6767830</v>
      </c>
      <c r="D1852" s="64" t="s">
        <v>3938</v>
      </c>
      <c r="E1852" s="64" t="s">
        <v>22</v>
      </c>
      <c r="F1852" s="64" t="s">
        <v>100</v>
      </c>
      <c r="G1852" s="64"/>
      <c r="H1852" s="65" t="s">
        <v>27</v>
      </c>
      <c r="I1852" s="65">
        <v>191</v>
      </c>
      <c r="J1852" s="65"/>
      <c r="K1852" s="65"/>
      <c r="L1852" s="65"/>
      <c r="M1852" s="65"/>
      <c r="N1852" s="65"/>
      <c r="O1852" s="65"/>
      <c r="P1852" s="65"/>
      <c r="Q1852" s="59"/>
      <c r="R1852" s="64"/>
      <c r="S1852" s="65" t="s">
        <v>761</v>
      </c>
      <c r="T1852" s="65" t="s">
        <v>3570</v>
      </c>
    </row>
    <row r="1853" spans="1:20" x14ac:dyDescent="0.35">
      <c r="A1853" s="63" t="s">
        <v>3939</v>
      </c>
      <c r="B1853" s="64">
        <v>482124</v>
      </c>
      <c r="C1853" s="64">
        <v>6767906</v>
      </c>
      <c r="D1853" s="64" t="s">
        <v>3940</v>
      </c>
      <c r="E1853" s="64"/>
      <c r="F1853" s="64"/>
      <c r="G1853" s="64"/>
      <c r="H1853" s="65"/>
      <c r="I1853" s="65"/>
      <c r="J1853" s="65"/>
      <c r="K1853" s="65"/>
      <c r="L1853" s="65"/>
      <c r="M1853" s="65"/>
      <c r="N1853" s="65"/>
      <c r="O1853" s="65"/>
      <c r="P1853" s="65"/>
      <c r="Q1853" s="59"/>
      <c r="R1853" s="64"/>
      <c r="S1853" s="65" t="s">
        <v>761</v>
      </c>
      <c r="T1853" s="65" t="s">
        <v>3570</v>
      </c>
    </row>
    <row r="1854" spans="1:20" x14ac:dyDescent="0.35">
      <c r="A1854" s="63" t="s">
        <v>3941</v>
      </c>
      <c r="B1854" s="64">
        <v>482189</v>
      </c>
      <c r="C1854" s="64">
        <v>6768084</v>
      </c>
      <c r="D1854" s="64" t="s">
        <v>3942</v>
      </c>
      <c r="E1854" s="64" t="s">
        <v>22</v>
      </c>
      <c r="F1854" s="64" t="s">
        <v>242</v>
      </c>
      <c r="G1854" s="64"/>
      <c r="H1854" s="65"/>
      <c r="I1854" s="65"/>
      <c r="J1854" s="65"/>
      <c r="K1854" s="65"/>
      <c r="L1854" s="65"/>
      <c r="M1854" s="65"/>
      <c r="N1854" s="65"/>
      <c r="O1854" s="65"/>
      <c r="P1854" s="65"/>
      <c r="Q1854" s="59"/>
      <c r="R1854" s="64"/>
      <c r="S1854" s="65" t="s">
        <v>761</v>
      </c>
      <c r="T1854" s="65" t="s">
        <v>3570</v>
      </c>
    </row>
    <row r="1855" spans="1:20" x14ac:dyDescent="0.35">
      <c r="A1855" s="63" t="s">
        <v>3943</v>
      </c>
      <c r="B1855" s="64">
        <v>482092</v>
      </c>
      <c r="C1855" s="64">
        <v>6768234</v>
      </c>
      <c r="D1855" s="64" t="s">
        <v>3944</v>
      </c>
      <c r="E1855" s="64" t="s">
        <v>22</v>
      </c>
      <c r="F1855" s="64" t="s">
        <v>100</v>
      </c>
      <c r="G1855" s="64"/>
      <c r="H1855" s="65"/>
      <c r="I1855" s="65"/>
      <c r="J1855" s="65"/>
      <c r="K1855" s="65"/>
      <c r="L1855" s="65"/>
      <c r="M1855" s="65"/>
      <c r="N1855" s="65"/>
      <c r="O1855" s="65"/>
      <c r="P1855" s="65"/>
      <c r="Q1855" s="64"/>
      <c r="R1855" s="64"/>
      <c r="S1855" s="65" t="s">
        <v>761</v>
      </c>
      <c r="T1855" s="65" t="s">
        <v>3570</v>
      </c>
    </row>
    <row r="1856" spans="1:20" x14ac:dyDescent="0.35">
      <c r="A1856" s="63">
        <v>5.0010000000000003</v>
      </c>
      <c r="B1856" s="64">
        <v>483326</v>
      </c>
      <c r="C1856" s="64">
        <v>6768400</v>
      </c>
      <c r="D1856" s="64" t="s">
        <v>3945</v>
      </c>
      <c r="E1856" s="64" t="s">
        <v>133</v>
      </c>
      <c r="F1856" s="64" t="s">
        <v>23</v>
      </c>
      <c r="G1856" s="64"/>
      <c r="H1856" s="65"/>
      <c r="I1856" s="65"/>
      <c r="J1856" s="65"/>
      <c r="K1856" s="65"/>
      <c r="L1856" s="65"/>
      <c r="M1856" s="65"/>
      <c r="N1856" s="65"/>
      <c r="O1856" s="65"/>
      <c r="P1856" s="65"/>
      <c r="Q1856" s="64"/>
      <c r="R1856" s="64"/>
      <c r="S1856" s="65" t="s">
        <v>761</v>
      </c>
      <c r="T1856" s="65" t="s">
        <v>3570</v>
      </c>
    </row>
    <row r="1857" spans="1:20" x14ac:dyDescent="0.35">
      <c r="A1857" s="63">
        <v>5.0019999999999998</v>
      </c>
      <c r="B1857" s="64">
        <v>483301</v>
      </c>
      <c r="C1857" s="64">
        <v>6768442</v>
      </c>
      <c r="D1857" s="64" t="s">
        <v>3946</v>
      </c>
      <c r="E1857" s="64" t="s">
        <v>22</v>
      </c>
      <c r="F1857" s="64" t="s">
        <v>31</v>
      </c>
      <c r="G1857" s="64"/>
      <c r="H1857" s="65"/>
      <c r="I1857" s="65"/>
      <c r="J1857" s="65"/>
      <c r="K1857" s="65"/>
      <c r="L1857" s="65"/>
      <c r="M1857" s="65"/>
      <c r="N1857" s="65"/>
      <c r="O1857" s="65"/>
      <c r="P1857" s="65"/>
      <c r="Q1857" s="64"/>
      <c r="R1857" s="64"/>
      <c r="S1857" s="65" t="s">
        <v>761</v>
      </c>
      <c r="T1857" s="65" t="s">
        <v>3570</v>
      </c>
    </row>
    <row r="1858" spans="1:20" x14ac:dyDescent="0.35">
      <c r="A1858" s="63">
        <v>5.0030000000000001</v>
      </c>
      <c r="B1858" s="72">
        <v>483167</v>
      </c>
      <c r="C1858" s="72">
        <v>6768476</v>
      </c>
      <c r="D1858" s="72" t="s">
        <v>3947</v>
      </c>
      <c r="E1858" s="64" t="s">
        <v>133</v>
      </c>
      <c r="F1858" s="64" t="s">
        <v>175</v>
      </c>
      <c r="G1858" s="64"/>
      <c r="H1858" s="65"/>
      <c r="I1858" s="65"/>
      <c r="J1858" s="65"/>
      <c r="K1858" s="65"/>
      <c r="L1858" s="65"/>
      <c r="M1858" s="65"/>
      <c r="N1858" s="65"/>
      <c r="O1858" s="65"/>
      <c r="P1858" s="65"/>
      <c r="Q1858" s="64"/>
      <c r="R1858" s="64"/>
      <c r="S1858" s="65" t="s">
        <v>761</v>
      </c>
      <c r="T1858" s="65" t="s">
        <v>3570</v>
      </c>
    </row>
    <row r="1859" spans="1:20" x14ac:dyDescent="0.35">
      <c r="A1859" s="63">
        <v>5.0039999999999996</v>
      </c>
      <c r="B1859" s="72">
        <v>482980</v>
      </c>
      <c r="C1859" s="72">
        <v>6768484</v>
      </c>
      <c r="D1859" s="72" t="s">
        <v>3948</v>
      </c>
      <c r="E1859" s="64" t="s">
        <v>133</v>
      </c>
      <c r="F1859" s="64" t="s">
        <v>31</v>
      </c>
      <c r="G1859" s="64" t="s">
        <v>175</v>
      </c>
      <c r="H1859" s="65"/>
      <c r="I1859" s="65"/>
      <c r="J1859" s="65"/>
      <c r="K1859" s="65"/>
      <c r="L1859" s="65"/>
      <c r="M1859" s="65"/>
      <c r="N1859" s="65"/>
      <c r="O1859" s="65"/>
      <c r="P1859" s="65"/>
      <c r="Q1859" s="64"/>
      <c r="R1859" s="64"/>
      <c r="S1859" s="65" t="s">
        <v>761</v>
      </c>
      <c r="T1859" s="65" t="s">
        <v>3570</v>
      </c>
    </row>
    <row r="1860" spans="1:20" x14ac:dyDescent="0.35">
      <c r="A1860" s="63">
        <v>5.0049999999999999</v>
      </c>
      <c r="B1860" s="64">
        <v>482857</v>
      </c>
      <c r="C1860" s="64">
        <v>6768517</v>
      </c>
      <c r="D1860" s="72" t="s">
        <v>3949</v>
      </c>
      <c r="E1860" s="64" t="s">
        <v>22</v>
      </c>
      <c r="F1860" s="64" t="s">
        <v>100</v>
      </c>
      <c r="G1860" s="64" t="s">
        <v>82</v>
      </c>
      <c r="H1860" s="65" t="s">
        <v>27</v>
      </c>
      <c r="I1860" s="65">
        <v>175</v>
      </c>
      <c r="J1860" s="65"/>
      <c r="K1860" s="65"/>
      <c r="L1860" s="65"/>
      <c r="M1860" s="65"/>
      <c r="N1860" s="65"/>
      <c r="O1860" s="65"/>
      <c r="P1860" s="65"/>
      <c r="Q1860" s="64"/>
      <c r="R1860" s="64"/>
      <c r="S1860" s="65" t="s">
        <v>761</v>
      </c>
      <c r="T1860" s="65" t="s">
        <v>3570</v>
      </c>
    </row>
    <row r="1861" spans="1:20" x14ac:dyDescent="0.35">
      <c r="A1861" s="63">
        <v>5.0060000000000002</v>
      </c>
      <c r="B1861" s="72">
        <v>482773</v>
      </c>
      <c r="C1861" s="72">
        <v>6768488</v>
      </c>
      <c r="D1861" s="64" t="s">
        <v>3950</v>
      </c>
      <c r="E1861" s="64" t="s">
        <v>133</v>
      </c>
      <c r="F1861" s="64" t="s">
        <v>23</v>
      </c>
      <c r="G1861" s="64" t="s">
        <v>168</v>
      </c>
      <c r="H1861" s="65"/>
      <c r="I1861" s="65"/>
      <c r="J1861" s="65"/>
      <c r="K1861" s="65"/>
      <c r="L1861" s="65"/>
      <c r="M1861" s="65"/>
      <c r="N1861" s="65"/>
      <c r="O1861" s="65"/>
      <c r="P1861" s="65"/>
      <c r="Q1861" s="64"/>
      <c r="R1861" s="64"/>
      <c r="S1861" s="65" t="s">
        <v>761</v>
      </c>
      <c r="T1861" s="65" t="s">
        <v>3570</v>
      </c>
    </row>
    <row r="1862" spans="1:20" x14ac:dyDescent="0.35">
      <c r="A1862" s="63">
        <v>5.0069999999999997</v>
      </c>
      <c r="B1862" s="64">
        <v>482644</v>
      </c>
      <c r="C1862" s="64">
        <v>6768495</v>
      </c>
      <c r="D1862" s="64" t="s">
        <v>3951</v>
      </c>
      <c r="E1862" s="64" t="s">
        <v>133</v>
      </c>
      <c r="F1862" s="64" t="s">
        <v>100</v>
      </c>
      <c r="G1862" s="64" t="s">
        <v>168</v>
      </c>
      <c r="H1862" s="65"/>
      <c r="I1862" s="65"/>
      <c r="J1862" s="65"/>
      <c r="K1862" s="65"/>
      <c r="L1862" s="65"/>
      <c r="M1862" s="65"/>
      <c r="N1862" s="65"/>
      <c r="O1862" s="65"/>
      <c r="P1862" s="65"/>
      <c r="Q1862" s="64"/>
      <c r="R1862" s="64"/>
      <c r="S1862" s="65" t="s">
        <v>761</v>
      </c>
      <c r="T1862" s="65" t="s">
        <v>3570</v>
      </c>
    </row>
    <row r="1863" spans="1:20" x14ac:dyDescent="0.35">
      <c r="A1863" s="63">
        <v>5.008</v>
      </c>
      <c r="B1863" s="64">
        <v>482564</v>
      </c>
      <c r="C1863" s="64">
        <v>6768476</v>
      </c>
      <c r="D1863" s="72" t="s">
        <v>3952</v>
      </c>
      <c r="E1863" s="64" t="s">
        <v>22</v>
      </c>
      <c r="F1863" s="64" t="s">
        <v>168</v>
      </c>
      <c r="G1863" s="64"/>
      <c r="H1863" s="65" t="s">
        <v>34</v>
      </c>
      <c r="I1863" s="65">
        <v>180</v>
      </c>
      <c r="J1863" s="65">
        <v>80</v>
      </c>
      <c r="K1863" s="65"/>
      <c r="L1863" s="65"/>
      <c r="M1863" s="65"/>
      <c r="N1863" s="65"/>
      <c r="O1863" s="65"/>
      <c r="P1863" s="65"/>
      <c r="Q1863" s="64"/>
      <c r="R1863" s="64"/>
      <c r="S1863" s="65" t="s">
        <v>761</v>
      </c>
      <c r="T1863" s="65" t="s">
        <v>3570</v>
      </c>
    </row>
    <row r="1864" spans="1:20" x14ac:dyDescent="0.35">
      <c r="A1864" s="63">
        <v>5.0090000000000003</v>
      </c>
      <c r="B1864" s="64">
        <v>482508</v>
      </c>
      <c r="C1864" s="64">
        <v>6768468</v>
      </c>
      <c r="D1864" s="72" t="s">
        <v>3953</v>
      </c>
      <c r="E1864" s="64" t="s">
        <v>22</v>
      </c>
      <c r="F1864" s="64" t="s">
        <v>168</v>
      </c>
      <c r="G1864" s="64"/>
      <c r="H1864" s="65"/>
      <c r="I1864" s="65"/>
      <c r="J1864" s="65"/>
      <c r="K1864" s="65"/>
      <c r="L1864" s="65"/>
      <c r="M1864" s="65"/>
      <c r="N1864" s="65"/>
      <c r="O1864" s="65"/>
      <c r="P1864" s="65"/>
      <c r="Q1864" s="64"/>
      <c r="R1864" s="64"/>
      <c r="S1864" s="65" t="s">
        <v>761</v>
      </c>
      <c r="T1864" s="65" t="s">
        <v>3570</v>
      </c>
    </row>
    <row r="1865" spans="1:20" x14ac:dyDescent="0.35">
      <c r="A1865" s="63" t="s">
        <v>809</v>
      </c>
      <c r="B1865" s="64">
        <v>482441</v>
      </c>
      <c r="C1865" s="64">
        <v>6768491</v>
      </c>
      <c r="D1865" s="72" t="s">
        <v>3954</v>
      </c>
      <c r="E1865" s="64" t="s">
        <v>22</v>
      </c>
      <c r="F1865" s="64" t="s">
        <v>105</v>
      </c>
      <c r="G1865" s="64"/>
      <c r="H1865" s="65"/>
      <c r="I1865" s="65"/>
      <c r="J1865" s="65"/>
      <c r="K1865" s="65"/>
      <c r="L1865" s="65"/>
      <c r="M1865" s="65"/>
      <c r="N1865" s="65"/>
      <c r="O1865" s="65"/>
      <c r="P1865" s="65"/>
      <c r="Q1865" s="64"/>
      <c r="R1865" s="64"/>
      <c r="S1865" s="65" t="s">
        <v>761</v>
      </c>
      <c r="T1865" s="65" t="s">
        <v>3570</v>
      </c>
    </row>
    <row r="1866" spans="1:20" x14ac:dyDescent="0.35">
      <c r="A1866" s="63">
        <v>5.0110000000000001</v>
      </c>
      <c r="B1866" s="64">
        <v>482353</v>
      </c>
      <c r="C1866" s="64">
        <v>6768493</v>
      </c>
      <c r="D1866" s="72" t="s">
        <v>3955</v>
      </c>
      <c r="E1866" s="64" t="s">
        <v>22</v>
      </c>
      <c r="F1866" s="64" t="s">
        <v>175</v>
      </c>
      <c r="G1866" s="64"/>
      <c r="H1866" s="65"/>
      <c r="I1866" s="65"/>
      <c r="J1866" s="65"/>
      <c r="K1866" s="65"/>
      <c r="L1866" s="65"/>
      <c r="M1866" s="65"/>
      <c r="N1866" s="65"/>
      <c r="O1866" s="65"/>
      <c r="P1866" s="65"/>
      <c r="Q1866" s="64"/>
      <c r="R1866" s="64" t="s">
        <v>3956</v>
      </c>
      <c r="S1866" s="65" t="s">
        <v>761</v>
      </c>
      <c r="T1866" s="65" t="s">
        <v>3570</v>
      </c>
    </row>
    <row r="1867" spans="1:20" x14ac:dyDescent="0.35">
      <c r="A1867" s="63">
        <v>5.0119999999999996</v>
      </c>
      <c r="B1867" s="64">
        <v>482114</v>
      </c>
      <c r="C1867" s="72">
        <v>6768500</v>
      </c>
      <c r="D1867" s="64" t="s">
        <v>3957</v>
      </c>
      <c r="E1867" s="64" t="s">
        <v>91</v>
      </c>
      <c r="F1867" s="64" t="s">
        <v>175</v>
      </c>
      <c r="G1867" s="64"/>
      <c r="H1867" s="65"/>
      <c r="I1867" s="65"/>
      <c r="J1867" s="65"/>
      <c r="K1867" s="65"/>
      <c r="L1867" s="65"/>
      <c r="M1867" s="65"/>
      <c r="N1867" s="65"/>
      <c r="O1867" s="65"/>
      <c r="P1867" s="65"/>
      <c r="Q1867" s="64"/>
      <c r="R1867" s="64"/>
      <c r="S1867" s="65" t="s">
        <v>761</v>
      </c>
      <c r="T1867" s="65" t="s">
        <v>3570</v>
      </c>
    </row>
    <row r="1868" spans="1:20" x14ac:dyDescent="0.35">
      <c r="A1868" s="63">
        <v>5.0129999999999999</v>
      </c>
      <c r="B1868" s="64">
        <v>482042</v>
      </c>
      <c r="C1868" s="64">
        <v>6768497</v>
      </c>
      <c r="D1868" s="64" t="s">
        <v>3958</v>
      </c>
      <c r="E1868" s="64" t="s">
        <v>133</v>
      </c>
      <c r="F1868" s="64" t="s">
        <v>100</v>
      </c>
      <c r="G1868" s="64"/>
      <c r="H1868" s="65"/>
      <c r="I1868" s="65"/>
      <c r="J1868" s="65"/>
      <c r="K1868" s="65"/>
      <c r="L1868" s="65"/>
      <c r="M1868" s="65"/>
      <c r="N1868" s="65"/>
      <c r="O1868" s="65"/>
      <c r="P1868" s="65"/>
      <c r="Q1868" s="64"/>
      <c r="R1868" s="64"/>
      <c r="S1868" s="65" t="s">
        <v>761</v>
      </c>
      <c r="T1868" s="65" t="s">
        <v>3570</v>
      </c>
    </row>
    <row r="1869" spans="1:20" x14ac:dyDescent="0.35">
      <c r="A1869" s="63">
        <v>5.0140000000000002</v>
      </c>
      <c r="B1869" s="72">
        <v>481700</v>
      </c>
      <c r="C1869" s="72">
        <v>6768495</v>
      </c>
      <c r="D1869" s="72" t="s">
        <v>3959</v>
      </c>
      <c r="E1869" s="64" t="s">
        <v>133</v>
      </c>
      <c r="F1869" s="64" t="s">
        <v>175</v>
      </c>
      <c r="G1869" s="64"/>
      <c r="H1869" s="65"/>
      <c r="I1869" s="65"/>
      <c r="J1869" s="65"/>
      <c r="K1869" s="65"/>
      <c r="L1869" s="65"/>
      <c r="M1869" s="65"/>
      <c r="N1869" s="65"/>
      <c r="O1869" s="65"/>
      <c r="P1869" s="65"/>
      <c r="Q1869" s="64"/>
      <c r="R1869" s="64"/>
      <c r="S1869" s="65" t="s">
        <v>761</v>
      </c>
      <c r="T1869" s="65" t="s">
        <v>3570</v>
      </c>
    </row>
    <row r="1870" spans="1:20" x14ac:dyDescent="0.35">
      <c r="A1870" s="63">
        <v>5.0149999999999997</v>
      </c>
      <c r="B1870" s="72">
        <v>481727</v>
      </c>
      <c r="C1870" s="72">
        <v>6768790</v>
      </c>
      <c r="D1870" s="64" t="s">
        <v>3960</v>
      </c>
      <c r="E1870" s="64" t="s">
        <v>133</v>
      </c>
      <c r="F1870" s="64" t="s">
        <v>100</v>
      </c>
      <c r="G1870" s="64"/>
      <c r="H1870" s="65"/>
      <c r="I1870" s="65"/>
      <c r="J1870" s="65"/>
      <c r="K1870" s="65"/>
      <c r="L1870" s="65"/>
      <c r="M1870" s="65"/>
      <c r="N1870" s="65"/>
      <c r="O1870" s="65"/>
      <c r="P1870" s="65"/>
      <c r="Q1870" s="64"/>
      <c r="R1870" s="64"/>
      <c r="S1870" s="65" t="s">
        <v>761</v>
      </c>
      <c r="T1870" s="65" t="s">
        <v>3570</v>
      </c>
    </row>
    <row r="1871" spans="1:20" x14ac:dyDescent="0.35">
      <c r="A1871" s="63">
        <v>5.016</v>
      </c>
      <c r="B1871" s="72">
        <v>481850</v>
      </c>
      <c r="C1871" s="72">
        <v>6768777</v>
      </c>
      <c r="D1871" s="64" t="s">
        <v>3961</v>
      </c>
      <c r="E1871" s="64"/>
      <c r="F1871" s="65"/>
      <c r="G1871" s="64"/>
      <c r="H1871" s="65"/>
      <c r="I1871" s="65"/>
      <c r="J1871" s="65"/>
      <c r="K1871" s="65"/>
      <c r="L1871" s="65"/>
      <c r="M1871" s="65"/>
      <c r="N1871" s="65"/>
      <c r="O1871" s="65"/>
      <c r="P1871" s="65"/>
      <c r="Q1871" s="64"/>
      <c r="R1871" s="64"/>
      <c r="S1871" s="65" t="s">
        <v>761</v>
      </c>
      <c r="T1871" s="65" t="s">
        <v>3570</v>
      </c>
    </row>
    <row r="1872" spans="1:20" x14ac:dyDescent="0.35">
      <c r="A1872" s="63">
        <v>5.0170000000000003</v>
      </c>
      <c r="B1872" s="64">
        <v>482041</v>
      </c>
      <c r="C1872" s="64">
        <v>6768689</v>
      </c>
      <c r="D1872" s="64" t="s">
        <v>3962</v>
      </c>
      <c r="E1872" s="64" t="s">
        <v>91</v>
      </c>
      <c r="F1872" s="64" t="s">
        <v>23</v>
      </c>
      <c r="G1872" s="64"/>
      <c r="H1872" s="65"/>
      <c r="I1872" s="65"/>
      <c r="J1872" s="65"/>
      <c r="K1872" s="65"/>
      <c r="L1872" s="65"/>
      <c r="M1872" s="65"/>
      <c r="N1872" s="65"/>
      <c r="O1872" s="65"/>
      <c r="P1872" s="65"/>
      <c r="Q1872" s="64"/>
      <c r="R1872" s="64"/>
      <c r="S1872" s="65" t="s">
        <v>761</v>
      </c>
      <c r="T1872" s="65" t="s">
        <v>3570</v>
      </c>
    </row>
    <row r="1873" spans="1:20" x14ac:dyDescent="0.35">
      <c r="A1873" s="63">
        <v>5.0179999999999998</v>
      </c>
      <c r="B1873" s="64">
        <v>482159</v>
      </c>
      <c r="C1873" s="64">
        <v>6768691</v>
      </c>
      <c r="D1873" s="64" t="s">
        <v>3963</v>
      </c>
      <c r="E1873" s="64" t="s">
        <v>22</v>
      </c>
      <c r="F1873" s="64" t="s">
        <v>105</v>
      </c>
      <c r="G1873" s="64"/>
      <c r="H1873" s="65"/>
      <c r="I1873" s="65"/>
      <c r="J1873" s="65"/>
      <c r="K1873" s="65"/>
      <c r="L1873" s="65"/>
      <c r="M1873" s="65"/>
      <c r="N1873" s="65"/>
      <c r="O1873" s="65"/>
      <c r="P1873" s="65"/>
      <c r="Q1873" s="64"/>
      <c r="R1873" s="64"/>
      <c r="S1873" s="65" t="s">
        <v>761</v>
      </c>
      <c r="T1873" s="65" t="s">
        <v>3570</v>
      </c>
    </row>
    <row r="1874" spans="1:20" x14ac:dyDescent="0.35">
      <c r="A1874" s="63">
        <v>5.0190000000000001</v>
      </c>
      <c r="B1874" s="64">
        <v>482306</v>
      </c>
      <c r="C1874" s="64">
        <v>6768695</v>
      </c>
      <c r="D1874" s="64" t="s">
        <v>3964</v>
      </c>
      <c r="E1874" s="64" t="s">
        <v>22</v>
      </c>
      <c r="F1874" s="64" t="s">
        <v>105</v>
      </c>
      <c r="G1874" s="64"/>
      <c r="H1874" s="65"/>
      <c r="I1874" s="65"/>
      <c r="J1874" s="65"/>
      <c r="K1874" s="65"/>
      <c r="L1874" s="65"/>
      <c r="M1874" s="65"/>
      <c r="N1874" s="65"/>
      <c r="O1874" s="65"/>
      <c r="P1874" s="65"/>
      <c r="Q1874" s="64"/>
      <c r="R1874" s="64"/>
      <c r="S1874" s="65" t="s">
        <v>761</v>
      </c>
      <c r="T1874" s="65" t="s">
        <v>3570</v>
      </c>
    </row>
    <row r="1875" spans="1:20" x14ac:dyDescent="0.35">
      <c r="A1875" s="63" t="s">
        <v>3965</v>
      </c>
      <c r="B1875" s="64">
        <v>482391</v>
      </c>
      <c r="C1875" s="64">
        <v>6768692</v>
      </c>
      <c r="D1875" s="64" t="s">
        <v>3966</v>
      </c>
      <c r="E1875" s="64" t="s">
        <v>22</v>
      </c>
      <c r="F1875" s="64" t="s">
        <v>175</v>
      </c>
      <c r="G1875" s="64"/>
      <c r="H1875" s="65"/>
      <c r="I1875" s="65"/>
      <c r="J1875" s="65"/>
      <c r="K1875" s="65"/>
      <c r="L1875" s="65"/>
      <c r="M1875" s="65"/>
      <c r="N1875" s="65"/>
      <c r="O1875" s="65"/>
      <c r="P1875" s="65"/>
      <c r="Q1875" s="64"/>
      <c r="R1875" s="64"/>
      <c r="S1875" s="65" t="s">
        <v>761</v>
      </c>
      <c r="T1875" s="65" t="s">
        <v>3570</v>
      </c>
    </row>
    <row r="1876" spans="1:20" x14ac:dyDescent="0.35">
      <c r="A1876" s="63" t="s">
        <v>3967</v>
      </c>
      <c r="B1876" s="64">
        <v>482564</v>
      </c>
      <c r="C1876" s="72">
        <v>6768688</v>
      </c>
      <c r="D1876" s="64" t="s">
        <v>3968</v>
      </c>
      <c r="E1876" s="64" t="s">
        <v>91</v>
      </c>
      <c r="F1876" s="64" t="s">
        <v>168</v>
      </c>
      <c r="G1876" s="64"/>
      <c r="H1876" s="65"/>
      <c r="I1876" s="65"/>
      <c r="J1876" s="65"/>
      <c r="K1876" s="65"/>
      <c r="L1876" s="65"/>
      <c r="M1876" s="65"/>
      <c r="N1876" s="65"/>
      <c r="O1876" s="65"/>
      <c r="P1876" s="65"/>
      <c r="Q1876" s="64"/>
      <c r="R1876" s="64"/>
      <c r="S1876" s="65" t="s">
        <v>761</v>
      </c>
      <c r="T1876" s="65" t="s">
        <v>3570</v>
      </c>
    </row>
    <row r="1877" spans="1:20" x14ac:dyDescent="0.35">
      <c r="A1877" s="63" t="s">
        <v>3969</v>
      </c>
      <c r="B1877" s="64">
        <v>482774</v>
      </c>
      <c r="C1877" s="72">
        <v>6768700</v>
      </c>
      <c r="D1877" s="64" t="s">
        <v>3970</v>
      </c>
      <c r="E1877" s="64" t="s">
        <v>22</v>
      </c>
      <c r="F1877" s="64" t="s">
        <v>23</v>
      </c>
      <c r="G1877" s="64"/>
      <c r="H1877" s="65" t="s">
        <v>46</v>
      </c>
      <c r="I1877" s="65">
        <v>180</v>
      </c>
      <c r="J1877" s="65"/>
      <c r="K1877" s="65"/>
      <c r="L1877" s="65"/>
      <c r="M1877" s="65"/>
      <c r="N1877" s="65"/>
      <c r="O1877" s="65"/>
      <c r="P1877" s="65"/>
      <c r="Q1877" s="64"/>
      <c r="R1877" s="64"/>
      <c r="S1877" s="65" t="s">
        <v>761</v>
      </c>
      <c r="T1877" s="65" t="s">
        <v>3570</v>
      </c>
    </row>
    <row r="1878" spans="1:20" x14ac:dyDescent="0.35">
      <c r="A1878" s="63" t="s">
        <v>3971</v>
      </c>
      <c r="B1878" s="64">
        <v>482900</v>
      </c>
      <c r="C1878" s="72">
        <v>6768785</v>
      </c>
      <c r="D1878" s="64" t="s">
        <v>3972</v>
      </c>
      <c r="E1878" s="64" t="s">
        <v>22</v>
      </c>
      <c r="F1878" s="64" t="s">
        <v>31</v>
      </c>
      <c r="G1878" s="64"/>
      <c r="H1878" s="65"/>
      <c r="I1878" s="65"/>
      <c r="J1878" s="65"/>
      <c r="K1878" s="65"/>
      <c r="L1878" s="65"/>
      <c r="M1878" s="65"/>
      <c r="N1878" s="65"/>
      <c r="O1878" s="65"/>
      <c r="P1878" s="65"/>
      <c r="Q1878" s="64"/>
      <c r="R1878" s="64"/>
      <c r="S1878" s="65" t="s">
        <v>761</v>
      </c>
      <c r="T1878" s="65" t="s">
        <v>3570</v>
      </c>
    </row>
    <row r="1879" spans="1:20" x14ac:dyDescent="0.35">
      <c r="A1879" s="63" t="s">
        <v>3973</v>
      </c>
      <c r="B1879" s="64">
        <v>483060</v>
      </c>
      <c r="C1879" s="72">
        <v>6768891</v>
      </c>
      <c r="D1879" s="64" t="s">
        <v>3974</v>
      </c>
      <c r="E1879" s="64" t="s">
        <v>91</v>
      </c>
      <c r="F1879" s="64" t="s">
        <v>31</v>
      </c>
      <c r="G1879" s="64"/>
      <c r="H1879" s="65"/>
      <c r="I1879" s="65"/>
      <c r="J1879" s="65"/>
      <c r="K1879" s="65"/>
      <c r="L1879" s="65"/>
      <c r="M1879" s="65"/>
      <c r="N1879" s="65"/>
      <c r="O1879" s="65"/>
      <c r="P1879" s="65"/>
      <c r="Q1879" s="64"/>
      <c r="R1879" s="64"/>
      <c r="S1879" s="65" t="s">
        <v>761</v>
      </c>
      <c r="T1879" s="65" t="s">
        <v>3570</v>
      </c>
    </row>
    <row r="1880" spans="1:20" x14ac:dyDescent="0.35">
      <c r="A1880" s="63" t="s">
        <v>3975</v>
      </c>
      <c r="B1880" s="64">
        <v>483206</v>
      </c>
      <c r="C1880" s="72">
        <v>6768817</v>
      </c>
      <c r="D1880" s="64" t="s">
        <v>3976</v>
      </c>
      <c r="E1880" s="64" t="s">
        <v>22</v>
      </c>
      <c r="F1880" s="64" t="s">
        <v>179</v>
      </c>
      <c r="G1880" s="64"/>
      <c r="H1880" s="65"/>
      <c r="I1880" s="65"/>
      <c r="J1880" s="65"/>
      <c r="K1880" s="65"/>
      <c r="L1880" s="65"/>
      <c r="M1880" s="65"/>
      <c r="N1880" s="65"/>
      <c r="O1880" s="65"/>
      <c r="P1880" s="65"/>
      <c r="Q1880" s="64"/>
      <c r="R1880" s="64" t="s">
        <v>3977</v>
      </c>
      <c r="S1880" s="65" t="s">
        <v>761</v>
      </c>
      <c r="T1880" s="65" t="s">
        <v>3570</v>
      </c>
    </row>
    <row r="1881" spans="1:20" x14ac:dyDescent="0.35">
      <c r="A1881" s="63" t="s">
        <v>3978</v>
      </c>
      <c r="B1881" s="64">
        <v>483231</v>
      </c>
      <c r="C1881" s="72">
        <v>6768820</v>
      </c>
      <c r="D1881" s="64" t="s">
        <v>3979</v>
      </c>
      <c r="E1881" s="64" t="s">
        <v>22</v>
      </c>
      <c r="F1881" s="64" t="s">
        <v>31</v>
      </c>
      <c r="G1881" s="64" t="s">
        <v>179</v>
      </c>
      <c r="H1881" s="65"/>
      <c r="I1881" s="65"/>
      <c r="J1881" s="65"/>
      <c r="K1881" s="65"/>
      <c r="L1881" s="65"/>
      <c r="M1881" s="65"/>
      <c r="N1881" s="65"/>
      <c r="O1881" s="65"/>
      <c r="P1881" s="65"/>
      <c r="Q1881" s="64"/>
      <c r="R1881" s="64"/>
      <c r="S1881" s="65" t="s">
        <v>761</v>
      </c>
      <c r="T1881" s="65" t="s">
        <v>3570</v>
      </c>
    </row>
    <row r="1882" spans="1:20" x14ac:dyDescent="0.35">
      <c r="A1882" s="63" t="s">
        <v>3980</v>
      </c>
      <c r="B1882" s="64">
        <v>483277</v>
      </c>
      <c r="C1882" s="72">
        <v>6768700</v>
      </c>
      <c r="D1882" s="64" t="s">
        <v>3981</v>
      </c>
      <c r="E1882" s="64" t="s">
        <v>22</v>
      </c>
      <c r="F1882" s="64" t="s">
        <v>31</v>
      </c>
      <c r="G1882" s="64"/>
      <c r="H1882" s="65"/>
      <c r="I1882" s="65"/>
      <c r="J1882" s="65"/>
      <c r="K1882" s="65"/>
      <c r="L1882" s="65"/>
      <c r="M1882" s="65"/>
      <c r="N1882" s="65"/>
      <c r="O1882" s="65"/>
      <c r="P1882" s="65"/>
      <c r="Q1882" s="64"/>
      <c r="R1882" s="64"/>
      <c r="S1882" s="65" t="s">
        <v>761</v>
      </c>
      <c r="T1882" s="65" t="s">
        <v>3570</v>
      </c>
    </row>
    <row r="1883" spans="1:20" x14ac:dyDescent="0.35">
      <c r="A1883" s="63" t="s">
        <v>3982</v>
      </c>
      <c r="B1883" s="64">
        <v>483311</v>
      </c>
      <c r="C1883" s="72">
        <v>6768606</v>
      </c>
      <c r="D1883" s="64" t="s">
        <v>3983</v>
      </c>
      <c r="E1883" s="64" t="s">
        <v>22</v>
      </c>
      <c r="F1883" s="64" t="s">
        <v>31</v>
      </c>
      <c r="G1883" s="64"/>
      <c r="H1883" s="65"/>
      <c r="I1883" s="65"/>
      <c r="J1883" s="65"/>
      <c r="K1883" s="65"/>
      <c r="L1883" s="65"/>
      <c r="M1883" s="65"/>
      <c r="N1883" s="65"/>
      <c r="O1883" s="65"/>
      <c r="P1883" s="65"/>
      <c r="Q1883" s="64"/>
      <c r="R1883" s="64"/>
      <c r="S1883" s="65" t="s">
        <v>761</v>
      </c>
      <c r="T1883" s="65" t="s">
        <v>3570</v>
      </c>
    </row>
    <row r="1884" spans="1:20" x14ac:dyDescent="0.35">
      <c r="A1884" s="63" t="s">
        <v>3984</v>
      </c>
      <c r="B1884" s="64">
        <v>482959</v>
      </c>
      <c r="C1884" s="72">
        <v>6769079</v>
      </c>
      <c r="D1884" s="64" t="s">
        <v>3985</v>
      </c>
      <c r="E1884" s="64" t="s">
        <v>22</v>
      </c>
      <c r="F1884" s="64" t="s">
        <v>31</v>
      </c>
      <c r="G1884" s="64"/>
      <c r="H1884" s="65"/>
      <c r="I1884" s="65"/>
      <c r="J1884" s="65"/>
      <c r="K1884" s="65"/>
      <c r="L1884" s="65"/>
      <c r="M1884" s="65"/>
      <c r="N1884" s="65"/>
      <c r="O1884" s="65"/>
      <c r="P1884" s="65"/>
      <c r="Q1884" s="64"/>
      <c r="R1884" s="64"/>
      <c r="S1884" s="65" t="s">
        <v>761</v>
      </c>
      <c r="T1884" s="65" t="s">
        <v>3570</v>
      </c>
    </row>
    <row r="1885" spans="1:20" x14ac:dyDescent="0.35">
      <c r="A1885" s="63" t="s">
        <v>3986</v>
      </c>
      <c r="B1885" s="64">
        <v>482849</v>
      </c>
      <c r="C1885" s="72">
        <v>6769050</v>
      </c>
      <c r="D1885" s="64" t="s">
        <v>3987</v>
      </c>
      <c r="E1885" s="64" t="s">
        <v>91</v>
      </c>
      <c r="F1885" s="64" t="s">
        <v>31</v>
      </c>
      <c r="G1885" s="64"/>
      <c r="H1885" s="65"/>
      <c r="I1885" s="65"/>
      <c r="J1885" s="65"/>
      <c r="K1885" s="65"/>
      <c r="L1885" s="65"/>
      <c r="M1885" s="65"/>
      <c r="N1885" s="65"/>
      <c r="O1885" s="65"/>
      <c r="P1885" s="65"/>
      <c r="Q1885" s="64"/>
      <c r="R1885" s="64"/>
      <c r="S1885" s="65" t="s">
        <v>761</v>
      </c>
      <c r="T1885" s="65" t="s">
        <v>3570</v>
      </c>
    </row>
    <row r="1886" spans="1:20" x14ac:dyDescent="0.35">
      <c r="A1886" s="63" t="s">
        <v>3988</v>
      </c>
      <c r="B1886" s="64">
        <v>482522</v>
      </c>
      <c r="C1886" s="72">
        <v>6769137</v>
      </c>
      <c r="D1886" s="64" t="s">
        <v>3989</v>
      </c>
      <c r="E1886" s="64" t="s">
        <v>91</v>
      </c>
      <c r="F1886" s="64" t="s">
        <v>168</v>
      </c>
      <c r="G1886" s="64"/>
      <c r="H1886" s="65"/>
      <c r="I1886" s="65"/>
      <c r="J1886" s="65"/>
      <c r="K1886" s="65"/>
      <c r="L1886" s="65"/>
      <c r="M1886" s="65"/>
      <c r="N1886" s="65"/>
      <c r="O1886" s="65"/>
      <c r="P1886" s="65"/>
      <c r="Q1886" s="64"/>
      <c r="R1886" s="64"/>
      <c r="S1886" s="65" t="s">
        <v>761</v>
      </c>
      <c r="T1886" s="65" t="s">
        <v>3570</v>
      </c>
    </row>
    <row r="1887" spans="1:20" x14ac:dyDescent="0.35">
      <c r="A1887" s="63" t="s">
        <v>3990</v>
      </c>
      <c r="B1887" s="64">
        <v>482522</v>
      </c>
      <c r="C1887" s="72">
        <v>6769137</v>
      </c>
      <c r="D1887" s="64" t="s">
        <v>3991</v>
      </c>
      <c r="E1887" s="64" t="s">
        <v>22</v>
      </c>
      <c r="F1887" s="64" t="s">
        <v>105</v>
      </c>
      <c r="G1887" s="64"/>
      <c r="H1887" s="65"/>
      <c r="I1887" s="65"/>
      <c r="J1887" s="65"/>
      <c r="K1887" s="65"/>
      <c r="L1887" s="65"/>
      <c r="M1887" s="65"/>
      <c r="N1887" s="65"/>
      <c r="O1887" s="65"/>
      <c r="P1887" s="65"/>
      <c r="Q1887" s="64"/>
      <c r="R1887" s="64"/>
      <c r="S1887" s="65" t="s">
        <v>761</v>
      </c>
      <c r="T1887" s="65" t="s">
        <v>3570</v>
      </c>
    </row>
    <row r="1888" spans="1:20" x14ac:dyDescent="0.35">
      <c r="A1888" s="63" t="s">
        <v>3992</v>
      </c>
      <c r="B1888" s="72">
        <v>482194</v>
      </c>
      <c r="C1888" s="72">
        <v>6769110</v>
      </c>
      <c r="D1888" s="64" t="s">
        <v>3993</v>
      </c>
      <c r="E1888" s="64" t="s">
        <v>133</v>
      </c>
      <c r="F1888" s="64" t="s">
        <v>168</v>
      </c>
      <c r="G1888" s="64" t="s">
        <v>100</v>
      </c>
      <c r="H1888" s="65"/>
      <c r="I1888" s="65"/>
      <c r="J1888" s="65"/>
      <c r="K1888" s="65"/>
      <c r="L1888" s="65"/>
      <c r="M1888" s="65"/>
      <c r="N1888" s="65"/>
      <c r="O1888" s="65"/>
      <c r="P1888" s="65"/>
      <c r="Q1888" s="64"/>
      <c r="R1888" s="64"/>
      <c r="S1888" s="65" t="s">
        <v>761</v>
      </c>
      <c r="T1888" s="65" t="s">
        <v>3570</v>
      </c>
    </row>
    <row r="1889" spans="1:20" x14ac:dyDescent="0.35">
      <c r="A1889" s="63" t="s">
        <v>3994</v>
      </c>
      <c r="B1889" s="72">
        <v>481528</v>
      </c>
      <c r="C1889" s="72">
        <v>6769551</v>
      </c>
      <c r="D1889" s="64" t="s">
        <v>3691</v>
      </c>
      <c r="E1889" s="64"/>
      <c r="F1889" s="65"/>
      <c r="G1889" s="64"/>
      <c r="H1889" s="65"/>
      <c r="I1889" s="65"/>
      <c r="J1889" s="65"/>
      <c r="K1889" s="65"/>
      <c r="L1889" s="65"/>
      <c r="M1889" s="65"/>
      <c r="N1889" s="65"/>
      <c r="O1889" s="65"/>
      <c r="P1889" s="65"/>
      <c r="Q1889" s="64"/>
      <c r="R1889" s="64"/>
      <c r="S1889" s="65" t="s">
        <v>761</v>
      </c>
      <c r="T1889" s="65" t="s">
        <v>3570</v>
      </c>
    </row>
    <row r="1890" spans="1:20" x14ac:dyDescent="0.35">
      <c r="A1890" s="63" t="s">
        <v>3995</v>
      </c>
      <c r="B1890" s="64">
        <v>481606</v>
      </c>
      <c r="C1890" s="64">
        <v>6769587</v>
      </c>
      <c r="D1890" s="64" t="s">
        <v>3996</v>
      </c>
      <c r="E1890" s="64" t="s">
        <v>22</v>
      </c>
      <c r="F1890" s="64" t="s">
        <v>168</v>
      </c>
      <c r="G1890" s="64"/>
      <c r="H1890" s="65" t="s">
        <v>34</v>
      </c>
      <c r="I1890" s="65">
        <v>172</v>
      </c>
      <c r="J1890" s="65">
        <v>60</v>
      </c>
      <c r="K1890" s="65"/>
      <c r="L1890" s="65"/>
      <c r="M1890" s="65"/>
      <c r="N1890" s="65"/>
      <c r="O1890" s="65"/>
      <c r="P1890" s="65"/>
      <c r="Q1890" s="64"/>
      <c r="R1890" s="64"/>
      <c r="S1890" s="65" t="s">
        <v>761</v>
      </c>
      <c r="T1890" s="65" t="s">
        <v>3570</v>
      </c>
    </row>
    <row r="1891" spans="1:20" x14ac:dyDescent="0.35">
      <c r="A1891" s="63" t="s">
        <v>3997</v>
      </c>
      <c r="B1891" s="64">
        <v>482051</v>
      </c>
      <c r="C1891" s="64">
        <v>6769607</v>
      </c>
      <c r="D1891" s="64" t="s">
        <v>3998</v>
      </c>
      <c r="E1891" s="64" t="s">
        <v>22</v>
      </c>
      <c r="F1891" s="64" t="s">
        <v>168</v>
      </c>
      <c r="G1891" s="64" t="s">
        <v>31</v>
      </c>
      <c r="H1891" s="65"/>
      <c r="I1891" s="65"/>
      <c r="J1891" s="65"/>
      <c r="K1891" s="65"/>
      <c r="L1891" s="65"/>
      <c r="M1891" s="65"/>
      <c r="N1891" s="65"/>
      <c r="O1891" s="65"/>
      <c r="P1891" s="65"/>
      <c r="Q1891" s="64"/>
      <c r="R1891" s="64" t="s">
        <v>3999</v>
      </c>
      <c r="S1891" s="65" t="s">
        <v>761</v>
      </c>
      <c r="T1891" s="65" t="s">
        <v>3570</v>
      </c>
    </row>
    <row r="1892" spans="1:20" x14ac:dyDescent="0.35">
      <c r="A1892" s="63" t="s">
        <v>4000</v>
      </c>
      <c r="B1892" s="64">
        <v>482264</v>
      </c>
      <c r="C1892" s="64">
        <v>6769633</v>
      </c>
      <c r="D1892" s="64" t="s">
        <v>4001</v>
      </c>
      <c r="E1892" s="64" t="s">
        <v>22</v>
      </c>
      <c r="F1892" s="64" t="s">
        <v>31</v>
      </c>
      <c r="G1892" s="64"/>
      <c r="H1892" s="65"/>
      <c r="I1892" s="65"/>
      <c r="J1892" s="65"/>
      <c r="K1892" s="65"/>
      <c r="L1892" s="65"/>
      <c r="M1892" s="65"/>
      <c r="N1892" s="65"/>
      <c r="O1892" s="65"/>
      <c r="P1892" s="65"/>
      <c r="Q1892" s="64"/>
      <c r="R1892" s="64"/>
      <c r="S1892" s="65" t="s">
        <v>761</v>
      </c>
      <c r="T1892" s="65" t="s">
        <v>3570</v>
      </c>
    </row>
    <row r="1893" spans="1:20" x14ac:dyDescent="0.35">
      <c r="A1893" s="63" t="s">
        <v>4002</v>
      </c>
      <c r="B1893" s="64">
        <v>482367</v>
      </c>
      <c r="C1893" s="72">
        <v>6769671</v>
      </c>
      <c r="D1893" s="64" t="s">
        <v>4003</v>
      </c>
      <c r="E1893" s="64" t="s">
        <v>91</v>
      </c>
      <c r="F1893" s="64" t="s">
        <v>23</v>
      </c>
      <c r="G1893" s="64"/>
      <c r="H1893" s="65"/>
      <c r="I1893" s="65"/>
      <c r="J1893" s="65"/>
      <c r="K1893" s="65"/>
      <c r="L1893" s="65"/>
      <c r="M1893" s="65"/>
      <c r="N1893" s="65"/>
      <c r="O1893" s="65"/>
      <c r="P1893" s="65"/>
      <c r="Q1893" s="64"/>
      <c r="R1893" s="64"/>
      <c r="S1893" s="65" t="s">
        <v>761</v>
      </c>
      <c r="T1893" s="65" t="s">
        <v>3570</v>
      </c>
    </row>
    <row r="1894" spans="1:20" x14ac:dyDescent="0.35">
      <c r="A1894" s="63" t="s">
        <v>4004</v>
      </c>
      <c r="B1894" s="72">
        <v>482472</v>
      </c>
      <c r="C1894" s="72">
        <v>6769684</v>
      </c>
      <c r="D1894" s="64" t="s">
        <v>4005</v>
      </c>
      <c r="E1894" s="64" t="s">
        <v>133</v>
      </c>
      <c r="F1894" s="64" t="s">
        <v>23</v>
      </c>
      <c r="G1894" s="64"/>
      <c r="H1894" s="65"/>
      <c r="I1894" s="65"/>
      <c r="J1894" s="65"/>
      <c r="K1894" s="65"/>
      <c r="L1894" s="65"/>
      <c r="M1894" s="65"/>
      <c r="N1894" s="65"/>
      <c r="O1894" s="65"/>
      <c r="P1894" s="65"/>
      <c r="Q1894" s="64"/>
      <c r="R1894" s="64"/>
      <c r="S1894" s="65" t="s">
        <v>761</v>
      </c>
      <c r="T1894" s="65" t="s">
        <v>3570</v>
      </c>
    </row>
    <row r="1895" spans="1:20" x14ac:dyDescent="0.35">
      <c r="A1895" s="63" t="s">
        <v>4006</v>
      </c>
      <c r="B1895" s="64">
        <v>482584</v>
      </c>
      <c r="C1895" s="64">
        <v>6769662</v>
      </c>
      <c r="D1895" s="64" t="s">
        <v>4007</v>
      </c>
      <c r="E1895" s="64" t="s">
        <v>22</v>
      </c>
      <c r="F1895" s="64" t="s">
        <v>168</v>
      </c>
      <c r="G1895" s="64"/>
      <c r="H1895" s="65"/>
      <c r="I1895" s="65"/>
      <c r="J1895" s="65"/>
      <c r="K1895" s="65"/>
      <c r="L1895" s="65"/>
      <c r="M1895" s="65"/>
      <c r="N1895" s="65"/>
      <c r="O1895" s="65"/>
      <c r="P1895" s="65"/>
      <c r="Q1895" s="64"/>
      <c r="R1895" s="64"/>
      <c r="S1895" s="65" t="s">
        <v>761</v>
      </c>
      <c r="T1895" s="65" t="s">
        <v>3570</v>
      </c>
    </row>
    <row r="1896" spans="1:20" x14ac:dyDescent="0.35">
      <c r="A1896" s="63" t="s">
        <v>4008</v>
      </c>
      <c r="B1896" s="64">
        <v>482730</v>
      </c>
      <c r="C1896" s="64">
        <v>6769621</v>
      </c>
      <c r="D1896" s="64" t="s">
        <v>4009</v>
      </c>
      <c r="E1896" s="64" t="s">
        <v>22</v>
      </c>
      <c r="F1896" s="64" t="s">
        <v>168</v>
      </c>
      <c r="G1896" s="64"/>
      <c r="H1896" s="65"/>
      <c r="I1896" s="65"/>
      <c r="J1896" s="65"/>
      <c r="K1896" s="65"/>
      <c r="L1896" s="65"/>
      <c r="M1896" s="65"/>
      <c r="N1896" s="65"/>
      <c r="O1896" s="65"/>
      <c r="P1896" s="65"/>
      <c r="Q1896" s="64"/>
      <c r="R1896" s="64"/>
      <c r="S1896" s="65" t="s">
        <v>761</v>
      </c>
      <c r="T1896" s="65" t="s">
        <v>3570</v>
      </c>
    </row>
    <row r="1897" spans="1:20" x14ac:dyDescent="0.35">
      <c r="A1897" s="63" t="s">
        <v>4010</v>
      </c>
      <c r="B1897" s="64">
        <v>482982</v>
      </c>
      <c r="C1897" s="64">
        <v>6769368</v>
      </c>
      <c r="D1897" s="64" t="s">
        <v>4011</v>
      </c>
      <c r="E1897" s="64" t="s">
        <v>22</v>
      </c>
      <c r="F1897" s="64" t="s">
        <v>242</v>
      </c>
      <c r="G1897" s="64"/>
      <c r="H1897" s="65"/>
      <c r="I1897" s="65"/>
      <c r="J1897" s="65"/>
      <c r="K1897" s="65"/>
      <c r="L1897" s="65"/>
      <c r="M1897" s="65"/>
      <c r="N1897" s="65"/>
      <c r="O1897" s="65"/>
      <c r="P1897" s="65"/>
      <c r="Q1897" s="64"/>
      <c r="R1897" s="64"/>
      <c r="S1897" s="65" t="s">
        <v>761</v>
      </c>
      <c r="T1897" s="65" t="s">
        <v>3570</v>
      </c>
    </row>
    <row r="1898" spans="1:20" x14ac:dyDescent="0.35">
      <c r="A1898" s="63" t="s">
        <v>4012</v>
      </c>
      <c r="B1898" s="64">
        <v>483464</v>
      </c>
      <c r="C1898" s="64">
        <v>6768432</v>
      </c>
      <c r="D1898" s="64" t="s">
        <v>4013</v>
      </c>
      <c r="E1898" s="64" t="s">
        <v>22</v>
      </c>
      <c r="F1898" s="64" t="s">
        <v>31</v>
      </c>
      <c r="G1898" s="64"/>
      <c r="H1898" s="65"/>
      <c r="I1898" s="65"/>
      <c r="J1898" s="65"/>
      <c r="K1898" s="65"/>
      <c r="L1898" s="65"/>
      <c r="M1898" s="65"/>
      <c r="N1898" s="65"/>
      <c r="O1898" s="65"/>
      <c r="P1898" s="65"/>
      <c r="Q1898" s="64"/>
      <c r="R1898" s="64"/>
      <c r="S1898" s="65" t="s">
        <v>761</v>
      </c>
      <c r="T1898" s="65" t="s">
        <v>3570</v>
      </c>
    </row>
    <row r="1899" spans="1:20" x14ac:dyDescent="0.35">
      <c r="A1899" s="63" t="s">
        <v>4014</v>
      </c>
      <c r="B1899" s="64">
        <v>483617</v>
      </c>
      <c r="C1899" s="72">
        <v>6768434</v>
      </c>
      <c r="D1899" s="64" t="s">
        <v>4015</v>
      </c>
      <c r="E1899" s="64" t="s">
        <v>91</v>
      </c>
      <c r="F1899" s="64" t="s">
        <v>31</v>
      </c>
      <c r="G1899" s="64"/>
      <c r="H1899" s="65"/>
      <c r="I1899" s="65"/>
      <c r="J1899" s="65"/>
      <c r="K1899" s="65"/>
      <c r="L1899" s="65"/>
      <c r="M1899" s="65"/>
      <c r="N1899" s="65"/>
      <c r="O1899" s="65"/>
      <c r="P1899" s="65"/>
      <c r="Q1899" s="64"/>
      <c r="R1899" s="64"/>
      <c r="S1899" s="65" t="s">
        <v>761</v>
      </c>
      <c r="T1899" s="65" t="s">
        <v>3570</v>
      </c>
    </row>
    <row r="1900" spans="1:20" x14ac:dyDescent="0.35">
      <c r="A1900" s="63" t="s">
        <v>4016</v>
      </c>
      <c r="B1900" s="72">
        <v>483888</v>
      </c>
      <c r="C1900" s="72">
        <v>6768412</v>
      </c>
      <c r="D1900" s="64" t="s">
        <v>4017</v>
      </c>
      <c r="E1900" s="64" t="s">
        <v>133</v>
      </c>
      <c r="F1900" s="64" t="s">
        <v>100</v>
      </c>
      <c r="G1900" s="64"/>
      <c r="H1900" s="65"/>
      <c r="I1900" s="65"/>
      <c r="J1900" s="65"/>
      <c r="K1900" s="65"/>
      <c r="L1900" s="65"/>
      <c r="M1900" s="65"/>
      <c r="N1900" s="65"/>
      <c r="O1900" s="65"/>
      <c r="P1900" s="65"/>
      <c r="Q1900" s="64"/>
      <c r="R1900" s="64"/>
      <c r="S1900" s="65" t="s">
        <v>761</v>
      </c>
      <c r="T1900" s="65" t="s">
        <v>3570</v>
      </c>
    </row>
    <row r="1901" spans="1:20" x14ac:dyDescent="0.35">
      <c r="A1901" s="63" t="s">
        <v>4018</v>
      </c>
      <c r="B1901" s="72">
        <v>484066</v>
      </c>
      <c r="C1901" s="72">
        <v>6768455</v>
      </c>
      <c r="D1901" s="64" t="s">
        <v>4019</v>
      </c>
      <c r="E1901" s="64" t="s">
        <v>22</v>
      </c>
      <c r="F1901" s="64" t="s">
        <v>242</v>
      </c>
      <c r="G1901" s="64"/>
      <c r="H1901" s="65"/>
      <c r="I1901" s="65"/>
      <c r="J1901" s="65"/>
      <c r="K1901" s="65"/>
      <c r="L1901" s="65"/>
      <c r="M1901" s="65"/>
      <c r="N1901" s="65"/>
      <c r="O1901" s="65"/>
      <c r="P1901" s="65"/>
      <c r="Q1901" s="64"/>
      <c r="R1901" s="64"/>
      <c r="S1901" s="65" t="s">
        <v>761</v>
      </c>
      <c r="T1901" s="65" t="s">
        <v>3570</v>
      </c>
    </row>
    <row r="1902" spans="1:20" x14ac:dyDescent="0.35">
      <c r="A1902" s="63" t="s">
        <v>4020</v>
      </c>
      <c r="B1902" s="64">
        <v>484265</v>
      </c>
      <c r="C1902" s="72">
        <v>6768587</v>
      </c>
      <c r="D1902" s="64" t="s">
        <v>4021</v>
      </c>
      <c r="E1902" s="64" t="s">
        <v>91</v>
      </c>
      <c r="F1902" s="64" t="s">
        <v>105</v>
      </c>
      <c r="G1902" s="64"/>
      <c r="H1902" s="65"/>
      <c r="I1902" s="65"/>
      <c r="J1902" s="65"/>
      <c r="K1902" s="65"/>
      <c r="L1902" s="65"/>
      <c r="M1902" s="65"/>
      <c r="N1902" s="65"/>
      <c r="O1902" s="65"/>
      <c r="P1902" s="65"/>
      <c r="Q1902" s="64"/>
      <c r="R1902" s="64"/>
      <c r="S1902" s="65" t="s">
        <v>761</v>
      </c>
      <c r="T1902" s="65" t="s">
        <v>3570</v>
      </c>
    </row>
    <row r="1903" spans="1:20" x14ac:dyDescent="0.35">
      <c r="A1903" s="63" t="s">
        <v>4022</v>
      </c>
      <c r="B1903" s="64">
        <v>484276</v>
      </c>
      <c r="C1903" s="72">
        <v>6768890</v>
      </c>
      <c r="D1903" s="64" t="s">
        <v>4023</v>
      </c>
      <c r="E1903" s="64" t="s">
        <v>22</v>
      </c>
      <c r="F1903" s="64" t="s">
        <v>105</v>
      </c>
      <c r="G1903" s="64"/>
      <c r="H1903" s="65"/>
      <c r="I1903" s="65"/>
      <c r="J1903" s="65"/>
      <c r="K1903" s="65"/>
      <c r="L1903" s="65"/>
      <c r="M1903" s="65"/>
      <c r="N1903" s="65"/>
      <c r="O1903" s="65"/>
      <c r="P1903" s="65"/>
      <c r="Q1903" s="64"/>
      <c r="R1903" s="64"/>
      <c r="S1903" s="65" t="s">
        <v>761</v>
      </c>
      <c r="T1903" s="65" t="s">
        <v>3570</v>
      </c>
    </row>
    <row r="1904" spans="1:20" x14ac:dyDescent="0.35">
      <c r="A1904" s="63" t="s">
        <v>4024</v>
      </c>
      <c r="B1904" s="64">
        <v>484222</v>
      </c>
      <c r="C1904" s="72">
        <v>6769016</v>
      </c>
      <c r="D1904" s="64" t="s">
        <v>4025</v>
      </c>
      <c r="E1904" s="64" t="s">
        <v>22</v>
      </c>
      <c r="F1904" s="64" t="s">
        <v>105</v>
      </c>
      <c r="G1904" s="64"/>
      <c r="H1904" s="65"/>
      <c r="I1904" s="65"/>
      <c r="J1904" s="65"/>
      <c r="K1904" s="65"/>
      <c r="L1904" s="65"/>
      <c r="M1904" s="65"/>
      <c r="N1904" s="65"/>
      <c r="O1904" s="65"/>
      <c r="P1904" s="65"/>
      <c r="Q1904" s="64"/>
      <c r="R1904" s="64"/>
      <c r="S1904" s="65" t="s">
        <v>761</v>
      </c>
      <c r="T1904" s="65" t="s">
        <v>3570</v>
      </c>
    </row>
    <row r="1905" spans="1:20" x14ac:dyDescent="0.35">
      <c r="A1905" s="63" t="s">
        <v>4026</v>
      </c>
      <c r="B1905" s="64">
        <v>484228</v>
      </c>
      <c r="C1905" s="72">
        <v>6769112</v>
      </c>
      <c r="D1905" s="64" t="s">
        <v>4027</v>
      </c>
      <c r="E1905" s="64" t="s">
        <v>22</v>
      </c>
      <c r="F1905" s="64" t="s">
        <v>23</v>
      </c>
      <c r="G1905" s="64"/>
      <c r="H1905" s="65"/>
      <c r="I1905" s="65"/>
      <c r="J1905" s="65"/>
      <c r="K1905" s="65"/>
      <c r="L1905" s="65"/>
      <c r="M1905" s="65"/>
      <c r="N1905" s="65"/>
      <c r="O1905" s="65"/>
      <c r="P1905" s="65"/>
      <c r="Q1905" s="64"/>
      <c r="R1905" s="64"/>
      <c r="S1905" s="65" t="s">
        <v>761</v>
      </c>
      <c r="T1905" s="65" t="s">
        <v>3570</v>
      </c>
    </row>
    <row r="1906" spans="1:20" x14ac:dyDescent="0.35">
      <c r="A1906" s="63" t="s">
        <v>4028</v>
      </c>
      <c r="B1906" s="64">
        <v>484202</v>
      </c>
      <c r="C1906" s="72">
        <v>6769180</v>
      </c>
      <c r="D1906" s="64" t="s">
        <v>4029</v>
      </c>
      <c r="E1906" s="64" t="s">
        <v>22</v>
      </c>
      <c r="F1906" s="64" t="s">
        <v>23</v>
      </c>
      <c r="G1906" s="64"/>
      <c r="H1906" s="65" t="s">
        <v>34</v>
      </c>
      <c r="I1906" s="65">
        <v>134</v>
      </c>
      <c r="J1906" s="65">
        <v>51</v>
      </c>
      <c r="K1906" s="65"/>
      <c r="L1906" s="65"/>
      <c r="M1906" s="65"/>
      <c r="N1906" s="65"/>
      <c r="O1906" s="65"/>
      <c r="P1906" s="65"/>
      <c r="Q1906" s="64"/>
      <c r="R1906" s="64"/>
      <c r="S1906" s="65" t="s">
        <v>761</v>
      </c>
      <c r="T1906" s="65" t="s">
        <v>3570</v>
      </c>
    </row>
    <row r="1907" spans="1:20" x14ac:dyDescent="0.35">
      <c r="A1907" s="63" t="s">
        <v>4030</v>
      </c>
      <c r="B1907" s="64">
        <v>484212</v>
      </c>
      <c r="C1907" s="72">
        <v>6769305</v>
      </c>
      <c r="D1907" s="64" t="s">
        <v>4031</v>
      </c>
      <c r="E1907" s="64" t="s">
        <v>22</v>
      </c>
      <c r="F1907" s="64" t="s">
        <v>23</v>
      </c>
      <c r="G1907" s="64"/>
      <c r="H1907" s="65"/>
      <c r="I1907" s="65"/>
      <c r="J1907" s="65"/>
      <c r="K1907" s="65"/>
      <c r="L1907" s="65"/>
      <c r="M1907" s="65"/>
      <c r="N1907" s="65"/>
      <c r="O1907" s="65"/>
      <c r="P1907" s="65"/>
      <c r="Q1907" s="64"/>
      <c r="R1907" s="64"/>
      <c r="S1907" s="65" t="s">
        <v>761</v>
      </c>
      <c r="T1907" s="65" t="s">
        <v>3570</v>
      </c>
    </row>
    <row r="1908" spans="1:20" x14ac:dyDescent="0.35">
      <c r="A1908" s="63" t="s">
        <v>4032</v>
      </c>
      <c r="B1908" s="64">
        <v>484250</v>
      </c>
      <c r="C1908" s="72">
        <v>6769400</v>
      </c>
      <c r="D1908" s="64" t="s">
        <v>4033</v>
      </c>
      <c r="E1908" s="64" t="s">
        <v>22</v>
      </c>
      <c r="F1908" s="64" t="s">
        <v>105</v>
      </c>
      <c r="G1908" s="64"/>
      <c r="H1908" s="65"/>
      <c r="I1908" s="65"/>
      <c r="J1908" s="65"/>
      <c r="K1908" s="65"/>
      <c r="L1908" s="65"/>
      <c r="M1908" s="65"/>
      <c r="N1908" s="65"/>
      <c r="O1908" s="65"/>
      <c r="P1908" s="65"/>
      <c r="Q1908" s="64"/>
      <c r="R1908" s="64"/>
      <c r="S1908" s="65" t="s">
        <v>761</v>
      </c>
      <c r="T1908" s="65" t="s">
        <v>3570</v>
      </c>
    </row>
    <row r="1909" spans="1:20" x14ac:dyDescent="0.35">
      <c r="A1909" s="63" t="s">
        <v>4034</v>
      </c>
      <c r="B1909" s="64">
        <v>484249</v>
      </c>
      <c r="C1909" s="64">
        <v>6769523</v>
      </c>
      <c r="D1909" s="64" t="s">
        <v>4035</v>
      </c>
      <c r="E1909" s="64" t="s">
        <v>22</v>
      </c>
      <c r="F1909" s="64" t="s">
        <v>100</v>
      </c>
      <c r="G1909" s="64"/>
      <c r="H1909" s="65" t="s">
        <v>27</v>
      </c>
      <c r="I1909" s="65">
        <v>104</v>
      </c>
      <c r="J1909" s="65">
        <v>52</v>
      </c>
      <c r="K1909" s="65"/>
      <c r="L1909" s="65"/>
      <c r="M1909" s="65"/>
      <c r="N1909" s="65"/>
      <c r="O1909" s="65"/>
      <c r="P1909" s="65"/>
      <c r="Q1909" s="64"/>
      <c r="R1909" s="64"/>
      <c r="S1909" s="65" t="s">
        <v>761</v>
      </c>
      <c r="T1909" s="65" t="s">
        <v>3570</v>
      </c>
    </row>
    <row r="1910" spans="1:20" x14ac:dyDescent="0.35">
      <c r="A1910" s="63" t="s">
        <v>4036</v>
      </c>
      <c r="B1910" s="64">
        <v>484265</v>
      </c>
      <c r="C1910" s="64">
        <v>6769566</v>
      </c>
      <c r="D1910" s="64" t="s">
        <v>4037</v>
      </c>
      <c r="E1910" s="64" t="s">
        <v>22</v>
      </c>
      <c r="F1910" s="64" t="s">
        <v>31</v>
      </c>
      <c r="G1910" s="64"/>
      <c r="H1910" s="65"/>
      <c r="I1910" s="65"/>
      <c r="J1910" s="65"/>
      <c r="K1910" s="65"/>
      <c r="L1910" s="65"/>
      <c r="M1910" s="65"/>
      <c r="N1910" s="65"/>
      <c r="O1910" s="65"/>
      <c r="P1910" s="65"/>
      <c r="Q1910" s="64"/>
      <c r="R1910" s="64"/>
      <c r="S1910" s="65" t="s">
        <v>761</v>
      </c>
      <c r="T1910" s="65" t="s">
        <v>3570</v>
      </c>
    </row>
    <row r="1911" spans="1:20" x14ac:dyDescent="0.35">
      <c r="A1911" s="63" t="s">
        <v>4038</v>
      </c>
      <c r="B1911" s="64">
        <v>484287</v>
      </c>
      <c r="C1911" s="64">
        <v>6769640</v>
      </c>
      <c r="D1911" s="64" t="s">
        <v>4039</v>
      </c>
      <c r="E1911" s="64" t="s">
        <v>22</v>
      </c>
      <c r="F1911" s="64" t="s">
        <v>31</v>
      </c>
      <c r="G1911" s="64"/>
      <c r="H1911" s="65"/>
      <c r="I1911" s="65"/>
      <c r="J1911" s="65"/>
      <c r="K1911" s="65"/>
      <c r="L1911" s="65"/>
      <c r="M1911" s="65"/>
      <c r="N1911" s="65"/>
      <c r="O1911" s="65"/>
      <c r="P1911" s="65"/>
      <c r="Q1911" s="64"/>
      <c r="R1911" s="64"/>
      <c r="S1911" s="65" t="s">
        <v>761</v>
      </c>
      <c r="T1911" s="65" t="s">
        <v>3570</v>
      </c>
    </row>
    <row r="1912" spans="1:20" x14ac:dyDescent="0.35">
      <c r="A1912" s="63" t="s">
        <v>4040</v>
      </c>
      <c r="B1912" s="64">
        <v>484194</v>
      </c>
      <c r="C1912" s="72">
        <v>6769665</v>
      </c>
      <c r="D1912" s="64" t="s">
        <v>4041</v>
      </c>
      <c r="E1912" s="64" t="s">
        <v>91</v>
      </c>
      <c r="F1912" s="64" t="s">
        <v>31</v>
      </c>
      <c r="G1912" s="64"/>
      <c r="H1912" s="65"/>
      <c r="I1912" s="65"/>
      <c r="J1912" s="65"/>
      <c r="K1912" s="65"/>
      <c r="L1912" s="65"/>
      <c r="M1912" s="65"/>
      <c r="N1912" s="65"/>
      <c r="O1912" s="65"/>
      <c r="P1912" s="65"/>
      <c r="Q1912" s="64"/>
      <c r="R1912" s="64"/>
      <c r="S1912" s="65" t="s">
        <v>761</v>
      </c>
      <c r="T1912" s="65" t="s">
        <v>3570</v>
      </c>
    </row>
    <row r="1913" spans="1:20" x14ac:dyDescent="0.35">
      <c r="A1913" s="63" t="s">
        <v>4042</v>
      </c>
      <c r="B1913" s="64">
        <v>484120</v>
      </c>
      <c r="C1913" s="72">
        <v>6769673</v>
      </c>
      <c r="D1913" s="64" t="s">
        <v>4043</v>
      </c>
      <c r="E1913" s="64" t="s">
        <v>22</v>
      </c>
      <c r="F1913" s="64" t="s">
        <v>23</v>
      </c>
      <c r="G1913" s="64"/>
      <c r="H1913" s="65"/>
      <c r="I1913" s="65"/>
      <c r="J1913" s="65"/>
      <c r="K1913" s="65"/>
      <c r="L1913" s="65"/>
      <c r="M1913" s="65"/>
      <c r="N1913" s="65"/>
      <c r="O1913" s="65"/>
      <c r="P1913" s="65"/>
      <c r="Q1913" s="64"/>
      <c r="R1913" s="64"/>
      <c r="S1913" s="65" t="s">
        <v>761</v>
      </c>
      <c r="T1913" s="65" t="s">
        <v>3570</v>
      </c>
    </row>
    <row r="1914" spans="1:20" x14ac:dyDescent="0.35">
      <c r="A1914" s="63" t="s">
        <v>4044</v>
      </c>
      <c r="B1914" s="64">
        <v>484087</v>
      </c>
      <c r="C1914" s="64">
        <v>6769669</v>
      </c>
      <c r="D1914" s="64" t="s">
        <v>4045</v>
      </c>
      <c r="E1914" s="64" t="s">
        <v>22</v>
      </c>
      <c r="F1914" s="64" t="s">
        <v>100</v>
      </c>
      <c r="G1914" s="64"/>
      <c r="H1914" s="65" t="s">
        <v>27</v>
      </c>
      <c r="I1914" s="65">
        <v>321</v>
      </c>
      <c r="J1914" s="65"/>
      <c r="K1914" s="65"/>
      <c r="L1914" s="65"/>
      <c r="M1914" s="65"/>
      <c r="N1914" s="65"/>
      <c r="O1914" s="65"/>
      <c r="P1914" s="65"/>
      <c r="Q1914" s="64"/>
      <c r="R1914" s="64"/>
      <c r="S1914" s="65" t="s">
        <v>761</v>
      </c>
      <c r="T1914" s="65" t="s">
        <v>3570</v>
      </c>
    </row>
    <row r="1915" spans="1:20" x14ac:dyDescent="0.35">
      <c r="A1915" s="63" t="s">
        <v>4046</v>
      </c>
      <c r="B1915" s="64">
        <v>484067</v>
      </c>
      <c r="C1915" s="64">
        <v>6769668</v>
      </c>
      <c r="D1915" s="64" t="s">
        <v>4047</v>
      </c>
      <c r="E1915" s="64" t="s">
        <v>22</v>
      </c>
      <c r="F1915" s="64" t="s">
        <v>31</v>
      </c>
      <c r="G1915" s="64"/>
      <c r="H1915" s="65"/>
      <c r="I1915" s="65"/>
      <c r="J1915" s="65"/>
      <c r="K1915" s="65"/>
      <c r="L1915" s="65"/>
      <c r="M1915" s="65"/>
      <c r="N1915" s="65"/>
      <c r="O1915" s="65"/>
      <c r="P1915" s="65"/>
      <c r="Q1915" s="64"/>
      <c r="R1915" s="64"/>
      <c r="S1915" s="65" t="s">
        <v>761</v>
      </c>
      <c r="T1915" s="65" t="s">
        <v>3570</v>
      </c>
    </row>
    <row r="1916" spans="1:20" x14ac:dyDescent="0.35">
      <c r="A1916" s="63" t="s">
        <v>4048</v>
      </c>
      <c r="B1916" s="64">
        <v>483979</v>
      </c>
      <c r="C1916" s="64">
        <v>6769634</v>
      </c>
      <c r="D1916" s="64" t="s">
        <v>4049</v>
      </c>
      <c r="E1916" s="64" t="s">
        <v>22</v>
      </c>
      <c r="F1916" s="64" t="s">
        <v>31</v>
      </c>
      <c r="G1916" s="64" t="s">
        <v>100</v>
      </c>
      <c r="H1916" s="65" t="s">
        <v>27</v>
      </c>
      <c r="I1916" s="65">
        <v>88</v>
      </c>
      <c r="J1916" s="65"/>
      <c r="K1916" s="65" t="s">
        <v>46</v>
      </c>
      <c r="L1916" s="65">
        <v>178</v>
      </c>
      <c r="M1916" s="65"/>
      <c r="N1916" s="65"/>
      <c r="O1916" s="65"/>
      <c r="P1916" s="65"/>
      <c r="Q1916" s="59"/>
      <c r="R1916" s="64"/>
      <c r="S1916" s="65" t="s">
        <v>761</v>
      </c>
      <c r="T1916" s="65" t="s">
        <v>3570</v>
      </c>
    </row>
    <row r="1917" spans="1:20" x14ac:dyDescent="0.35">
      <c r="A1917" s="63" t="s">
        <v>4050</v>
      </c>
      <c r="B1917" s="64">
        <v>483950</v>
      </c>
      <c r="C1917" s="64">
        <v>6769623</v>
      </c>
      <c r="D1917" s="64" t="s">
        <v>4051</v>
      </c>
      <c r="E1917" s="64" t="s">
        <v>22</v>
      </c>
      <c r="F1917" s="64" t="s">
        <v>100</v>
      </c>
      <c r="G1917" s="64"/>
      <c r="H1917" s="65"/>
      <c r="I1917" s="65"/>
      <c r="J1917" s="65"/>
      <c r="K1917" s="65"/>
      <c r="L1917" s="65"/>
      <c r="M1917" s="65"/>
      <c r="N1917" s="65"/>
      <c r="O1917" s="65"/>
      <c r="P1917" s="65"/>
      <c r="Q1917" s="64"/>
      <c r="R1917" s="64" t="s">
        <v>4052</v>
      </c>
      <c r="S1917" s="65" t="s">
        <v>761</v>
      </c>
      <c r="T1917" s="65" t="s">
        <v>3570</v>
      </c>
    </row>
    <row r="1918" spans="1:20" x14ac:dyDescent="0.35">
      <c r="A1918" s="63" t="s">
        <v>4053</v>
      </c>
      <c r="B1918" s="64">
        <v>483864</v>
      </c>
      <c r="C1918" s="64">
        <v>6769587</v>
      </c>
      <c r="D1918" s="64" t="s">
        <v>4054</v>
      </c>
      <c r="E1918" s="64" t="s">
        <v>22</v>
      </c>
      <c r="F1918" s="64" t="s">
        <v>100</v>
      </c>
      <c r="G1918" s="64"/>
      <c r="H1918" s="65"/>
      <c r="I1918" s="65"/>
      <c r="J1918" s="65"/>
      <c r="K1918" s="65"/>
      <c r="L1918" s="65"/>
      <c r="M1918" s="65"/>
      <c r="N1918" s="65"/>
      <c r="O1918" s="65"/>
      <c r="P1918" s="65"/>
      <c r="Q1918" s="64"/>
      <c r="R1918" s="64" t="s">
        <v>4055</v>
      </c>
      <c r="S1918" s="65" t="s">
        <v>761</v>
      </c>
      <c r="T1918" s="65" t="s">
        <v>3570</v>
      </c>
    </row>
    <row r="1919" spans="1:20" x14ac:dyDescent="0.35">
      <c r="A1919" s="63" t="s">
        <v>4056</v>
      </c>
      <c r="B1919" s="64">
        <v>483804</v>
      </c>
      <c r="C1919" s="64">
        <v>6769544</v>
      </c>
      <c r="D1919" s="64" t="s">
        <v>4057</v>
      </c>
      <c r="E1919" s="64" t="s">
        <v>22</v>
      </c>
      <c r="F1919" s="64" t="s">
        <v>100</v>
      </c>
      <c r="G1919" s="64"/>
      <c r="H1919" s="65" t="s">
        <v>27</v>
      </c>
      <c r="I1919" s="65">
        <v>220</v>
      </c>
      <c r="J1919" s="65">
        <v>54</v>
      </c>
      <c r="K1919" s="65"/>
      <c r="L1919" s="65"/>
      <c r="M1919" s="65"/>
      <c r="N1919" s="65"/>
      <c r="O1919" s="65"/>
      <c r="P1919" s="65"/>
      <c r="Q1919" s="64"/>
      <c r="R1919" s="64" t="s">
        <v>4058</v>
      </c>
      <c r="S1919" s="65" t="s">
        <v>761</v>
      </c>
      <c r="T1919" s="65" t="s">
        <v>3570</v>
      </c>
    </row>
    <row r="1920" spans="1:20" x14ac:dyDescent="0.35">
      <c r="A1920" s="63" t="s">
        <v>4059</v>
      </c>
      <c r="B1920" s="64">
        <v>483816</v>
      </c>
      <c r="C1920" s="64">
        <v>6769516</v>
      </c>
      <c r="D1920" s="64" t="s">
        <v>4060</v>
      </c>
      <c r="E1920" s="64" t="s">
        <v>22</v>
      </c>
      <c r="F1920" s="64" t="s">
        <v>31</v>
      </c>
      <c r="G1920" s="64"/>
      <c r="H1920" s="65"/>
      <c r="I1920" s="65"/>
      <c r="J1920" s="65"/>
      <c r="K1920" s="65"/>
      <c r="L1920" s="65"/>
      <c r="M1920" s="65"/>
      <c r="N1920" s="65"/>
      <c r="O1920" s="65"/>
      <c r="P1920" s="65"/>
      <c r="Q1920" s="64"/>
      <c r="R1920" s="64"/>
      <c r="S1920" s="65" t="s">
        <v>761</v>
      </c>
      <c r="T1920" s="65" t="s">
        <v>3570</v>
      </c>
    </row>
    <row r="1921" spans="1:20" x14ac:dyDescent="0.35">
      <c r="A1921" s="63" t="s">
        <v>4061</v>
      </c>
      <c r="B1921" s="64">
        <v>483803</v>
      </c>
      <c r="C1921" s="64">
        <v>6769411</v>
      </c>
      <c r="D1921" s="64" t="s">
        <v>4062</v>
      </c>
      <c r="E1921" s="64" t="s">
        <v>22</v>
      </c>
      <c r="F1921" s="64" t="s">
        <v>105</v>
      </c>
      <c r="G1921" s="64"/>
      <c r="H1921" s="65"/>
      <c r="I1921" s="65"/>
      <c r="J1921" s="65"/>
      <c r="K1921" s="65"/>
      <c r="L1921" s="65"/>
      <c r="M1921" s="65"/>
      <c r="N1921" s="65"/>
      <c r="O1921" s="65"/>
      <c r="P1921" s="65"/>
      <c r="Q1921" s="64"/>
      <c r="R1921" s="64"/>
      <c r="S1921" s="65" t="s">
        <v>761</v>
      </c>
      <c r="T1921" s="65" t="s">
        <v>3570</v>
      </c>
    </row>
    <row r="1922" spans="1:20" x14ac:dyDescent="0.35">
      <c r="A1922" s="63" t="s">
        <v>4063</v>
      </c>
      <c r="B1922" s="64">
        <v>483771</v>
      </c>
      <c r="C1922" s="64">
        <v>6769159</v>
      </c>
      <c r="D1922" s="64" t="s">
        <v>4064</v>
      </c>
      <c r="E1922" s="64" t="s">
        <v>22</v>
      </c>
      <c r="F1922" s="64" t="s">
        <v>23</v>
      </c>
      <c r="G1922" s="64"/>
      <c r="H1922" s="65"/>
      <c r="I1922" s="65"/>
      <c r="J1922" s="65"/>
      <c r="K1922" s="65"/>
      <c r="L1922" s="65"/>
      <c r="M1922" s="65"/>
      <c r="N1922" s="65"/>
      <c r="O1922" s="65"/>
      <c r="P1922" s="65"/>
      <c r="Q1922" s="64"/>
      <c r="R1922" s="64"/>
      <c r="S1922" s="65" t="s">
        <v>761</v>
      </c>
      <c r="T1922" s="65" t="s">
        <v>3570</v>
      </c>
    </row>
    <row r="1923" spans="1:20" x14ac:dyDescent="0.35">
      <c r="A1923" s="63" t="s">
        <v>4065</v>
      </c>
      <c r="B1923" s="72">
        <v>483762</v>
      </c>
      <c r="C1923" s="72">
        <v>6769062</v>
      </c>
      <c r="D1923" s="72" t="s">
        <v>4066</v>
      </c>
      <c r="E1923" s="64" t="s">
        <v>133</v>
      </c>
      <c r="F1923" s="64" t="s">
        <v>23</v>
      </c>
      <c r="G1923" s="64"/>
      <c r="H1923" s="65"/>
      <c r="I1923" s="65"/>
      <c r="J1923" s="65"/>
      <c r="K1923" s="65"/>
      <c r="L1923" s="65"/>
      <c r="M1923" s="65"/>
      <c r="N1923" s="65"/>
      <c r="O1923" s="65"/>
      <c r="P1923" s="65"/>
      <c r="Q1923" s="64"/>
      <c r="R1923" s="64"/>
      <c r="S1923" s="65" t="s">
        <v>761</v>
      </c>
      <c r="T1923" s="65" t="s">
        <v>3570</v>
      </c>
    </row>
    <row r="1924" spans="1:20" x14ac:dyDescent="0.35">
      <c r="A1924" s="63" t="s">
        <v>4067</v>
      </c>
      <c r="B1924" s="72">
        <v>483725</v>
      </c>
      <c r="C1924" s="72">
        <v>6769070</v>
      </c>
      <c r="D1924" s="72" t="s">
        <v>4068</v>
      </c>
      <c r="E1924" s="64" t="s">
        <v>22</v>
      </c>
      <c r="F1924" s="64" t="s">
        <v>23</v>
      </c>
      <c r="G1924" s="64"/>
      <c r="H1924" s="65"/>
      <c r="I1924" s="65"/>
      <c r="J1924" s="65"/>
      <c r="K1924" s="65"/>
      <c r="L1924" s="65"/>
      <c r="M1924" s="65"/>
      <c r="N1924" s="65"/>
      <c r="O1924" s="65"/>
      <c r="P1924" s="65"/>
      <c r="Q1924" s="64"/>
      <c r="R1924" s="64"/>
      <c r="S1924" s="65" t="s">
        <v>761</v>
      </c>
      <c r="T1924" s="65" t="s">
        <v>3570</v>
      </c>
    </row>
    <row r="1925" spans="1:20" x14ac:dyDescent="0.35">
      <c r="A1925" s="63" t="s">
        <v>4069</v>
      </c>
      <c r="B1925" s="72">
        <v>483765</v>
      </c>
      <c r="C1925" s="72">
        <v>6768825</v>
      </c>
      <c r="D1925" s="64" t="s">
        <v>4070</v>
      </c>
      <c r="E1925" s="64" t="s">
        <v>133</v>
      </c>
      <c r="F1925" s="64" t="s">
        <v>23</v>
      </c>
      <c r="G1925" s="64"/>
      <c r="H1925" s="65"/>
      <c r="I1925" s="65"/>
      <c r="J1925" s="65"/>
      <c r="K1925" s="65"/>
      <c r="L1925" s="65"/>
      <c r="M1925" s="65"/>
      <c r="N1925" s="65"/>
      <c r="O1925" s="65"/>
      <c r="P1925" s="65"/>
      <c r="Q1925" s="64"/>
      <c r="R1925" s="64"/>
      <c r="S1925" s="65" t="s">
        <v>761</v>
      </c>
      <c r="T1925" s="65" t="s">
        <v>3570</v>
      </c>
    </row>
    <row r="1926" spans="1:20" x14ac:dyDescent="0.35">
      <c r="A1926" s="63" t="s">
        <v>4071</v>
      </c>
      <c r="B1926" s="64">
        <v>483732</v>
      </c>
      <c r="C1926" s="64">
        <v>6768576</v>
      </c>
      <c r="D1926" s="64" t="s">
        <v>4072</v>
      </c>
      <c r="E1926" s="64" t="s">
        <v>91</v>
      </c>
      <c r="F1926" s="64" t="s">
        <v>23</v>
      </c>
      <c r="G1926" s="64"/>
      <c r="H1926" s="65"/>
      <c r="I1926" s="65"/>
      <c r="J1926" s="65"/>
      <c r="K1926" s="65"/>
      <c r="L1926" s="65"/>
      <c r="M1926" s="65"/>
      <c r="N1926" s="65"/>
      <c r="O1926" s="65"/>
      <c r="P1926" s="65"/>
      <c r="Q1926" s="64"/>
      <c r="R1926" s="64"/>
      <c r="S1926" s="65" t="s">
        <v>761</v>
      </c>
      <c r="T1926" s="65" t="s">
        <v>3570</v>
      </c>
    </row>
    <row r="1927" spans="1:20" x14ac:dyDescent="0.35">
      <c r="A1927" s="63" t="s">
        <v>4073</v>
      </c>
      <c r="B1927" s="64">
        <v>483663</v>
      </c>
      <c r="C1927" s="64">
        <v>6768548</v>
      </c>
      <c r="D1927" s="64" t="s">
        <v>4074</v>
      </c>
      <c r="E1927" s="64" t="s">
        <v>22</v>
      </c>
      <c r="F1927" s="64" t="s">
        <v>31</v>
      </c>
      <c r="G1927" s="64"/>
      <c r="H1927" s="65"/>
      <c r="I1927" s="65"/>
      <c r="J1927" s="65"/>
      <c r="K1927" s="65"/>
      <c r="L1927" s="65"/>
      <c r="M1927" s="65"/>
      <c r="N1927" s="65"/>
      <c r="O1927" s="65"/>
      <c r="P1927" s="65"/>
      <c r="Q1927" s="64"/>
      <c r="R1927" s="64"/>
      <c r="S1927" s="65" t="s">
        <v>761</v>
      </c>
      <c r="T1927" s="65" t="s">
        <v>3570</v>
      </c>
    </row>
    <row r="1928" spans="1:20" x14ac:dyDescent="0.35">
      <c r="A1928" s="63" t="s">
        <v>4075</v>
      </c>
      <c r="B1928" s="64">
        <v>483612</v>
      </c>
      <c r="C1928" s="64">
        <v>6768542</v>
      </c>
      <c r="D1928" s="64" t="s">
        <v>4076</v>
      </c>
      <c r="E1928" s="64" t="s">
        <v>91</v>
      </c>
      <c r="F1928" s="64" t="s">
        <v>100</v>
      </c>
      <c r="G1928" s="64"/>
      <c r="H1928" s="65"/>
      <c r="I1928" s="65"/>
      <c r="J1928" s="65"/>
      <c r="K1928" s="65"/>
      <c r="L1928" s="65"/>
      <c r="M1928" s="65"/>
      <c r="N1928" s="65"/>
      <c r="O1928" s="65"/>
      <c r="P1928" s="65"/>
      <c r="Q1928" s="64"/>
      <c r="R1928" s="64"/>
      <c r="S1928" s="65" t="s">
        <v>761</v>
      </c>
      <c r="T1928" s="65" t="s">
        <v>3570</v>
      </c>
    </row>
    <row r="1929" spans="1:20" x14ac:dyDescent="0.35">
      <c r="A1929" s="63" t="s">
        <v>4077</v>
      </c>
      <c r="B1929" s="64">
        <v>483542</v>
      </c>
      <c r="C1929" s="64">
        <v>6768591</v>
      </c>
      <c r="D1929" s="64" t="s">
        <v>4078</v>
      </c>
      <c r="E1929" s="64" t="s">
        <v>22</v>
      </c>
      <c r="F1929" s="64" t="s">
        <v>31</v>
      </c>
      <c r="G1929" s="64"/>
      <c r="H1929" s="65" t="s">
        <v>34</v>
      </c>
      <c r="I1929" s="65">
        <v>168</v>
      </c>
      <c r="J1929" s="65">
        <v>78</v>
      </c>
      <c r="K1929" s="65"/>
      <c r="L1929" s="65"/>
      <c r="M1929" s="65"/>
      <c r="N1929" s="65"/>
      <c r="O1929" s="65"/>
      <c r="P1929" s="65"/>
      <c r="Q1929" s="64"/>
      <c r="R1929" s="64" t="s">
        <v>4079</v>
      </c>
      <c r="S1929" s="65" t="s">
        <v>761</v>
      </c>
      <c r="T1929" s="65" t="s">
        <v>3570</v>
      </c>
    </row>
    <row r="1930" spans="1:20" x14ac:dyDescent="0.35">
      <c r="A1930" s="63" t="s">
        <v>4080</v>
      </c>
      <c r="B1930" s="72">
        <v>483445</v>
      </c>
      <c r="C1930" s="64">
        <v>6768663</v>
      </c>
      <c r="D1930" s="64" t="s">
        <v>4081</v>
      </c>
      <c r="E1930" s="64" t="s">
        <v>91</v>
      </c>
      <c r="F1930" s="64" t="s">
        <v>100</v>
      </c>
      <c r="G1930" s="64"/>
      <c r="H1930" s="65"/>
      <c r="I1930" s="65"/>
      <c r="J1930" s="65"/>
      <c r="K1930" s="65"/>
      <c r="L1930" s="65"/>
      <c r="M1930" s="65"/>
      <c r="N1930" s="65"/>
      <c r="O1930" s="65"/>
      <c r="P1930" s="65"/>
      <c r="Q1930" s="64"/>
      <c r="R1930" s="64"/>
      <c r="S1930" s="65" t="s">
        <v>761</v>
      </c>
      <c r="T1930" s="65" t="s">
        <v>3570</v>
      </c>
    </row>
    <row r="1931" spans="1:20" x14ac:dyDescent="0.35">
      <c r="A1931" s="63" t="s">
        <v>4082</v>
      </c>
      <c r="B1931" s="72">
        <v>483406</v>
      </c>
      <c r="C1931" s="64">
        <v>6768649</v>
      </c>
      <c r="D1931" s="64" t="s">
        <v>4083</v>
      </c>
      <c r="E1931" s="64" t="s">
        <v>22</v>
      </c>
      <c r="F1931" s="64" t="s">
        <v>31</v>
      </c>
      <c r="G1931" s="64" t="s">
        <v>766</v>
      </c>
      <c r="H1931" s="65"/>
      <c r="I1931" s="65"/>
      <c r="J1931" s="65"/>
      <c r="K1931" s="65"/>
      <c r="L1931" s="65"/>
      <c r="M1931" s="65"/>
      <c r="N1931" s="65"/>
      <c r="O1931" s="65"/>
      <c r="P1931" s="65"/>
      <c r="Q1931" s="65"/>
      <c r="R1931" s="64"/>
      <c r="S1931" s="65" t="s">
        <v>761</v>
      </c>
      <c r="T1931" s="65" t="s">
        <v>3570</v>
      </c>
    </row>
    <row r="1932" spans="1:20" x14ac:dyDescent="0.35">
      <c r="A1932" s="63" t="s">
        <v>4084</v>
      </c>
      <c r="B1932" s="72">
        <v>483351</v>
      </c>
      <c r="C1932" s="64">
        <v>6768868</v>
      </c>
      <c r="D1932" s="64" t="s">
        <v>4085</v>
      </c>
      <c r="E1932" s="64" t="s">
        <v>22</v>
      </c>
      <c r="F1932" s="64" t="s">
        <v>175</v>
      </c>
      <c r="G1932" s="64"/>
      <c r="H1932" s="65"/>
      <c r="I1932" s="65"/>
      <c r="J1932" s="65"/>
      <c r="K1932" s="65"/>
      <c r="L1932" s="65"/>
      <c r="M1932" s="65"/>
      <c r="N1932" s="65"/>
      <c r="O1932" s="65"/>
      <c r="P1932" s="65"/>
      <c r="Q1932" s="65"/>
      <c r="R1932" s="64"/>
      <c r="S1932" s="65" t="s">
        <v>761</v>
      </c>
      <c r="T1932" s="65" t="s">
        <v>3570</v>
      </c>
    </row>
    <row r="1933" spans="1:20" x14ac:dyDescent="0.35">
      <c r="A1933" s="63" t="s">
        <v>4086</v>
      </c>
      <c r="B1933" s="72">
        <v>483345</v>
      </c>
      <c r="C1933" s="64">
        <v>6768921</v>
      </c>
      <c r="D1933" s="64" t="s">
        <v>4087</v>
      </c>
      <c r="E1933" s="64" t="s">
        <v>22</v>
      </c>
      <c r="F1933" s="64" t="s">
        <v>175</v>
      </c>
      <c r="G1933" s="64"/>
      <c r="H1933" s="65"/>
      <c r="I1933" s="65"/>
      <c r="J1933" s="65"/>
      <c r="K1933" s="65"/>
      <c r="L1933" s="65"/>
      <c r="M1933" s="65"/>
      <c r="N1933" s="65"/>
      <c r="O1933" s="65"/>
      <c r="P1933" s="65"/>
      <c r="Q1933" s="65"/>
      <c r="R1933" s="64"/>
      <c r="S1933" s="65" t="s">
        <v>761</v>
      </c>
      <c r="T1933" s="65" t="s">
        <v>3570</v>
      </c>
    </row>
    <row r="1934" spans="1:20" x14ac:dyDescent="0.35">
      <c r="A1934" s="63" t="s">
        <v>4088</v>
      </c>
      <c r="B1934" s="72">
        <v>483390</v>
      </c>
      <c r="C1934" s="64">
        <v>6769082</v>
      </c>
      <c r="D1934" s="64" t="s">
        <v>4089</v>
      </c>
      <c r="E1934" s="64" t="s">
        <v>22</v>
      </c>
      <c r="F1934" s="64" t="s">
        <v>23</v>
      </c>
      <c r="G1934" s="64"/>
      <c r="H1934" s="65"/>
      <c r="I1934" s="65"/>
      <c r="J1934" s="65"/>
      <c r="K1934" s="65"/>
      <c r="L1934" s="65"/>
      <c r="M1934" s="65"/>
      <c r="N1934" s="65"/>
      <c r="O1934" s="65"/>
      <c r="P1934" s="65"/>
      <c r="Q1934" s="65"/>
      <c r="R1934" s="64"/>
      <c r="S1934" s="65" t="s">
        <v>761</v>
      </c>
      <c r="T1934" s="65" t="s">
        <v>3570</v>
      </c>
    </row>
    <row r="1935" spans="1:20" x14ac:dyDescent="0.35">
      <c r="A1935" s="63" t="s">
        <v>4090</v>
      </c>
      <c r="B1935" s="72">
        <v>483389</v>
      </c>
      <c r="C1935" s="64">
        <v>6769192</v>
      </c>
      <c r="D1935" s="64" t="s">
        <v>4091</v>
      </c>
      <c r="E1935" s="64" t="s">
        <v>22</v>
      </c>
      <c r="F1935" s="64" t="s">
        <v>23</v>
      </c>
      <c r="G1935" s="64"/>
      <c r="H1935" s="65"/>
      <c r="I1935" s="65"/>
      <c r="J1935" s="65"/>
      <c r="K1935" s="65"/>
      <c r="L1935" s="65"/>
      <c r="M1935" s="65"/>
      <c r="N1935" s="65"/>
      <c r="O1935" s="65"/>
      <c r="P1935" s="65"/>
      <c r="Q1935" s="65"/>
      <c r="R1935" s="64"/>
      <c r="S1935" s="65" t="s">
        <v>761</v>
      </c>
      <c r="T1935" s="65" t="s">
        <v>3570</v>
      </c>
    </row>
    <row r="1936" spans="1:20" x14ac:dyDescent="0.35">
      <c r="A1936" s="63" t="s">
        <v>4092</v>
      </c>
      <c r="B1936" s="72">
        <v>483345</v>
      </c>
      <c r="C1936" s="64">
        <v>6769360</v>
      </c>
      <c r="D1936" s="64" t="s">
        <v>4093</v>
      </c>
      <c r="E1936" s="64" t="s">
        <v>22</v>
      </c>
      <c r="F1936" s="64" t="s">
        <v>23</v>
      </c>
      <c r="G1936" s="64"/>
      <c r="H1936" s="65"/>
      <c r="I1936" s="65"/>
      <c r="J1936" s="65"/>
      <c r="K1936" s="65"/>
      <c r="L1936" s="65"/>
      <c r="M1936" s="65"/>
      <c r="N1936" s="65"/>
      <c r="O1936" s="65"/>
      <c r="P1936" s="65"/>
      <c r="Q1936" s="65"/>
      <c r="R1936" s="64"/>
      <c r="S1936" s="65" t="s">
        <v>761</v>
      </c>
      <c r="T1936" s="65" t="s">
        <v>3570</v>
      </c>
    </row>
    <row r="1937" spans="1:20" x14ac:dyDescent="0.35">
      <c r="A1937" s="63" t="s">
        <v>4094</v>
      </c>
      <c r="B1937" s="64">
        <v>483301</v>
      </c>
      <c r="C1937" s="64">
        <v>6769535</v>
      </c>
      <c r="D1937" s="64" t="s">
        <v>4095</v>
      </c>
      <c r="E1937" s="64" t="s">
        <v>22</v>
      </c>
      <c r="F1937" s="64" t="s">
        <v>23</v>
      </c>
      <c r="G1937" s="64" t="s">
        <v>100</v>
      </c>
      <c r="H1937" s="65" t="s">
        <v>27</v>
      </c>
      <c r="I1937" s="65">
        <v>176</v>
      </c>
      <c r="J1937" s="65">
        <v>55</v>
      </c>
      <c r="K1937" s="65"/>
      <c r="L1937" s="65"/>
      <c r="M1937" s="65"/>
      <c r="N1937" s="65"/>
      <c r="O1937" s="65"/>
      <c r="P1937" s="65"/>
      <c r="Q1937" s="65"/>
      <c r="R1937" s="64"/>
      <c r="S1937" s="65" t="s">
        <v>761</v>
      </c>
      <c r="T1937" s="65" t="s">
        <v>3570</v>
      </c>
    </row>
    <row r="1938" spans="1:20" x14ac:dyDescent="0.35">
      <c r="A1938" s="63" t="s">
        <v>4096</v>
      </c>
      <c r="B1938" s="72">
        <v>483220</v>
      </c>
      <c r="C1938" s="72">
        <v>6769654</v>
      </c>
      <c r="D1938" s="64" t="s">
        <v>4097</v>
      </c>
      <c r="E1938" s="64" t="s">
        <v>91</v>
      </c>
      <c r="F1938" s="64" t="s">
        <v>4098</v>
      </c>
      <c r="G1938" s="64"/>
      <c r="H1938" s="65"/>
      <c r="I1938" s="65"/>
      <c r="J1938" s="65"/>
      <c r="K1938" s="65"/>
      <c r="L1938" s="65"/>
      <c r="M1938" s="65"/>
      <c r="N1938" s="65"/>
      <c r="O1938" s="65"/>
      <c r="P1938" s="65"/>
      <c r="Q1938" s="65"/>
      <c r="R1938" s="64"/>
      <c r="S1938" s="65" t="s">
        <v>761</v>
      </c>
      <c r="T1938" s="65" t="s">
        <v>3570</v>
      </c>
    </row>
    <row r="1939" spans="1:20" x14ac:dyDescent="0.35">
      <c r="A1939" s="63" t="s">
        <v>4099</v>
      </c>
      <c r="B1939" s="72">
        <v>483242</v>
      </c>
      <c r="C1939" s="72">
        <v>6769688</v>
      </c>
      <c r="D1939" s="64" t="s">
        <v>4100</v>
      </c>
      <c r="E1939" s="64" t="s">
        <v>477</v>
      </c>
      <c r="F1939" s="64" t="s">
        <v>31</v>
      </c>
      <c r="G1939" s="64"/>
      <c r="H1939" s="65"/>
      <c r="I1939" s="65"/>
      <c r="J1939" s="65"/>
      <c r="K1939" s="65"/>
      <c r="L1939" s="65"/>
      <c r="M1939" s="65"/>
      <c r="N1939" s="65"/>
      <c r="O1939" s="65"/>
      <c r="P1939" s="65"/>
      <c r="Q1939" s="65"/>
      <c r="R1939" s="64"/>
      <c r="S1939" s="65" t="s">
        <v>761</v>
      </c>
      <c r="T1939" s="65" t="s">
        <v>3570</v>
      </c>
    </row>
    <row r="1940" spans="1:20" x14ac:dyDescent="0.35">
      <c r="A1940" s="63" t="s">
        <v>4101</v>
      </c>
      <c r="B1940" s="72">
        <v>483212</v>
      </c>
      <c r="C1940" s="72">
        <v>6769680</v>
      </c>
      <c r="D1940" s="64" t="s">
        <v>4102</v>
      </c>
      <c r="E1940" s="64" t="s">
        <v>477</v>
      </c>
      <c r="F1940" s="64" t="s">
        <v>23</v>
      </c>
      <c r="G1940" s="64"/>
      <c r="H1940" s="65"/>
      <c r="I1940" s="65"/>
      <c r="J1940" s="65"/>
      <c r="K1940" s="65"/>
      <c r="L1940" s="65"/>
      <c r="M1940" s="65"/>
      <c r="N1940" s="65"/>
      <c r="O1940" s="65"/>
      <c r="P1940" s="65"/>
      <c r="Q1940" s="65"/>
      <c r="R1940" s="64"/>
      <c r="S1940" s="65" t="s">
        <v>761</v>
      </c>
      <c r="T1940" s="65" t="s">
        <v>3570</v>
      </c>
    </row>
    <row r="1941" spans="1:20" x14ac:dyDescent="0.35">
      <c r="A1941" s="63" t="s">
        <v>4103</v>
      </c>
      <c r="B1941" s="72">
        <v>483219</v>
      </c>
      <c r="C1941" s="72">
        <v>6769788</v>
      </c>
      <c r="D1941" s="64" t="s">
        <v>4104</v>
      </c>
      <c r="E1941" s="64" t="s">
        <v>477</v>
      </c>
      <c r="F1941" s="64" t="s">
        <v>31</v>
      </c>
      <c r="G1941" s="64"/>
      <c r="H1941" s="65"/>
      <c r="I1941" s="65"/>
      <c r="J1941" s="65"/>
      <c r="K1941" s="65"/>
      <c r="L1941" s="65"/>
      <c r="M1941" s="65"/>
      <c r="N1941" s="65"/>
      <c r="O1941" s="65"/>
      <c r="P1941" s="65"/>
      <c r="Q1941" s="65"/>
      <c r="R1941" s="64"/>
      <c r="S1941" s="65" t="s">
        <v>761</v>
      </c>
      <c r="T1941" s="65" t="s">
        <v>3570</v>
      </c>
    </row>
    <row r="1942" spans="1:20" x14ac:dyDescent="0.35">
      <c r="A1942" s="63" t="s">
        <v>4105</v>
      </c>
      <c r="B1942" s="72">
        <v>483144</v>
      </c>
      <c r="C1942" s="72">
        <v>6769786</v>
      </c>
      <c r="D1942" s="64" t="s">
        <v>4106</v>
      </c>
      <c r="E1942" s="64" t="s">
        <v>22</v>
      </c>
      <c r="F1942" s="64" t="s">
        <v>31</v>
      </c>
      <c r="G1942" s="64"/>
      <c r="H1942" s="65"/>
      <c r="I1942" s="65"/>
      <c r="J1942" s="65"/>
      <c r="K1942" s="65"/>
      <c r="L1942" s="65"/>
      <c r="M1942" s="65"/>
      <c r="N1942" s="65"/>
      <c r="O1942" s="65"/>
      <c r="P1942" s="65"/>
      <c r="Q1942" s="65"/>
      <c r="R1942" s="64"/>
      <c r="S1942" s="65" t="s">
        <v>761</v>
      </c>
      <c r="T1942" s="65" t="s">
        <v>3570</v>
      </c>
    </row>
    <row r="1943" spans="1:20" x14ac:dyDescent="0.35">
      <c r="A1943" s="63" t="s">
        <v>4107</v>
      </c>
      <c r="B1943" s="72">
        <v>482845</v>
      </c>
      <c r="C1943" s="72">
        <v>6769764</v>
      </c>
      <c r="D1943" s="64" t="s">
        <v>4108</v>
      </c>
      <c r="E1943" s="64" t="s">
        <v>133</v>
      </c>
      <c r="F1943" s="64" t="s">
        <v>100</v>
      </c>
      <c r="G1943" s="64"/>
      <c r="H1943" s="65" t="s">
        <v>46</v>
      </c>
      <c r="I1943" s="65">
        <v>0</v>
      </c>
      <c r="J1943" s="65"/>
      <c r="K1943" s="65"/>
      <c r="L1943" s="65"/>
      <c r="M1943" s="65"/>
      <c r="N1943" s="65"/>
      <c r="O1943" s="65"/>
      <c r="P1943" s="65"/>
      <c r="Q1943" s="65"/>
      <c r="R1943" s="64" t="s">
        <v>4109</v>
      </c>
      <c r="S1943" s="65" t="s">
        <v>761</v>
      </c>
      <c r="T1943" s="65" t="s">
        <v>3570</v>
      </c>
    </row>
    <row r="1944" spans="1:20" x14ac:dyDescent="0.35">
      <c r="A1944" s="63" t="s">
        <v>4110</v>
      </c>
      <c r="B1944" s="72">
        <v>482688</v>
      </c>
      <c r="C1944" s="72">
        <v>6770068</v>
      </c>
      <c r="D1944" s="64" t="s">
        <v>4111</v>
      </c>
      <c r="E1944" s="64" t="s">
        <v>477</v>
      </c>
      <c r="F1944" s="64"/>
      <c r="G1944" s="64"/>
      <c r="H1944" s="65"/>
      <c r="I1944" s="65"/>
      <c r="J1944" s="65"/>
      <c r="K1944" s="65"/>
      <c r="L1944" s="65"/>
      <c r="M1944" s="65"/>
      <c r="N1944" s="65"/>
      <c r="O1944" s="65"/>
      <c r="P1944" s="65"/>
      <c r="Q1944" s="65"/>
      <c r="R1944" s="64"/>
      <c r="S1944" s="65" t="s">
        <v>761</v>
      </c>
      <c r="T1944" s="65" t="s">
        <v>3570</v>
      </c>
    </row>
    <row r="1945" spans="1:20" x14ac:dyDescent="0.35">
      <c r="A1945" s="63" t="s">
        <v>4112</v>
      </c>
      <c r="B1945" s="72">
        <v>482635</v>
      </c>
      <c r="C1945" s="72">
        <v>6770088</v>
      </c>
      <c r="D1945" s="64" t="s">
        <v>4113</v>
      </c>
      <c r="E1945" s="64" t="s">
        <v>477</v>
      </c>
      <c r="F1945" s="64" t="s">
        <v>23</v>
      </c>
      <c r="G1945" s="64"/>
      <c r="H1945" s="65"/>
      <c r="I1945" s="65"/>
      <c r="J1945" s="65"/>
      <c r="K1945" s="65"/>
      <c r="L1945" s="65"/>
      <c r="M1945" s="65"/>
      <c r="N1945" s="65"/>
      <c r="O1945" s="65"/>
      <c r="P1945" s="65"/>
      <c r="Q1945" s="65"/>
      <c r="R1945" s="64"/>
      <c r="S1945" s="65" t="s">
        <v>761</v>
      </c>
      <c r="T1945" s="65" t="s">
        <v>3570</v>
      </c>
    </row>
    <row r="1946" spans="1:20" x14ac:dyDescent="0.35">
      <c r="A1946" s="63" t="s">
        <v>4114</v>
      </c>
      <c r="B1946" s="72">
        <v>482490</v>
      </c>
      <c r="C1946" s="72">
        <v>6770072</v>
      </c>
      <c r="D1946" s="64" t="s">
        <v>4115</v>
      </c>
      <c r="E1946" s="64" t="s">
        <v>91</v>
      </c>
      <c r="F1946" s="64" t="s">
        <v>23</v>
      </c>
      <c r="G1946" s="64"/>
      <c r="H1946" s="65"/>
      <c r="I1946" s="65"/>
      <c r="J1946" s="65"/>
      <c r="K1946" s="65"/>
      <c r="L1946" s="65"/>
      <c r="M1946" s="65"/>
      <c r="N1946" s="65"/>
      <c r="O1946" s="65"/>
      <c r="P1946" s="65"/>
      <c r="Q1946" s="65"/>
      <c r="R1946" s="64"/>
      <c r="S1946" s="65" t="s">
        <v>761</v>
      </c>
      <c r="T1946" s="65" t="s">
        <v>3570</v>
      </c>
    </row>
    <row r="1947" spans="1:20" x14ac:dyDescent="0.35">
      <c r="A1947" s="63" t="s">
        <v>4116</v>
      </c>
      <c r="B1947" s="72">
        <v>482211</v>
      </c>
      <c r="C1947" s="72">
        <v>6770081</v>
      </c>
      <c r="D1947" s="64" t="s">
        <v>4117</v>
      </c>
      <c r="E1947" s="64" t="s">
        <v>22</v>
      </c>
      <c r="F1947" s="64" t="s">
        <v>175</v>
      </c>
      <c r="G1947" s="64"/>
      <c r="H1947" s="65"/>
      <c r="I1947" s="65"/>
      <c r="J1947" s="65"/>
      <c r="K1947" s="65"/>
      <c r="L1947" s="65"/>
      <c r="M1947" s="65"/>
      <c r="N1947" s="65"/>
      <c r="O1947" s="65"/>
      <c r="P1947" s="65"/>
      <c r="Q1947" s="65"/>
      <c r="R1947" s="64" t="s">
        <v>4118</v>
      </c>
      <c r="S1947" s="65" t="s">
        <v>761</v>
      </c>
      <c r="T1947" s="65" t="s">
        <v>3570</v>
      </c>
    </row>
    <row r="1948" spans="1:20" x14ac:dyDescent="0.35">
      <c r="A1948" s="63" t="s">
        <v>4119</v>
      </c>
      <c r="B1948" s="72">
        <v>482227</v>
      </c>
      <c r="C1948" s="64">
        <v>6770258</v>
      </c>
      <c r="D1948" s="64" t="s">
        <v>4120</v>
      </c>
      <c r="E1948" s="64" t="s">
        <v>91</v>
      </c>
      <c r="F1948" s="64" t="s">
        <v>23</v>
      </c>
      <c r="G1948" s="64"/>
      <c r="H1948" s="65"/>
      <c r="I1948" s="65"/>
      <c r="J1948" s="65"/>
      <c r="K1948" s="65"/>
      <c r="L1948" s="65"/>
      <c r="M1948" s="65"/>
      <c r="N1948" s="65"/>
      <c r="O1948" s="65"/>
      <c r="P1948" s="65"/>
      <c r="Q1948" s="65"/>
      <c r="R1948" s="64"/>
      <c r="S1948" s="65" t="s">
        <v>761</v>
      </c>
      <c r="T1948" s="65" t="s">
        <v>3570</v>
      </c>
    </row>
    <row r="1949" spans="1:20" x14ac:dyDescent="0.35">
      <c r="A1949" s="63" t="s">
        <v>4121</v>
      </c>
      <c r="B1949" s="72">
        <v>482262</v>
      </c>
      <c r="C1949" s="64">
        <v>6770356</v>
      </c>
      <c r="D1949" s="64" t="s">
        <v>4122</v>
      </c>
      <c r="E1949" s="64" t="s">
        <v>91</v>
      </c>
      <c r="F1949" s="64" t="s">
        <v>175</v>
      </c>
      <c r="G1949" s="64"/>
      <c r="H1949" s="65"/>
      <c r="I1949" s="65"/>
      <c r="J1949" s="65"/>
      <c r="K1949" s="65"/>
      <c r="L1949" s="65"/>
      <c r="M1949" s="65"/>
      <c r="N1949" s="65"/>
      <c r="O1949" s="65"/>
      <c r="P1949" s="65"/>
      <c r="Q1949" s="65"/>
      <c r="R1949" s="64"/>
      <c r="S1949" s="65" t="s">
        <v>761</v>
      </c>
      <c r="T1949" s="65" t="s">
        <v>3570</v>
      </c>
    </row>
    <row r="1950" spans="1:20" x14ac:dyDescent="0.35">
      <c r="A1950" s="63" t="s">
        <v>4123</v>
      </c>
      <c r="B1950" s="72">
        <v>482282</v>
      </c>
      <c r="C1950" s="64">
        <v>6770452</v>
      </c>
      <c r="D1950" s="64" t="s">
        <v>4124</v>
      </c>
      <c r="E1950" s="64" t="s">
        <v>22</v>
      </c>
      <c r="F1950" s="64" t="s">
        <v>23</v>
      </c>
      <c r="G1950" s="64"/>
      <c r="H1950" s="65" t="s">
        <v>46</v>
      </c>
      <c r="I1950" s="65">
        <v>52</v>
      </c>
      <c r="J1950" s="65"/>
      <c r="K1950" s="65"/>
      <c r="L1950" s="65"/>
      <c r="M1950" s="65"/>
      <c r="N1950" s="65"/>
      <c r="O1950" s="65"/>
      <c r="P1950" s="65"/>
      <c r="Q1950" s="64"/>
      <c r="R1950" s="64"/>
      <c r="S1950" s="65" t="s">
        <v>761</v>
      </c>
      <c r="T1950" s="65" t="s">
        <v>3570</v>
      </c>
    </row>
    <row r="1951" spans="1:20" x14ac:dyDescent="0.35">
      <c r="A1951" s="63" t="s">
        <v>4125</v>
      </c>
      <c r="B1951" s="72">
        <v>482392</v>
      </c>
      <c r="C1951" s="64">
        <v>6770500</v>
      </c>
      <c r="D1951" s="64" t="s">
        <v>4126</v>
      </c>
      <c r="E1951" s="64" t="s">
        <v>477</v>
      </c>
      <c r="F1951" s="64" t="s">
        <v>242</v>
      </c>
      <c r="G1951" s="64"/>
      <c r="H1951" s="65"/>
      <c r="I1951" s="65"/>
      <c r="J1951" s="65"/>
      <c r="K1951" s="65"/>
      <c r="L1951" s="65"/>
      <c r="M1951" s="65"/>
      <c r="N1951" s="65"/>
      <c r="O1951" s="65"/>
      <c r="P1951" s="65"/>
      <c r="Q1951" s="64"/>
      <c r="R1951" s="64"/>
      <c r="S1951" s="65" t="s">
        <v>761</v>
      </c>
      <c r="T1951" s="65" t="s">
        <v>3570</v>
      </c>
    </row>
    <row r="1952" spans="1:20" x14ac:dyDescent="0.35">
      <c r="A1952" s="63" t="s">
        <v>4127</v>
      </c>
      <c r="B1952" s="72">
        <v>482445</v>
      </c>
      <c r="C1952" s="64">
        <v>6770500</v>
      </c>
      <c r="D1952" s="64" t="s">
        <v>4128</v>
      </c>
      <c r="E1952" s="64" t="s">
        <v>477</v>
      </c>
      <c r="F1952" s="64" t="s">
        <v>23</v>
      </c>
      <c r="G1952" s="64"/>
      <c r="H1952" s="65"/>
      <c r="I1952" s="65"/>
      <c r="J1952" s="65"/>
      <c r="K1952" s="65"/>
      <c r="L1952" s="65"/>
      <c r="M1952" s="65"/>
      <c r="N1952" s="65"/>
      <c r="O1952" s="65"/>
      <c r="P1952" s="65"/>
      <c r="Q1952" s="64"/>
      <c r="R1952" s="64"/>
      <c r="S1952" s="65" t="s">
        <v>761</v>
      </c>
      <c r="T1952" s="65" t="s">
        <v>3570</v>
      </c>
    </row>
    <row r="1953" spans="1:20" x14ac:dyDescent="0.35">
      <c r="A1953" s="63" t="s">
        <v>4129</v>
      </c>
      <c r="B1953" s="64">
        <v>482529</v>
      </c>
      <c r="C1953" s="64">
        <v>6770391</v>
      </c>
      <c r="D1953" s="64" t="s">
        <v>4130</v>
      </c>
      <c r="E1953" s="64" t="s">
        <v>22</v>
      </c>
      <c r="F1953" s="64" t="s">
        <v>168</v>
      </c>
      <c r="G1953" s="64"/>
      <c r="H1953" s="65"/>
      <c r="I1953" s="65"/>
      <c r="J1953" s="65"/>
      <c r="K1953" s="65"/>
      <c r="L1953" s="65"/>
      <c r="M1953" s="65"/>
      <c r="N1953" s="65"/>
      <c r="O1953" s="65"/>
      <c r="P1953" s="65"/>
      <c r="Q1953" s="59"/>
      <c r="R1953" s="64"/>
      <c r="S1953" s="65" t="s">
        <v>761</v>
      </c>
      <c r="T1953" s="65" t="s">
        <v>3570</v>
      </c>
    </row>
    <row r="1954" spans="1:20" x14ac:dyDescent="0.35">
      <c r="A1954" s="63" t="s">
        <v>4131</v>
      </c>
      <c r="B1954" s="64">
        <v>483038</v>
      </c>
      <c r="C1954" s="64">
        <v>6770083</v>
      </c>
      <c r="D1954" s="64" t="s">
        <v>4132</v>
      </c>
      <c r="E1954" s="64" t="s">
        <v>477</v>
      </c>
      <c r="F1954" s="64" t="s">
        <v>168</v>
      </c>
      <c r="G1954" s="64"/>
      <c r="H1954" s="65"/>
      <c r="I1954" s="65"/>
      <c r="J1954" s="65"/>
      <c r="K1954" s="65"/>
      <c r="L1954" s="65"/>
      <c r="M1954" s="65"/>
      <c r="N1954" s="65"/>
      <c r="O1954" s="65"/>
      <c r="P1954" s="65"/>
      <c r="Q1954" s="59"/>
      <c r="R1954" s="64"/>
      <c r="S1954" s="65" t="s">
        <v>761</v>
      </c>
      <c r="T1954" s="65" t="s">
        <v>3570</v>
      </c>
    </row>
    <row r="1955" spans="1:20" x14ac:dyDescent="0.35">
      <c r="A1955" s="63" t="s">
        <v>4133</v>
      </c>
      <c r="B1955" s="72">
        <v>483171</v>
      </c>
      <c r="C1955" s="72">
        <v>6770051</v>
      </c>
      <c r="D1955" s="64" t="s">
        <v>4134</v>
      </c>
      <c r="E1955" s="64" t="s">
        <v>133</v>
      </c>
      <c r="F1955" s="64" t="s">
        <v>100</v>
      </c>
      <c r="G1955" s="64" t="s">
        <v>179</v>
      </c>
      <c r="H1955" s="65"/>
      <c r="I1955" s="65"/>
      <c r="J1955" s="65"/>
      <c r="K1955" s="65"/>
      <c r="L1955" s="65"/>
      <c r="M1955" s="65"/>
      <c r="N1955" s="65"/>
      <c r="O1955" s="65"/>
      <c r="P1955" s="65"/>
      <c r="Q1955" s="64"/>
      <c r="R1955" s="64"/>
      <c r="S1955" s="65" t="s">
        <v>761</v>
      </c>
      <c r="T1955" s="65" t="s">
        <v>3570</v>
      </c>
    </row>
    <row r="1956" spans="1:20" x14ac:dyDescent="0.35">
      <c r="A1956" s="63" t="s">
        <v>4135</v>
      </c>
      <c r="B1956" s="72">
        <v>483171</v>
      </c>
      <c r="C1956" s="72">
        <v>6770025</v>
      </c>
      <c r="D1956" s="64" t="s">
        <v>4136</v>
      </c>
      <c r="E1956" s="64" t="s">
        <v>477</v>
      </c>
      <c r="F1956" s="64" t="s">
        <v>23</v>
      </c>
      <c r="G1956" s="64"/>
      <c r="H1956" s="65"/>
      <c r="I1956" s="65"/>
      <c r="J1956" s="65"/>
      <c r="K1956" s="65"/>
      <c r="L1956" s="65"/>
      <c r="M1956" s="65"/>
      <c r="N1956" s="65"/>
      <c r="O1956" s="65"/>
      <c r="P1956" s="65"/>
      <c r="Q1956" s="64"/>
      <c r="R1956" s="64"/>
      <c r="S1956" s="65" t="s">
        <v>761</v>
      </c>
      <c r="T1956" s="65" t="s">
        <v>3570</v>
      </c>
    </row>
    <row r="1957" spans="1:20" x14ac:dyDescent="0.35">
      <c r="A1957" s="63" t="s">
        <v>4137</v>
      </c>
      <c r="B1957" s="72">
        <v>483201</v>
      </c>
      <c r="C1957" s="72">
        <v>6769968</v>
      </c>
      <c r="D1957" s="64" t="s">
        <v>4132</v>
      </c>
      <c r="E1957" s="64" t="s">
        <v>477</v>
      </c>
      <c r="F1957" s="64"/>
      <c r="G1957" s="64"/>
      <c r="H1957" s="65"/>
      <c r="I1957" s="65"/>
      <c r="J1957" s="65"/>
      <c r="K1957" s="65"/>
      <c r="L1957" s="65"/>
      <c r="M1957" s="65"/>
      <c r="N1957" s="65"/>
      <c r="O1957" s="65"/>
      <c r="P1957" s="65"/>
      <c r="Q1957" s="64"/>
      <c r="R1957" s="64"/>
      <c r="S1957" s="65" t="s">
        <v>761</v>
      </c>
      <c r="T1957" s="65" t="s">
        <v>3570</v>
      </c>
    </row>
    <row r="1958" spans="1:20" x14ac:dyDescent="0.35">
      <c r="A1958" s="63" t="s">
        <v>4138</v>
      </c>
      <c r="B1958" s="72">
        <v>483254</v>
      </c>
      <c r="C1958" s="72">
        <v>6769880</v>
      </c>
      <c r="D1958" s="72" t="s">
        <v>4139</v>
      </c>
      <c r="E1958" s="64" t="s">
        <v>133</v>
      </c>
      <c r="F1958" s="64" t="s">
        <v>31</v>
      </c>
      <c r="G1958" s="64" t="s">
        <v>100</v>
      </c>
      <c r="H1958" s="65"/>
      <c r="I1958" s="65"/>
      <c r="J1958" s="65"/>
      <c r="K1958" s="65"/>
      <c r="L1958" s="65"/>
      <c r="M1958" s="65"/>
      <c r="N1958" s="65"/>
      <c r="O1958" s="65"/>
      <c r="P1958" s="65"/>
      <c r="Q1958" s="64"/>
      <c r="R1958" s="64"/>
      <c r="S1958" s="65" t="s">
        <v>761</v>
      </c>
      <c r="T1958" s="65" t="s">
        <v>3570</v>
      </c>
    </row>
    <row r="1959" spans="1:20" x14ac:dyDescent="0.35">
      <c r="A1959" s="63" t="s">
        <v>4140</v>
      </c>
      <c r="B1959" s="72">
        <v>483275</v>
      </c>
      <c r="C1959" s="72">
        <v>6770064</v>
      </c>
      <c r="D1959" s="72" t="s">
        <v>4141</v>
      </c>
      <c r="E1959" s="64" t="s">
        <v>477</v>
      </c>
      <c r="F1959" s="64" t="s">
        <v>168</v>
      </c>
      <c r="G1959" s="64"/>
      <c r="H1959" s="65"/>
      <c r="I1959" s="65"/>
      <c r="J1959" s="65"/>
      <c r="K1959" s="65"/>
      <c r="L1959" s="65"/>
      <c r="M1959" s="65"/>
      <c r="N1959" s="65"/>
      <c r="O1959" s="65"/>
      <c r="P1959" s="65"/>
      <c r="Q1959" s="64"/>
      <c r="R1959" s="64"/>
      <c r="S1959" s="65" t="s">
        <v>761</v>
      </c>
      <c r="T1959" s="65" t="s">
        <v>3570</v>
      </c>
    </row>
    <row r="1960" spans="1:20" x14ac:dyDescent="0.35">
      <c r="A1960" s="63" t="s">
        <v>4142</v>
      </c>
      <c r="B1960" s="72">
        <v>483304</v>
      </c>
      <c r="C1960" s="64">
        <v>6770120</v>
      </c>
      <c r="D1960" s="64" t="s">
        <v>4143</v>
      </c>
      <c r="E1960" s="64" t="s">
        <v>91</v>
      </c>
      <c r="F1960" s="64" t="s">
        <v>100</v>
      </c>
      <c r="G1960" s="64"/>
      <c r="H1960" s="65"/>
      <c r="I1960" s="65"/>
      <c r="J1960" s="65"/>
      <c r="K1960" s="65"/>
      <c r="L1960" s="65"/>
      <c r="M1960" s="65"/>
      <c r="N1960" s="65"/>
      <c r="O1960" s="65"/>
      <c r="P1960" s="65"/>
      <c r="Q1960" s="64"/>
      <c r="R1960" s="64"/>
      <c r="S1960" s="65" t="s">
        <v>761</v>
      </c>
      <c r="T1960" s="65" t="s">
        <v>3570</v>
      </c>
    </row>
    <row r="1961" spans="1:20" x14ac:dyDescent="0.35">
      <c r="A1961" s="63" t="s">
        <v>4144</v>
      </c>
      <c r="B1961" s="72">
        <v>483333</v>
      </c>
      <c r="C1961" s="64">
        <v>6770177</v>
      </c>
      <c r="D1961" s="64" t="s">
        <v>4145</v>
      </c>
      <c r="E1961" s="64" t="s">
        <v>22</v>
      </c>
      <c r="F1961" s="64" t="s">
        <v>31</v>
      </c>
      <c r="G1961" s="64"/>
      <c r="H1961" s="65"/>
      <c r="I1961" s="65"/>
      <c r="J1961" s="65"/>
      <c r="K1961" s="65"/>
      <c r="L1961" s="65"/>
      <c r="M1961" s="65"/>
      <c r="N1961" s="65"/>
      <c r="O1961" s="65"/>
      <c r="P1961" s="65"/>
      <c r="Q1961" s="64"/>
      <c r="R1961" s="64"/>
      <c r="S1961" s="65" t="s">
        <v>761</v>
      </c>
      <c r="T1961" s="65" t="s">
        <v>3570</v>
      </c>
    </row>
    <row r="1962" spans="1:20" x14ac:dyDescent="0.35">
      <c r="A1962" s="63" t="s">
        <v>4146</v>
      </c>
      <c r="B1962" s="72">
        <v>483416</v>
      </c>
      <c r="C1962" s="64">
        <v>6770057</v>
      </c>
      <c r="D1962" s="64" t="s">
        <v>4147</v>
      </c>
      <c r="E1962" s="64" t="s">
        <v>22</v>
      </c>
      <c r="F1962" s="64" t="s">
        <v>82</v>
      </c>
      <c r="G1962" s="64"/>
      <c r="H1962" s="65"/>
      <c r="I1962" s="65"/>
      <c r="J1962" s="65"/>
      <c r="K1962" s="65"/>
      <c r="L1962" s="65"/>
      <c r="M1962" s="65"/>
      <c r="N1962" s="65"/>
      <c r="O1962" s="65"/>
      <c r="P1962" s="65"/>
      <c r="Q1962" s="65"/>
      <c r="R1962" s="64" t="s">
        <v>4148</v>
      </c>
      <c r="S1962" s="65" t="s">
        <v>761</v>
      </c>
      <c r="T1962" s="65" t="s">
        <v>3570</v>
      </c>
    </row>
    <row r="1963" spans="1:20" x14ac:dyDescent="0.35">
      <c r="A1963" s="63" t="s">
        <v>4149</v>
      </c>
      <c r="B1963" s="64">
        <v>483463</v>
      </c>
      <c r="C1963" s="64">
        <v>6770071</v>
      </c>
      <c r="D1963" s="64" t="s">
        <v>4150</v>
      </c>
      <c r="E1963" s="64" t="s">
        <v>22</v>
      </c>
      <c r="F1963" s="64" t="s">
        <v>100</v>
      </c>
      <c r="G1963" s="64"/>
      <c r="H1963" s="65" t="s">
        <v>27</v>
      </c>
      <c r="I1963" s="65">
        <v>84</v>
      </c>
      <c r="J1963" s="65"/>
      <c r="K1963" s="65"/>
      <c r="L1963" s="65"/>
      <c r="M1963" s="65"/>
      <c r="N1963" s="65"/>
      <c r="O1963" s="65"/>
      <c r="P1963" s="65"/>
      <c r="Q1963" s="64"/>
      <c r="R1963" s="64"/>
      <c r="S1963" s="65" t="s">
        <v>761</v>
      </c>
      <c r="T1963" s="65" t="s">
        <v>3570</v>
      </c>
    </row>
    <row r="1964" spans="1:20" x14ac:dyDescent="0.35">
      <c r="A1964" s="63" t="s">
        <v>4151</v>
      </c>
      <c r="B1964" s="64">
        <v>483833</v>
      </c>
      <c r="C1964" s="64">
        <v>6770072</v>
      </c>
      <c r="D1964" s="64" t="s">
        <v>4152</v>
      </c>
      <c r="E1964" s="64" t="s">
        <v>22</v>
      </c>
      <c r="F1964" s="64" t="s">
        <v>175</v>
      </c>
      <c r="G1964" s="64"/>
      <c r="H1964" s="65"/>
      <c r="I1964" s="65"/>
      <c r="J1964" s="65"/>
      <c r="K1964" s="65"/>
      <c r="L1964" s="65"/>
      <c r="M1964" s="65"/>
      <c r="N1964" s="65"/>
      <c r="O1964" s="65"/>
      <c r="P1964" s="65"/>
      <c r="Q1964" s="65"/>
      <c r="R1964" s="64" t="s">
        <v>4153</v>
      </c>
      <c r="S1964" s="65" t="s">
        <v>761</v>
      </c>
      <c r="T1964" s="65" t="s">
        <v>3570</v>
      </c>
    </row>
    <row r="1965" spans="1:20" x14ac:dyDescent="0.35">
      <c r="A1965" s="63" t="s">
        <v>4154</v>
      </c>
      <c r="B1965" s="64">
        <v>483981</v>
      </c>
      <c r="C1965" s="64">
        <v>6770039</v>
      </c>
      <c r="D1965" s="64" t="s">
        <v>4155</v>
      </c>
      <c r="E1965" s="64" t="s">
        <v>22</v>
      </c>
      <c r="F1965" s="64" t="s">
        <v>175</v>
      </c>
      <c r="G1965" s="64"/>
      <c r="H1965" s="65"/>
      <c r="I1965" s="65"/>
      <c r="J1965" s="65"/>
      <c r="K1965" s="65"/>
      <c r="L1965" s="65"/>
      <c r="M1965" s="65"/>
      <c r="N1965" s="65"/>
      <c r="O1965" s="65"/>
      <c r="P1965" s="65"/>
      <c r="Q1965" s="65"/>
      <c r="R1965" s="64"/>
      <c r="S1965" s="65" t="s">
        <v>761</v>
      </c>
      <c r="T1965" s="65" t="s">
        <v>3570</v>
      </c>
    </row>
    <row r="1966" spans="1:20" x14ac:dyDescent="0.35">
      <c r="A1966" s="63" t="s">
        <v>4156</v>
      </c>
      <c r="B1966" s="64">
        <v>484254</v>
      </c>
      <c r="C1966" s="64">
        <v>6769987</v>
      </c>
      <c r="D1966" s="64" t="s">
        <v>4157</v>
      </c>
      <c r="E1966" s="64" t="s">
        <v>22</v>
      </c>
      <c r="F1966" s="64" t="s">
        <v>31</v>
      </c>
      <c r="G1966" s="64"/>
      <c r="H1966" s="65" t="s">
        <v>46</v>
      </c>
      <c r="I1966" s="65">
        <v>160</v>
      </c>
      <c r="J1966" s="65"/>
      <c r="K1966" s="65"/>
      <c r="L1966" s="65"/>
      <c r="M1966" s="65"/>
      <c r="N1966" s="65"/>
      <c r="O1966" s="65"/>
      <c r="P1966" s="65"/>
      <c r="Q1966" s="64"/>
      <c r="R1966" s="64"/>
      <c r="S1966" s="65" t="s">
        <v>761</v>
      </c>
      <c r="T1966" s="65" t="s">
        <v>3570</v>
      </c>
    </row>
    <row r="1967" spans="1:20" x14ac:dyDescent="0.35">
      <c r="A1967" s="63" t="s">
        <v>4158</v>
      </c>
      <c r="B1967" s="64">
        <v>484228</v>
      </c>
      <c r="C1967" s="64">
        <v>6770146</v>
      </c>
      <c r="D1967" s="64" t="s">
        <v>4159</v>
      </c>
      <c r="E1967" s="64" t="s">
        <v>22</v>
      </c>
      <c r="F1967" s="64" t="s">
        <v>31</v>
      </c>
      <c r="G1967" s="64"/>
      <c r="H1967" s="65"/>
      <c r="I1967" s="65"/>
      <c r="J1967" s="65"/>
      <c r="K1967" s="65"/>
      <c r="L1967" s="65"/>
      <c r="M1967" s="65"/>
      <c r="N1967" s="65"/>
      <c r="O1967" s="65"/>
      <c r="P1967" s="65"/>
      <c r="Q1967" s="64"/>
      <c r="R1967" s="64"/>
      <c r="S1967" s="65" t="s">
        <v>761</v>
      </c>
      <c r="T1967" s="65" t="s">
        <v>3570</v>
      </c>
    </row>
    <row r="1968" spans="1:20" x14ac:dyDescent="0.35">
      <c r="A1968" s="63" t="s">
        <v>4160</v>
      </c>
      <c r="B1968" s="64">
        <v>484280</v>
      </c>
      <c r="C1968" s="64">
        <v>6770370</v>
      </c>
      <c r="D1968" s="64" t="s">
        <v>4161</v>
      </c>
      <c r="E1968" s="64" t="s">
        <v>22</v>
      </c>
      <c r="F1968" s="64" t="s">
        <v>31</v>
      </c>
      <c r="G1968" s="64"/>
      <c r="H1968" s="65" t="s">
        <v>34</v>
      </c>
      <c r="I1968" s="65">
        <v>27</v>
      </c>
      <c r="J1968" s="65">
        <v>85</v>
      </c>
      <c r="K1968" s="65"/>
      <c r="L1968" s="65"/>
      <c r="M1968" s="65"/>
      <c r="N1968" s="65"/>
      <c r="O1968" s="65"/>
      <c r="P1968" s="65"/>
      <c r="Q1968" s="64"/>
      <c r="R1968" s="64"/>
      <c r="S1968" s="65" t="s">
        <v>761</v>
      </c>
      <c r="T1968" s="65" t="s">
        <v>3570</v>
      </c>
    </row>
    <row r="1969" spans="1:20" x14ac:dyDescent="0.35">
      <c r="A1969" s="63" t="s">
        <v>4162</v>
      </c>
      <c r="B1969" s="64">
        <v>484297</v>
      </c>
      <c r="C1969" s="64">
        <v>6770555</v>
      </c>
      <c r="D1969" s="64" t="s">
        <v>4163</v>
      </c>
      <c r="E1969" s="64" t="s">
        <v>22</v>
      </c>
      <c r="F1969" s="64" t="s">
        <v>175</v>
      </c>
      <c r="G1969" s="64"/>
      <c r="H1969" s="65"/>
      <c r="I1969" s="65"/>
      <c r="J1969" s="65"/>
      <c r="K1969" s="65"/>
      <c r="L1969" s="65"/>
      <c r="M1969" s="65"/>
      <c r="N1969" s="65"/>
      <c r="O1969" s="65"/>
      <c r="P1969" s="65"/>
      <c r="Q1969" s="64"/>
      <c r="R1969" s="64"/>
      <c r="S1969" s="65" t="s">
        <v>761</v>
      </c>
      <c r="T1969" s="65" t="s">
        <v>3570</v>
      </c>
    </row>
    <row r="1970" spans="1:20" x14ac:dyDescent="0.35">
      <c r="A1970" s="63" t="s">
        <v>4164</v>
      </c>
      <c r="B1970" s="72">
        <v>484125</v>
      </c>
      <c r="C1970" s="72">
        <v>6770554</v>
      </c>
      <c r="D1970" s="64" t="s">
        <v>4165</v>
      </c>
      <c r="E1970" s="64"/>
      <c r="F1970" s="64"/>
      <c r="G1970" s="64"/>
      <c r="H1970" s="65"/>
      <c r="I1970" s="65"/>
      <c r="J1970" s="65"/>
      <c r="K1970" s="65"/>
      <c r="L1970" s="65"/>
      <c r="M1970" s="65"/>
      <c r="N1970" s="65"/>
      <c r="O1970" s="65"/>
      <c r="P1970" s="65"/>
      <c r="Q1970" s="64"/>
      <c r="R1970" s="64"/>
      <c r="S1970" s="65" t="s">
        <v>761</v>
      </c>
      <c r="T1970" s="65" t="s">
        <v>3570</v>
      </c>
    </row>
    <row r="1971" spans="1:20" x14ac:dyDescent="0.35">
      <c r="A1971" s="63" t="s">
        <v>4166</v>
      </c>
      <c r="B1971" s="72">
        <v>484060</v>
      </c>
      <c r="C1971" s="72">
        <v>6770567</v>
      </c>
      <c r="D1971" s="64" t="s">
        <v>1269</v>
      </c>
      <c r="E1971" s="64" t="s">
        <v>22</v>
      </c>
      <c r="F1971" s="64" t="s">
        <v>31</v>
      </c>
      <c r="G1971" s="64"/>
      <c r="H1971" s="65"/>
      <c r="I1971" s="65"/>
      <c r="J1971" s="65"/>
      <c r="K1971" s="65"/>
      <c r="L1971" s="65"/>
      <c r="M1971" s="65"/>
      <c r="N1971" s="65"/>
      <c r="O1971" s="65"/>
      <c r="P1971" s="65"/>
      <c r="Q1971" s="64"/>
      <c r="R1971" s="64"/>
      <c r="S1971" s="65" t="s">
        <v>761</v>
      </c>
      <c r="T1971" s="65" t="s">
        <v>3570</v>
      </c>
    </row>
    <row r="1972" spans="1:20" x14ac:dyDescent="0.35">
      <c r="A1972" s="63" t="s">
        <v>4167</v>
      </c>
      <c r="B1972" s="72">
        <v>483675</v>
      </c>
      <c r="C1972" s="72">
        <v>6770630</v>
      </c>
      <c r="D1972" s="64" t="s">
        <v>4168</v>
      </c>
      <c r="E1972" s="64" t="s">
        <v>22</v>
      </c>
      <c r="F1972" s="64" t="s">
        <v>31</v>
      </c>
      <c r="G1972" s="64"/>
      <c r="H1972" s="65"/>
      <c r="I1972" s="65"/>
      <c r="J1972" s="65"/>
      <c r="K1972" s="65"/>
      <c r="L1972" s="65"/>
      <c r="M1972" s="65"/>
      <c r="N1972" s="65"/>
      <c r="O1972" s="65"/>
      <c r="P1972" s="65"/>
      <c r="Q1972" s="64"/>
      <c r="R1972" s="64"/>
      <c r="S1972" s="65" t="s">
        <v>761</v>
      </c>
      <c r="T1972" s="65" t="s">
        <v>3570</v>
      </c>
    </row>
    <row r="1973" spans="1:20" x14ac:dyDescent="0.35">
      <c r="A1973" s="63" t="s">
        <v>4169</v>
      </c>
      <c r="B1973" s="72">
        <v>483609</v>
      </c>
      <c r="C1973" s="72">
        <v>6770578</v>
      </c>
      <c r="D1973" s="64" t="s">
        <v>4170</v>
      </c>
      <c r="E1973" s="64" t="s">
        <v>22</v>
      </c>
      <c r="F1973" s="64" t="s">
        <v>31</v>
      </c>
      <c r="G1973" s="64"/>
      <c r="H1973" s="65"/>
      <c r="I1973" s="65"/>
      <c r="J1973" s="65"/>
      <c r="K1973" s="65"/>
      <c r="L1973" s="65"/>
      <c r="M1973" s="65"/>
      <c r="N1973" s="65"/>
      <c r="O1973" s="65"/>
      <c r="P1973" s="65"/>
      <c r="Q1973" s="64"/>
      <c r="R1973" s="64"/>
      <c r="S1973" s="65" t="s">
        <v>761</v>
      </c>
      <c r="T1973" s="65" t="s">
        <v>3570</v>
      </c>
    </row>
    <row r="1974" spans="1:20" x14ac:dyDescent="0.35">
      <c r="A1974" s="63" t="s">
        <v>4171</v>
      </c>
      <c r="B1974" s="72">
        <v>483569</v>
      </c>
      <c r="C1974" s="72">
        <v>6770578</v>
      </c>
      <c r="D1974" s="64" t="s">
        <v>4172</v>
      </c>
      <c r="E1974" s="64" t="s">
        <v>22</v>
      </c>
      <c r="F1974" s="64" t="s">
        <v>175</v>
      </c>
      <c r="G1974" s="64"/>
      <c r="H1974" s="65"/>
      <c r="I1974" s="65"/>
      <c r="J1974" s="65"/>
      <c r="K1974" s="65"/>
      <c r="L1974" s="65"/>
      <c r="M1974" s="65"/>
      <c r="N1974" s="65"/>
      <c r="O1974" s="65"/>
      <c r="P1974" s="65"/>
      <c r="Q1974" s="64"/>
      <c r="R1974" s="64"/>
      <c r="S1974" s="65" t="s">
        <v>761</v>
      </c>
      <c r="T1974" s="65" t="s">
        <v>3570</v>
      </c>
    </row>
    <row r="1975" spans="1:20" x14ac:dyDescent="0.35">
      <c r="A1975" s="63" t="s">
        <v>4173</v>
      </c>
      <c r="B1975" s="72">
        <v>483533</v>
      </c>
      <c r="C1975" s="72">
        <v>6770528</v>
      </c>
      <c r="D1975" s="64" t="s">
        <v>4174</v>
      </c>
      <c r="E1975" s="64" t="s">
        <v>22</v>
      </c>
      <c r="F1975" s="64" t="s">
        <v>175</v>
      </c>
      <c r="G1975" s="64"/>
      <c r="H1975" s="65"/>
      <c r="I1975" s="65"/>
      <c r="J1975" s="65"/>
      <c r="K1975" s="65"/>
      <c r="L1975" s="65"/>
      <c r="M1975" s="65"/>
      <c r="N1975" s="65"/>
      <c r="O1975" s="65"/>
      <c r="P1975" s="65"/>
      <c r="Q1975" s="64"/>
      <c r="R1975" s="64"/>
      <c r="S1975" s="65" t="s">
        <v>761</v>
      </c>
      <c r="T1975" s="65" t="s">
        <v>3570</v>
      </c>
    </row>
    <row r="1976" spans="1:20" x14ac:dyDescent="0.35">
      <c r="A1976" s="63" t="s">
        <v>4175</v>
      </c>
      <c r="B1976" s="72">
        <v>483335</v>
      </c>
      <c r="C1976" s="72">
        <v>6770517</v>
      </c>
      <c r="D1976" s="64" t="s">
        <v>3589</v>
      </c>
      <c r="E1976" s="64" t="s">
        <v>22</v>
      </c>
      <c r="F1976" s="64" t="s">
        <v>23</v>
      </c>
      <c r="G1976" s="64"/>
      <c r="H1976" s="65"/>
      <c r="I1976" s="65"/>
      <c r="J1976" s="65"/>
      <c r="K1976" s="65"/>
      <c r="L1976" s="65"/>
      <c r="M1976" s="65"/>
      <c r="N1976" s="65"/>
      <c r="O1976" s="65"/>
      <c r="P1976" s="65"/>
      <c r="Q1976" s="64"/>
      <c r="R1976" s="64"/>
      <c r="S1976" s="65" t="s">
        <v>761</v>
      </c>
      <c r="T1976" s="65" t="s">
        <v>3570</v>
      </c>
    </row>
    <row r="1977" spans="1:20" x14ac:dyDescent="0.35">
      <c r="A1977" s="63" t="s">
        <v>4176</v>
      </c>
      <c r="B1977" s="72">
        <v>483094</v>
      </c>
      <c r="C1977" s="72">
        <v>6770493</v>
      </c>
      <c r="D1977" s="64" t="s">
        <v>4177</v>
      </c>
      <c r="E1977" s="64" t="s">
        <v>133</v>
      </c>
      <c r="F1977" s="64" t="s">
        <v>100</v>
      </c>
      <c r="G1977" s="64"/>
      <c r="H1977" s="65"/>
      <c r="I1977" s="65"/>
      <c r="J1977" s="65"/>
      <c r="K1977" s="65"/>
      <c r="L1977" s="65"/>
      <c r="M1977" s="65"/>
      <c r="N1977" s="65"/>
      <c r="O1977" s="65"/>
      <c r="P1977" s="65"/>
      <c r="Q1977" s="64"/>
      <c r="R1977" s="64"/>
      <c r="S1977" s="65" t="s">
        <v>761</v>
      </c>
      <c r="T1977" s="65" t="s">
        <v>3570</v>
      </c>
    </row>
    <row r="1978" spans="1:20" x14ac:dyDescent="0.35">
      <c r="A1978" s="63" t="s">
        <v>4178</v>
      </c>
      <c r="B1978" s="72">
        <v>482833</v>
      </c>
      <c r="C1978" s="72">
        <v>6770487</v>
      </c>
      <c r="D1978" s="64" t="s">
        <v>4179</v>
      </c>
      <c r="E1978" s="64" t="s">
        <v>22</v>
      </c>
      <c r="F1978" s="64"/>
      <c r="G1978" s="64"/>
      <c r="H1978" s="65"/>
      <c r="I1978" s="65"/>
      <c r="J1978" s="65"/>
      <c r="K1978" s="65"/>
      <c r="L1978" s="65"/>
      <c r="M1978" s="65"/>
      <c r="N1978" s="65"/>
      <c r="O1978" s="65"/>
      <c r="P1978" s="65"/>
      <c r="Q1978" s="64"/>
      <c r="R1978" s="64" t="s">
        <v>4180</v>
      </c>
      <c r="S1978" s="65" t="s">
        <v>761</v>
      </c>
      <c r="T1978" s="65" t="s">
        <v>3570</v>
      </c>
    </row>
    <row r="1979" spans="1:20" x14ac:dyDescent="0.35">
      <c r="A1979" s="63" t="s">
        <v>4181</v>
      </c>
      <c r="B1979" s="64">
        <v>482638</v>
      </c>
      <c r="C1979" s="64">
        <v>6770480</v>
      </c>
      <c r="D1979" s="64" t="s">
        <v>4182</v>
      </c>
      <c r="E1979" s="64" t="s">
        <v>22</v>
      </c>
      <c r="F1979" s="64" t="s">
        <v>168</v>
      </c>
      <c r="G1979" s="64"/>
      <c r="H1979" s="65"/>
      <c r="I1979" s="65"/>
      <c r="J1979" s="65"/>
      <c r="K1979" s="65"/>
      <c r="L1979" s="65"/>
      <c r="M1979" s="65"/>
      <c r="N1979" s="65"/>
      <c r="O1979" s="65"/>
      <c r="P1979" s="65"/>
      <c r="Q1979" s="64"/>
      <c r="R1979" s="64"/>
      <c r="S1979" s="65" t="s">
        <v>761</v>
      </c>
      <c r="T1979" s="65" t="s">
        <v>3570</v>
      </c>
    </row>
    <row r="1980" spans="1:20" x14ac:dyDescent="0.35">
      <c r="A1980" s="63" t="s">
        <v>4183</v>
      </c>
      <c r="B1980" s="72">
        <v>482526</v>
      </c>
      <c r="C1980" s="72">
        <v>6770494</v>
      </c>
      <c r="D1980" s="64" t="s">
        <v>4184</v>
      </c>
      <c r="E1980" s="64"/>
      <c r="F1980" s="65"/>
      <c r="G1980" s="64"/>
      <c r="H1980" s="65"/>
      <c r="I1980" s="65"/>
      <c r="J1980" s="65"/>
      <c r="K1980" s="65"/>
      <c r="L1980" s="65"/>
      <c r="M1980" s="65"/>
      <c r="N1980" s="65"/>
      <c r="O1980" s="65"/>
      <c r="P1980" s="65"/>
      <c r="Q1980" s="64"/>
      <c r="R1980" s="64"/>
      <c r="S1980" s="65" t="s">
        <v>761</v>
      </c>
      <c r="T1980" s="65" t="s">
        <v>3570</v>
      </c>
    </row>
    <row r="1981" spans="1:20" x14ac:dyDescent="0.35">
      <c r="A1981" s="63" t="s">
        <v>4185</v>
      </c>
      <c r="B1981" s="64">
        <v>482531</v>
      </c>
      <c r="C1981" s="64">
        <v>6770401</v>
      </c>
      <c r="D1981" s="64" t="s">
        <v>4186</v>
      </c>
      <c r="E1981" s="64" t="s">
        <v>22</v>
      </c>
      <c r="F1981" s="64" t="s">
        <v>168</v>
      </c>
      <c r="G1981" s="64"/>
      <c r="H1981" s="65"/>
      <c r="I1981" s="65"/>
      <c r="J1981" s="65"/>
      <c r="K1981" s="65"/>
      <c r="L1981" s="65"/>
      <c r="M1981" s="65"/>
      <c r="N1981" s="65"/>
      <c r="O1981" s="65"/>
      <c r="P1981" s="65"/>
      <c r="Q1981" s="64"/>
      <c r="R1981" s="64"/>
      <c r="S1981" s="65" t="s">
        <v>761</v>
      </c>
      <c r="T1981" s="65" t="s">
        <v>3570</v>
      </c>
    </row>
    <row r="1982" spans="1:20" x14ac:dyDescent="0.35">
      <c r="A1982" s="63" t="s">
        <v>4187</v>
      </c>
      <c r="B1982" s="64">
        <v>482538</v>
      </c>
      <c r="C1982" s="64">
        <v>6770545</v>
      </c>
      <c r="D1982" s="64" t="s">
        <v>4188</v>
      </c>
      <c r="E1982" s="64" t="s">
        <v>22</v>
      </c>
      <c r="F1982" s="64" t="s">
        <v>23</v>
      </c>
      <c r="G1982" s="64"/>
      <c r="H1982" s="65"/>
      <c r="I1982" s="65"/>
      <c r="J1982" s="65"/>
      <c r="K1982" s="65"/>
      <c r="L1982" s="65"/>
      <c r="M1982" s="65"/>
      <c r="N1982" s="65"/>
      <c r="O1982" s="65"/>
      <c r="P1982" s="65"/>
      <c r="Q1982" s="64"/>
      <c r="R1982" s="64"/>
      <c r="S1982" s="65" t="s">
        <v>761</v>
      </c>
      <c r="T1982" s="65" t="s">
        <v>3570</v>
      </c>
    </row>
    <row r="1983" spans="1:20" x14ac:dyDescent="0.35">
      <c r="A1983" s="63" t="s">
        <v>4189</v>
      </c>
      <c r="B1983" s="64">
        <v>482317</v>
      </c>
      <c r="C1983" s="64">
        <v>6770814</v>
      </c>
      <c r="D1983" s="64" t="s">
        <v>4190</v>
      </c>
      <c r="E1983" s="64" t="s">
        <v>22</v>
      </c>
      <c r="F1983" s="64" t="s">
        <v>100</v>
      </c>
      <c r="G1983" s="64"/>
      <c r="H1983" s="65" t="s">
        <v>27</v>
      </c>
      <c r="I1983" s="65">
        <v>199</v>
      </c>
      <c r="J1983" s="65"/>
      <c r="K1983" s="65"/>
      <c r="L1983" s="65"/>
      <c r="M1983" s="65"/>
      <c r="N1983" s="65"/>
      <c r="O1983" s="65"/>
      <c r="P1983" s="65"/>
      <c r="Q1983" s="64"/>
      <c r="R1983" s="64"/>
      <c r="S1983" s="65" t="s">
        <v>761</v>
      </c>
      <c r="T1983" s="65" t="s">
        <v>3570</v>
      </c>
    </row>
    <row r="1984" spans="1:20" x14ac:dyDescent="0.35">
      <c r="A1984" s="63" t="s">
        <v>4191</v>
      </c>
      <c r="B1984" s="72">
        <v>482347</v>
      </c>
      <c r="C1984" s="72">
        <v>6770893</v>
      </c>
      <c r="D1984" s="64" t="s">
        <v>4192</v>
      </c>
      <c r="E1984" s="64" t="s">
        <v>91</v>
      </c>
      <c r="F1984" s="72" t="s">
        <v>23</v>
      </c>
      <c r="G1984" s="72" t="s">
        <v>100</v>
      </c>
      <c r="H1984" s="65"/>
      <c r="I1984" s="65"/>
      <c r="J1984" s="65"/>
      <c r="K1984" s="65"/>
      <c r="L1984" s="65"/>
      <c r="M1984" s="65"/>
      <c r="N1984" s="65"/>
      <c r="O1984" s="65"/>
      <c r="P1984" s="65"/>
      <c r="Q1984" s="64"/>
      <c r="R1984" s="64"/>
      <c r="S1984" s="65" t="s">
        <v>761</v>
      </c>
      <c r="T1984" s="65" t="s">
        <v>3570</v>
      </c>
    </row>
    <row r="1985" spans="1:20" x14ac:dyDescent="0.35">
      <c r="A1985" s="63" t="s">
        <v>4193</v>
      </c>
      <c r="B1985" s="72">
        <v>482349</v>
      </c>
      <c r="C1985" s="72">
        <v>6771098</v>
      </c>
      <c r="D1985" s="64" t="s">
        <v>4194</v>
      </c>
      <c r="E1985" s="64"/>
      <c r="F1985" s="64" t="s">
        <v>242</v>
      </c>
      <c r="G1985" s="72"/>
      <c r="H1985" s="65"/>
      <c r="I1985" s="65"/>
      <c r="J1985" s="65"/>
      <c r="K1985" s="65"/>
      <c r="L1985" s="65"/>
      <c r="M1985" s="65"/>
      <c r="N1985" s="65"/>
      <c r="O1985" s="65"/>
      <c r="P1985" s="65"/>
      <c r="Q1985" s="64"/>
      <c r="R1985" s="64"/>
      <c r="S1985" s="65" t="s">
        <v>761</v>
      </c>
      <c r="T1985" s="65" t="s">
        <v>3570</v>
      </c>
    </row>
    <row r="1986" spans="1:20" x14ac:dyDescent="0.35">
      <c r="A1986" s="63" t="s">
        <v>4195</v>
      </c>
      <c r="B1986" s="72">
        <v>482447</v>
      </c>
      <c r="C1986" s="72">
        <v>6771094</v>
      </c>
      <c r="D1986" s="64" t="s">
        <v>4196</v>
      </c>
      <c r="E1986" s="64"/>
      <c r="F1986" s="64" t="s">
        <v>242</v>
      </c>
      <c r="G1986" s="72"/>
      <c r="H1986" s="65"/>
      <c r="I1986" s="65"/>
      <c r="J1986" s="65"/>
      <c r="K1986" s="65"/>
      <c r="L1986" s="65"/>
      <c r="M1986" s="65"/>
      <c r="N1986" s="65"/>
      <c r="O1986" s="65"/>
      <c r="P1986" s="65"/>
      <c r="Q1986" s="64"/>
      <c r="R1986" s="64"/>
      <c r="S1986" s="65" t="s">
        <v>761</v>
      </c>
      <c r="T1986" s="65" t="s">
        <v>3570</v>
      </c>
    </row>
    <row r="1987" spans="1:20" x14ac:dyDescent="0.35">
      <c r="A1987" s="63" t="s">
        <v>4197</v>
      </c>
      <c r="B1987" s="72">
        <v>482573</v>
      </c>
      <c r="C1987" s="72">
        <v>6771097</v>
      </c>
      <c r="D1987" s="64" t="s">
        <v>4198</v>
      </c>
      <c r="E1987" s="64" t="s">
        <v>22</v>
      </c>
      <c r="F1987" s="64" t="s">
        <v>242</v>
      </c>
      <c r="G1987" s="72"/>
      <c r="H1987" s="65"/>
      <c r="I1987" s="65"/>
      <c r="J1987" s="65"/>
      <c r="K1987" s="65"/>
      <c r="L1987" s="65"/>
      <c r="M1987" s="65"/>
      <c r="N1987" s="65"/>
      <c r="O1987" s="65"/>
      <c r="P1987" s="65"/>
      <c r="Q1987" s="65"/>
      <c r="R1987" s="64"/>
      <c r="S1987" s="65" t="s">
        <v>761</v>
      </c>
      <c r="T1987" s="65" t="s">
        <v>3570</v>
      </c>
    </row>
    <row r="1988" spans="1:20" x14ac:dyDescent="0.35">
      <c r="A1988" s="63" t="s">
        <v>4199</v>
      </c>
      <c r="B1988" s="72">
        <v>482888</v>
      </c>
      <c r="C1988" s="72">
        <v>6771082</v>
      </c>
      <c r="D1988" s="64" t="s">
        <v>4196</v>
      </c>
      <c r="E1988" s="64"/>
      <c r="F1988" s="64" t="s">
        <v>242</v>
      </c>
      <c r="G1988" s="72"/>
      <c r="H1988" s="65"/>
      <c r="I1988" s="65"/>
      <c r="J1988" s="65"/>
      <c r="K1988" s="65"/>
      <c r="L1988" s="65"/>
      <c r="M1988" s="65"/>
      <c r="N1988" s="65"/>
      <c r="O1988" s="65"/>
      <c r="P1988" s="65"/>
      <c r="Q1988" s="64"/>
      <c r="R1988" s="64"/>
      <c r="S1988" s="65" t="s">
        <v>761</v>
      </c>
      <c r="T1988" s="65" t="s">
        <v>3570</v>
      </c>
    </row>
    <row r="1989" spans="1:20" x14ac:dyDescent="0.35">
      <c r="A1989" s="63" t="s">
        <v>4200</v>
      </c>
      <c r="B1989" s="72">
        <v>482981</v>
      </c>
      <c r="C1989" s="72">
        <v>6771083</v>
      </c>
      <c r="D1989" s="64" t="s">
        <v>4196</v>
      </c>
      <c r="E1989" s="64"/>
      <c r="F1989" s="64" t="s">
        <v>242</v>
      </c>
      <c r="G1989" s="72"/>
      <c r="H1989" s="65"/>
      <c r="I1989" s="65"/>
      <c r="J1989" s="65"/>
      <c r="K1989" s="65"/>
      <c r="L1989" s="65"/>
      <c r="M1989" s="65"/>
      <c r="N1989" s="65"/>
      <c r="O1989" s="65"/>
      <c r="P1989" s="65"/>
      <c r="Q1989" s="64"/>
      <c r="R1989" s="64"/>
      <c r="S1989" s="65" t="s">
        <v>761</v>
      </c>
      <c r="T1989" s="65" t="s">
        <v>3570</v>
      </c>
    </row>
    <row r="1990" spans="1:20" x14ac:dyDescent="0.35">
      <c r="A1990" s="63" t="s">
        <v>4201</v>
      </c>
      <c r="B1990" s="72">
        <v>483191</v>
      </c>
      <c r="C1990" s="72">
        <v>6771077</v>
      </c>
      <c r="D1990" s="64" t="s">
        <v>4202</v>
      </c>
      <c r="E1990" s="64"/>
      <c r="F1990" s="64" t="s">
        <v>242</v>
      </c>
      <c r="G1990" s="72"/>
      <c r="H1990" s="65"/>
      <c r="I1990" s="65"/>
      <c r="J1990" s="65"/>
      <c r="K1990" s="65"/>
      <c r="L1990" s="65"/>
      <c r="M1990" s="65"/>
      <c r="N1990" s="65"/>
      <c r="O1990" s="65"/>
      <c r="P1990" s="65"/>
      <c r="Q1990" s="64"/>
      <c r="R1990" s="64"/>
      <c r="S1990" s="65" t="s">
        <v>761</v>
      </c>
      <c r="T1990" s="65" t="s">
        <v>3570</v>
      </c>
    </row>
    <row r="1991" spans="1:20" x14ac:dyDescent="0.35">
      <c r="A1991" s="63" t="s">
        <v>4203</v>
      </c>
      <c r="B1991" s="72">
        <v>483430</v>
      </c>
      <c r="C1991" s="72">
        <v>6771079</v>
      </c>
      <c r="D1991" s="71" t="s">
        <v>4196</v>
      </c>
      <c r="E1991" s="64"/>
      <c r="F1991" s="64" t="s">
        <v>242</v>
      </c>
      <c r="G1991" s="72"/>
      <c r="H1991" s="65"/>
      <c r="I1991" s="65"/>
      <c r="J1991" s="65"/>
      <c r="K1991" s="65"/>
      <c r="L1991" s="65"/>
      <c r="M1991" s="65"/>
      <c r="N1991" s="65"/>
      <c r="O1991" s="65"/>
      <c r="P1991" s="65"/>
      <c r="Q1991" s="64"/>
      <c r="R1991" s="64"/>
      <c r="S1991" s="65" t="s">
        <v>761</v>
      </c>
      <c r="T1991" s="65" t="s">
        <v>3570</v>
      </c>
    </row>
    <row r="1992" spans="1:20" x14ac:dyDescent="0.35">
      <c r="A1992" s="63" t="s">
        <v>4204</v>
      </c>
      <c r="B1992" s="72">
        <v>483735</v>
      </c>
      <c r="C1992" s="72">
        <v>6771070</v>
      </c>
      <c r="D1992" s="71" t="s">
        <v>4196</v>
      </c>
      <c r="E1992" s="64"/>
      <c r="F1992" s="64" t="s">
        <v>242</v>
      </c>
      <c r="G1992" s="72"/>
      <c r="H1992" s="65"/>
      <c r="I1992" s="65"/>
      <c r="J1992" s="65"/>
      <c r="K1992" s="65"/>
      <c r="L1992" s="65"/>
      <c r="M1992" s="65"/>
      <c r="N1992" s="65"/>
      <c r="O1992" s="65"/>
      <c r="P1992" s="65"/>
      <c r="Q1992" s="64"/>
      <c r="R1992" s="64"/>
      <c r="S1992" s="65" t="s">
        <v>761</v>
      </c>
      <c r="T1992" s="65" t="s">
        <v>3570</v>
      </c>
    </row>
    <row r="1993" spans="1:20" x14ac:dyDescent="0.35">
      <c r="A1993" s="63" t="s">
        <v>4205</v>
      </c>
      <c r="B1993" s="72">
        <v>484222</v>
      </c>
      <c r="C1993" s="72">
        <v>6770797</v>
      </c>
      <c r="D1993" s="72" t="s">
        <v>4206</v>
      </c>
      <c r="E1993" s="64" t="s">
        <v>133</v>
      </c>
      <c r="F1993" s="64" t="s">
        <v>31</v>
      </c>
      <c r="G1993" s="64"/>
      <c r="H1993" s="65"/>
      <c r="I1993" s="65"/>
      <c r="J1993" s="65"/>
      <c r="K1993" s="65"/>
      <c r="L1993" s="65"/>
      <c r="M1993" s="65"/>
      <c r="N1993" s="65"/>
      <c r="O1993" s="65"/>
      <c r="P1993" s="65"/>
      <c r="Q1993" s="64"/>
      <c r="R1993" s="64"/>
      <c r="S1993" s="65" t="s">
        <v>761</v>
      </c>
      <c r="T1993" s="65" t="s">
        <v>3570</v>
      </c>
    </row>
    <row r="1994" spans="1:20" x14ac:dyDescent="0.35">
      <c r="A1994" s="63" t="s">
        <v>4207</v>
      </c>
      <c r="B1994" s="64">
        <v>484148</v>
      </c>
      <c r="C1994" s="64">
        <v>6770765</v>
      </c>
      <c r="D1994" s="72" t="s">
        <v>4208</v>
      </c>
      <c r="E1994" s="64" t="s">
        <v>133</v>
      </c>
      <c r="F1994" s="64" t="s">
        <v>31</v>
      </c>
      <c r="G1994" s="64" t="s">
        <v>175</v>
      </c>
      <c r="H1994" s="65"/>
      <c r="I1994" s="65"/>
      <c r="J1994" s="65"/>
      <c r="K1994" s="65"/>
      <c r="L1994" s="65"/>
      <c r="M1994" s="65"/>
      <c r="N1994" s="65"/>
      <c r="O1994" s="65"/>
      <c r="P1994" s="65"/>
      <c r="Q1994" s="64"/>
      <c r="R1994" s="64"/>
      <c r="S1994" s="65" t="s">
        <v>761</v>
      </c>
      <c r="T1994" s="65" t="s">
        <v>3570</v>
      </c>
    </row>
    <row r="1995" spans="1:20" x14ac:dyDescent="0.35">
      <c r="A1995" s="63" t="s">
        <v>4209</v>
      </c>
      <c r="B1995" s="64">
        <v>484076</v>
      </c>
      <c r="C1995" s="64">
        <v>6770780</v>
      </c>
      <c r="D1995" s="72" t="s">
        <v>4210</v>
      </c>
      <c r="E1995" s="64" t="s">
        <v>22</v>
      </c>
      <c r="F1995" s="64" t="s">
        <v>31</v>
      </c>
      <c r="G1995" s="64"/>
      <c r="H1995" s="65"/>
      <c r="I1995" s="65"/>
      <c r="J1995" s="65"/>
      <c r="K1995" s="65"/>
      <c r="L1995" s="65"/>
      <c r="M1995" s="65"/>
      <c r="N1995" s="65"/>
      <c r="O1995" s="65"/>
      <c r="P1995" s="65"/>
      <c r="Q1995" s="64"/>
      <c r="R1995" s="64"/>
      <c r="S1995" s="65" t="s">
        <v>761</v>
      </c>
      <c r="T1995" s="65" t="s">
        <v>3570</v>
      </c>
    </row>
    <row r="1996" spans="1:20" x14ac:dyDescent="0.35">
      <c r="A1996" s="63" t="s">
        <v>4211</v>
      </c>
      <c r="B1996" s="64">
        <v>483915</v>
      </c>
      <c r="C1996" s="64">
        <v>6770747</v>
      </c>
      <c r="D1996" s="72" t="s">
        <v>4212</v>
      </c>
      <c r="E1996" s="64" t="s">
        <v>22</v>
      </c>
      <c r="F1996" s="64" t="s">
        <v>31</v>
      </c>
      <c r="G1996" s="64"/>
      <c r="H1996" s="65"/>
      <c r="I1996" s="65"/>
      <c r="J1996" s="65"/>
      <c r="K1996" s="65"/>
      <c r="L1996" s="65"/>
      <c r="M1996" s="65"/>
      <c r="N1996" s="65"/>
      <c r="O1996" s="65"/>
      <c r="P1996" s="65"/>
      <c r="Q1996" s="72"/>
      <c r="R1996" s="64"/>
      <c r="S1996" s="65" t="s">
        <v>761</v>
      </c>
      <c r="T1996" s="65" t="s">
        <v>3570</v>
      </c>
    </row>
    <row r="1997" spans="1:20" x14ac:dyDescent="0.35">
      <c r="A1997" s="63" t="s">
        <v>4213</v>
      </c>
      <c r="B1997" s="64">
        <v>483341</v>
      </c>
      <c r="C1997" s="64">
        <v>6771242</v>
      </c>
      <c r="D1997" s="71" t="s">
        <v>4196</v>
      </c>
      <c r="E1997" s="64"/>
      <c r="F1997" s="64" t="s">
        <v>242</v>
      </c>
      <c r="G1997" s="64"/>
      <c r="H1997" s="65"/>
      <c r="I1997" s="65"/>
      <c r="J1997" s="65"/>
      <c r="K1997" s="65"/>
      <c r="L1997" s="65"/>
      <c r="M1997" s="65"/>
      <c r="N1997" s="65"/>
      <c r="O1997" s="65"/>
      <c r="P1997" s="65"/>
      <c r="Q1997" s="64"/>
      <c r="R1997" s="64"/>
      <c r="S1997" s="65" t="s">
        <v>761</v>
      </c>
      <c r="T1997" s="65" t="s">
        <v>3570</v>
      </c>
    </row>
    <row r="1998" spans="1:20" x14ac:dyDescent="0.35">
      <c r="A1998" s="63" t="s">
        <v>4214</v>
      </c>
      <c r="B1998" s="64">
        <v>483232</v>
      </c>
      <c r="C1998" s="64">
        <v>6771478</v>
      </c>
      <c r="D1998" s="71" t="s">
        <v>4196</v>
      </c>
      <c r="E1998" s="64"/>
      <c r="F1998" s="64" t="s">
        <v>242</v>
      </c>
      <c r="G1998" s="64"/>
      <c r="H1998" s="65"/>
      <c r="I1998" s="65"/>
      <c r="J1998" s="65"/>
      <c r="K1998" s="65"/>
      <c r="L1998" s="65"/>
      <c r="M1998" s="65"/>
      <c r="N1998" s="65"/>
      <c r="O1998" s="65"/>
      <c r="P1998" s="65"/>
      <c r="Q1998" s="64"/>
      <c r="R1998" s="64"/>
      <c r="S1998" s="65" t="s">
        <v>761</v>
      </c>
      <c r="T1998" s="65" t="s">
        <v>3570</v>
      </c>
    </row>
    <row r="1999" spans="1:20" x14ac:dyDescent="0.35">
      <c r="A1999" s="63" t="s">
        <v>4215</v>
      </c>
      <c r="B1999" s="64">
        <v>483131</v>
      </c>
      <c r="C1999" s="64">
        <v>6771482</v>
      </c>
      <c r="D1999" s="71" t="s">
        <v>4196</v>
      </c>
      <c r="E1999" s="64"/>
      <c r="F1999" s="64" t="s">
        <v>242</v>
      </c>
      <c r="G1999" s="64"/>
      <c r="H1999" s="65"/>
      <c r="I1999" s="65"/>
      <c r="J1999" s="65"/>
      <c r="K1999" s="65"/>
      <c r="L1999" s="65"/>
      <c r="M1999" s="65"/>
      <c r="N1999" s="65"/>
      <c r="O1999" s="65"/>
      <c r="P1999" s="65"/>
      <c r="Q1999" s="64"/>
      <c r="R1999" s="64"/>
      <c r="S1999" s="65" t="s">
        <v>761</v>
      </c>
      <c r="T1999" s="65" t="s">
        <v>3570</v>
      </c>
    </row>
    <row r="2000" spans="1:20" x14ac:dyDescent="0.35">
      <c r="A2000" s="63" t="s">
        <v>4216</v>
      </c>
      <c r="B2000" s="64">
        <v>482570</v>
      </c>
      <c r="C2000" s="64">
        <v>6771418</v>
      </c>
      <c r="D2000" s="72" t="s">
        <v>4217</v>
      </c>
      <c r="E2000" s="64"/>
      <c r="F2000" s="64" t="s">
        <v>179</v>
      </c>
      <c r="G2000" s="64"/>
      <c r="H2000" s="65"/>
      <c r="I2000" s="65"/>
      <c r="J2000" s="65"/>
      <c r="K2000" s="65"/>
      <c r="L2000" s="65"/>
      <c r="M2000" s="65"/>
      <c r="N2000" s="65"/>
      <c r="O2000" s="65"/>
      <c r="P2000" s="65"/>
      <c r="Q2000" s="64"/>
      <c r="R2000" s="64"/>
      <c r="S2000" s="65" t="s">
        <v>761</v>
      </c>
      <c r="T2000" s="65" t="s">
        <v>3570</v>
      </c>
    </row>
    <row r="2001" spans="1:20" x14ac:dyDescent="0.35">
      <c r="A2001" s="63" t="s">
        <v>4218</v>
      </c>
      <c r="B2001" s="64">
        <v>482274</v>
      </c>
      <c r="C2001" s="64">
        <v>6771551</v>
      </c>
      <c r="D2001" s="72" t="s">
        <v>4219</v>
      </c>
      <c r="E2001" s="64"/>
      <c r="F2001" s="64" t="s">
        <v>236</v>
      </c>
      <c r="G2001" s="64"/>
      <c r="H2001" s="65"/>
      <c r="I2001" s="65"/>
      <c r="J2001" s="65"/>
      <c r="K2001" s="65"/>
      <c r="L2001" s="65"/>
      <c r="M2001" s="65"/>
      <c r="N2001" s="65"/>
      <c r="O2001" s="65"/>
      <c r="P2001" s="65"/>
      <c r="Q2001" s="64"/>
      <c r="R2001" s="64"/>
      <c r="S2001" s="65" t="s">
        <v>761</v>
      </c>
      <c r="T2001" s="65" t="s">
        <v>3570</v>
      </c>
    </row>
    <row r="2002" spans="1:20" x14ac:dyDescent="0.35">
      <c r="A2002" s="63" t="s">
        <v>4220</v>
      </c>
      <c r="B2002" s="64">
        <v>482239</v>
      </c>
      <c r="C2002" s="64">
        <v>6771496</v>
      </c>
      <c r="D2002" s="71" t="s">
        <v>4196</v>
      </c>
      <c r="E2002" s="64"/>
      <c r="F2002" s="64" t="s">
        <v>242</v>
      </c>
      <c r="G2002" s="64"/>
      <c r="H2002" s="65"/>
      <c r="I2002" s="65"/>
      <c r="J2002" s="65"/>
      <c r="K2002" s="65"/>
      <c r="L2002" s="65"/>
      <c r="M2002" s="65"/>
      <c r="N2002" s="65"/>
      <c r="O2002" s="65"/>
      <c r="P2002" s="65"/>
      <c r="Q2002" s="64"/>
      <c r="R2002" s="64"/>
      <c r="S2002" s="65" t="s">
        <v>761</v>
      </c>
      <c r="T2002" s="65" t="s">
        <v>3570</v>
      </c>
    </row>
    <row r="2003" spans="1:20" x14ac:dyDescent="0.35">
      <c r="A2003" s="63" t="s">
        <v>4221</v>
      </c>
      <c r="B2003" s="64">
        <v>482791</v>
      </c>
      <c r="C2003" s="64">
        <v>6771218</v>
      </c>
      <c r="D2003" s="71" t="s">
        <v>4222</v>
      </c>
      <c r="E2003" s="64" t="s">
        <v>477</v>
      </c>
      <c r="F2003" s="64" t="s">
        <v>23</v>
      </c>
      <c r="G2003" s="64"/>
      <c r="H2003" s="65"/>
      <c r="I2003" s="65"/>
      <c r="J2003" s="65"/>
      <c r="K2003" s="65"/>
      <c r="L2003" s="65"/>
      <c r="M2003" s="65"/>
      <c r="N2003" s="65"/>
      <c r="O2003" s="65"/>
      <c r="P2003" s="65"/>
      <c r="Q2003" s="64"/>
      <c r="R2003" s="64"/>
      <c r="S2003" s="65" t="s">
        <v>761</v>
      </c>
      <c r="T2003" s="65" t="s">
        <v>3570</v>
      </c>
    </row>
    <row r="2004" spans="1:20" x14ac:dyDescent="0.35">
      <c r="A2004" s="63" t="s">
        <v>4223</v>
      </c>
      <c r="B2004" s="64">
        <v>482811</v>
      </c>
      <c r="C2004" s="64">
        <v>6771296</v>
      </c>
      <c r="D2004" s="72" t="s">
        <v>4224</v>
      </c>
      <c r="E2004" s="64" t="s">
        <v>22</v>
      </c>
      <c r="F2004" s="64" t="s">
        <v>82</v>
      </c>
      <c r="G2004" s="64"/>
      <c r="H2004" s="65" t="s">
        <v>27</v>
      </c>
      <c r="I2004" s="65">
        <v>149</v>
      </c>
      <c r="J2004" s="65">
        <v>30</v>
      </c>
      <c r="K2004" s="65"/>
      <c r="L2004" s="65"/>
      <c r="M2004" s="65"/>
      <c r="N2004" s="65"/>
      <c r="O2004" s="65"/>
      <c r="P2004" s="65"/>
      <c r="Q2004" s="64"/>
      <c r="R2004" s="64"/>
      <c r="S2004" s="65" t="s">
        <v>761</v>
      </c>
      <c r="T2004" s="65" t="s">
        <v>3570</v>
      </c>
    </row>
    <row r="2005" spans="1:20" x14ac:dyDescent="0.35">
      <c r="A2005" s="63" t="s">
        <v>4225</v>
      </c>
      <c r="B2005" s="64">
        <v>482560</v>
      </c>
      <c r="C2005" s="64">
        <v>6771283</v>
      </c>
      <c r="D2005" s="72" t="s">
        <v>4226</v>
      </c>
      <c r="E2005" s="64" t="s">
        <v>22</v>
      </c>
      <c r="F2005" s="64" t="s">
        <v>82</v>
      </c>
      <c r="G2005" s="64"/>
      <c r="H2005" s="65"/>
      <c r="I2005" s="65"/>
      <c r="J2005" s="65"/>
      <c r="K2005" s="65"/>
      <c r="L2005" s="65"/>
      <c r="M2005" s="65"/>
      <c r="N2005" s="65"/>
      <c r="O2005" s="65"/>
      <c r="P2005" s="65"/>
      <c r="Q2005" s="64"/>
      <c r="R2005" s="64"/>
      <c r="S2005" s="65" t="s">
        <v>761</v>
      </c>
      <c r="T2005" s="65" t="s">
        <v>3570</v>
      </c>
    </row>
    <row r="2006" spans="1:20" x14ac:dyDescent="0.35">
      <c r="A2006" s="63" t="s">
        <v>4227</v>
      </c>
      <c r="B2006" s="64">
        <v>482414</v>
      </c>
      <c r="C2006" s="64">
        <v>6771310</v>
      </c>
      <c r="D2006" s="72" t="s">
        <v>4228</v>
      </c>
      <c r="E2006" s="64" t="s">
        <v>22</v>
      </c>
      <c r="F2006" s="64" t="s">
        <v>175</v>
      </c>
      <c r="G2006" s="64"/>
      <c r="H2006" s="65" t="s">
        <v>46</v>
      </c>
      <c r="I2006" s="65">
        <v>27</v>
      </c>
      <c r="J2006" s="65"/>
      <c r="K2006" s="65"/>
      <c r="L2006" s="65"/>
      <c r="M2006" s="65"/>
      <c r="N2006" s="65"/>
      <c r="O2006" s="65"/>
      <c r="P2006" s="65"/>
      <c r="Q2006" s="64"/>
      <c r="R2006" s="64"/>
      <c r="S2006" s="65" t="s">
        <v>761</v>
      </c>
      <c r="T2006" s="65" t="s">
        <v>3570</v>
      </c>
    </row>
    <row r="2007" spans="1:20" x14ac:dyDescent="0.35">
      <c r="A2007" s="63" t="s">
        <v>4229</v>
      </c>
      <c r="B2007" s="64">
        <v>483483</v>
      </c>
      <c r="C2007" s="64">
        <v>6770495</v>
      </c>
      <c r="D2007" s="72" t="s">
        <v>4230</v>
      </c>
      <c r="E2007" s="64" t="s">
        <v>22</v>
      </c>
      <c r="F2007" s="64" t="s">
        <v>31</v>
      </c>
      <c r="G2007" s="64"/>
      <c r="H2007" s="65"/>
      <c r="I2007" s="65"/>
      <c r="J2007" s="65"/>
      <c r="K2007" s="65"/>
      <c r="L2007" s="65"/>
      <c r="M2007" s="65"/>
      <c r="N2007" s="65"/>
      <c r="O2007" s="65"/>
      <c r="P2007" s="65"/>
      <c r="Q2007" s="64"/>
      <c r="R2007" s="64"/>
      <c r="S2007" s="65" t="s">
        <v>761</v>
      </c>
      <c r="T2007" s="65" t="s">
        <v>3570</v>
      </c>
    </row>
    <row r="2008" spans="1:20" x14ac:dyDescent="0.35">
      <c r="A2008" s="63" t="s">
        <v>4231</v>
      </c>
      <c r="B2008" s="64">
        <v>483868</v>
      </c>
      <c r="C2008" s="64">
        <v>6770078</v>
      </c>
      <c r="D2008" s="72" t="s">
        <v>4232</v>
      </c>
      <c r="E2008" s="64" t="s">
        <v>22</v>
      </c>
      <c r="F2008" s="64" t="s">
        <v>175</v>
      </c>
      <c r="G2008" s="64"/>
      <c r="H2008" s="65"/>
      <c r="I2008" s="65"/>
      <c r="J2008" s="65"/>
      <c r="K2008" s="65"/>
      <c r="L2008" s="65"/>
      <c r="M2008" s="65"/>
      <c r="N2008" s="65"/>
      <c r="O2008" s="65"/>
      <c r="P2008" s="65"/>
      <c r="Q2008" s="64"/>
      <c r="R2008" s="64"/>
      <c r="S2008" s="65" t="s">
        <v>761</v>
      </c>
      <c r="T2008" s="65" t="s">
        <v>3570</v>
      </c>
    </row>
    <row r="2009" spans="1:20" x14ac:dyDescent="0.35">
      <c r="A2009" s="63" t="s">
        <v>4233</v>
      </c>
      <c r="B2009" s="64">
        <v>484100</v>
      </c>
      <c r="C2009" s="72">
        <v>6769987</v>
      </c>
      <c r="D2009" s="64" t="s">
        <v>4234</v>
      </c>
      <c r="E2009" s="64" t="s">
        <v>91</v>
      </c>
      <c r="F2009" s="64" t="s">
        <v>31</v>
      </c>
      <c r="G2009" s="64"/>
      <c r="H2009" s="65"/>
      <c r="I2009" s="65"/>
      <c r="J2009" s="65"/>
      <c r="K2009" s="65"/>
      <c r="L2009" s="65"/>
      <c r="M2009" s="65"/>
      <c r="N2009" s="65"/>
      <c r="O2009" s="65"/>
      <c r="P2009" s="65"/>
      <c r="Q2009" s="64"/>
      <c r="R2009" s="64"/>
      <c r="S2009" s="65" t="s">
        <v>761</v>
      </c>
      <c r="T2009" s="65" t="s">
        <v>3570</v>
      </c>
    </row>
    <row r="2010" spans="1:20" x14ac:dyDescent="0.35">
      <c r="A2010" s="63" t="s">
        <v>4235</v>
      </c>
      <c r="B2010" s="64">
        <v>484231</v>
      </c>
      <c r="C2010" s="72">
        <v>6770067</v>
      </c>
      <c r="D2010" s="64" t="s">
        <v>4236</v>
      </c>
      <c r="E2010" s="64" t="s">
        <v>22</v>
      </c>
      <c r="F2010" s="64" t="s">
        <v>175</v>
      </c>
      <c r="G2010" s="64"/>
      <c r="H2010" s="65"/>
      <c r="I2010" s="65"/>
      <c r="J2010" s="65"/>
      <c r="K2010" s="65"/>
      <c r="L2010" s="65"/>
      <c r="M2010" s="65"/>
      <c r="N2010" s="65"/>
      <c r="O2010" s="65"/>
      <c r="P2010" s="65"/>
      <c r="Q2010" s="64"/>
      <c r="R2010" s="64" t="s">
        <v>4237</v>
      </c>
      <c r="S2010" s="65" t="s">
        <v>761</v>
      </c>
      <c r="T2010" s="65" t="s">
        <v>3570</v>
      </c>
    </row>
    <row r="2011" spans="1:20" x14ac:dyDescent="0.35">
      <c r="A2011" s="63" t="s">
        <v>4238</v>
      </c>
      <c r="B2011" s="64">
        <v>484219</v>
      </c>
      <c r="C2011" s="72">
        <v>6770100</v>
      </c>
      <c r="D2011" s="64" t="s">
        <v>4239</v>
      </c>
      <c r="E2011" s="64" t="s">
        <v>22</v>
      </c>
      <c r="F2011" s="64" t="s">
        <v>175</v>
      </c>
      <c r="G2011" s="64"/>
      <c r="H2011" s="65"/>
      <c r="I2011" s="65"/>
      <c r="J2011" s="65"/>
      <c r="K2011" s="65"/>
      <c r="L2011" s="65"/>
      <c r="M2011" s="65"/>
      <c r="N2011" s="65"/>
      <c r="O2011" s="65"/>
      <c r="P2011" s="65"/>
      <c r="Q2011" s="64"/>
      <c r="R2011" s="64"/>
      <c r="S2011" s="65" t="s">
        <v>761</v>
      </c>
      <c r="T2011" s="65" t="s">
        <v>3570</v>
      </c>
    </row>
    <row r="2012" spans="1:20" x14ac:dyDescent="0.35">
      <c r="A2012" s="63" t="s">
        <v>4240</v>
      </c>
      <c r="B2012" s="64">
        <v>484229</v>
      </c>
      <c r="C2012" s="72">
        <v>6770153</v>
      </c>
      <c r="D2012" s="64" t="s">
        <v>4241</v>
      </c>
      <c r="E2012" s="64" t="s">
        <v>22</v>
      </c>
      <c r="F2012" s="64" t="s">
        <v>31</v>
      </c>
      <c r="G2012" s="64"/>
      <c r="H2012" s="65"/>
      <c r="I2012" s="65"/>
      <c r="J2012" s="65"/>
      <c r="K2012" s="65"/>
      <c r="L2012" s="65"/>
      <c r="M2012" s="65"/>
      <c r="N2012" s="65"/>
      <c r="O2012" s="65"/>
      <c r="P2012" s="65"/>
      <c r="Q2012" s="64"/>
      <c r="R2012" s="64"/>
      <c r="S2012" s="65" t="s">
        <v>761</v>
      </c>
      <c r="T2012" s="65" t="s">
        <v>3570</v>
      </c>
    </row>
    <row r="2013" spans="1:20" x14ac:dyDescent="0.35">
      <c r="A2013" s="63" t="s">
        <v>4242</v>
      </c>
      <c r="B2013" s="64">
        <v>484268</v>
      </c>
      <c r="C2013" s="72">
        <v>6770337</v>
      </c>
      <c r="D2013" s="64" t="s">
        <v>4243</v>
      </c>
      <c r="E2013" s="64" t="s">
        <v>22</v>
      </c>
      <c r="F2013" s="64" t="s">
        <v>175</v>
      </c>
      <c r="G2013" s="64"/>
      <c r="H2013" s="65"/>
      <c r="I2013" s="65"/>
      <c r="J2013" s="65"/>
      <c r="K2013" s="65"/>
      <c r="L2013" s="65"/>
      <c r="M2013" s="65"/>
      <c r="N2013" s="65"/>
      <c r="O2013" s="65"/>
      <c r="P2013" s="65"/>
      <c r="Q2013" s="64"/>
      <c r="R2013" s="64"/>
      <c r="S2013" s="65" t="s">
        <v>761</v>
      </c>
      <c r="T2013" s="65" t="s">
        <v>3570</v>
      </c>
    </row>
    <row r="2014" spans="1:20" x14ac:dyDescent="0.35">
      <c r="A2014" s="63" t="s">
        <v>4244</v>
      </c>
      <c r="B2014" s="64">
        <v>484290</v>
      </c>
      <c r="C2014" s="72">
        <v>6770472</v>
      </c>
      <c r="D2014" s="64" t="s">
        <v>4245</v>
      </c>
      <c r="E2014" s="64" t="s">
        <v>22</v>
      </c>
      <c r="F2014" s="64" t="s">
        <v>31</v>
      </c>
      <c r="G2014" s="64"/>
      <c r="H2014" s="65"/>
      <c r="I2014" s="65"/>
      <c r="J2014" s="65"/>
      <c r="K2014" s="65"/>
      <c r="L2014" s="65"/>
      <c r="M2014" s="65"/>
      <c r="N2014" s="65"/>
      <c r="O2014" s="65"/>
      <c r="P2014" s="65"/>
      <c r="Q2014" s="64"/>
      <c r="R2014" s="64"/>
      <c r="S2014" s="65" t="s">
        <v>761</v>
      </c>
      <c r="T2014" s="65" t="s">
        <v>3570</v>
      </c>
    </row>
    <row r="2015" spans="1:20" x14ac:dyDescent="0.35">
      <c r="A2015" s="63" t="s">
        <v>4246</v>
      </c>
      <c r="B2015" s="64">
        <v>484289</v>
      </c>
      <c r="C2015" s="72">
        <v>6770652</v>
      </c>
      <c r="D2015" s="64" t="s">
        <v>4247</v>
      </c>
      <c r="E2015" s="64" t="s">
        <v>91</v>
      </c>
      <c r="F2015" s="64" t="s">
        <v>31</v>
      </c>
      <c r="G2015" s="64" t="s">
        <v>175</v>
      </c>
      <c r="H2015" s="65"/>
      <c r="I2015" s="65"/>
      <c r="J2015" s="65"/>
      <c r="K2015" s="65"/>
      <c r="L2015" s="65"/>
      <c r="M2015" s="65"/>
      <c r="N2015" s="65"/>
      <c r="O2015" s="65"/>
      <c r="P2015" s="65"/>
      <c r="Q2015" s="64"/>
      <c r="R2015" s="64"/>
      <c r="S2015" s="65" t="s">
        <v>761</v>
      </c>
      <c r="T2015" s="65" t="s">
        <v>3570</v>
      </c>
    </row>
    <row r="2016" spans="1:20" x14ac:dyDescent="0.35">
      <c r="A2016" s="63" t="s">
        <v>4248</v>
      </c>
      <c r="B2016" s="64">
        <v>483946</v>
      </c>
      <c r="C2016" s="72">
        <v>6770236</v>
      </c>
      <c r="D2016" s="64" t="s">
        <v>4249</v>
      </c>
      <c r="E2016" s="64" t="s">
        <v>22</v>
      </c>
      <c r="F2016" s="64" t="s">
        <v>31</v>
      </c>
      <c r="G2016" s="64"/>
      <c r="H2016" s="65"/>
      <c r="I2016" s="65"/>
      <c r="J2016" s="65"/>
      <c r="K2016" s="65"/>
      <c r="L2016" s="65"/>
      <c r="M2016" s="65"/>
      <c r="N2016" s="65"/>
      <c r="O2016" s="65"/>
      <c r="P2016" s="65"/>
      <c r="Q2016" s="64"/>
      <c r="R2016" s="64"/>
      <c r="S2016" s="65" t="s">
        <v>761</v>
      </c>
      <c r="T2016" s="65" t="s">
        <v>3570</v>
      </c>
    </row>
    <row r="2017" spans="1:20" x14ac:dyDescent="0.35">
      <c r="A2017" s="63" t="s">
        <v>4250</v>
      </c>
      <c r="B2017" s="64">
        <v>482074</v>
      </c>
      <c r="C2017" s="64">
        <v>6768462</v>
      </c>
      <c r="D2017" s="64" t="s">
        <v>4251</v>
      </c>
      <c r="E2017" s="64" t="s">
        <v>22</v>
      </c>
      <c r="F2017" s="64" t="s">
        <v>100</v>
      </c>
      <c r="G2017" s="64" t="s">
        <v>179</v>
      </c>
      <c r="H2017" s="65"/>
      <c r="I2017" s="65"/>
      <c r="J2017" s="65"/>
      <c r="K2017" s="65"/>
      <c r="L2017" s="65"/>
      <c r="M2017" s="65"/>
      <c r="N2017" s="65"/>
      <c r="O2017" s="65"/>
      <c r="P2017" s="65"/>
      <c r="Q2017" s="64"/>
      <c r="R2017" s="64"/>
      <c r="S2017" s="65" t="s">
        <v>761</v>
      </c>
      <c r="T2017" s="65" t="s">
        <v>3570</v>
      </c>
    </row>
    <row r="2018" spans="1:20" x14ac:dyDescent="0.35">
      <c r="A2018" s="63" t="s">
        <v>4252</v>
      </c>
      <c r="B2018" s="72">
        <v>482721</v>
      </c>
      <c r="C2018" s="64">
        <v>6768418</v>
      </c>
      <c r="D2018" s="72" t="s">
        <v>4253</v>
      </c>
      <c r="E2018" s="64" t="s">
        <v>91</v>
      </c>
      <c r="F2018" s="64" t="s">
        <v>23</v>
      </c>
      <c r="G2018" s="64"/>
      <c r="H2018" s="65"/>
      <c r="I2018" s="65"/>
      <c r="J2018" s="65"/>
      <c r="K2018" s="65"/>
      <c r="L2018" s="65"/>
      <c r="M2018" s="65"/>
      <c r="N2018" s="65"/>
      <c r="O2018" s="65"/>
      <c r="P2018" s="65"/>
      <c r="Q2018" s="64"/>
      <c r="R2018" s="64"/>
      <c r="S2018" s="65" t="s">
        <v>761</v>
      </c>
      <c r="T2018" s="65" t="s">
        <v>3570</v>
      </c>
    </row>
    <row r="2019" spans="1:20" x14ac:dyDescent="0.35">
      <c r="A2019" s="63" t="s">
        <v>4254</v>
      </c>
      <c r="B2019" s="72">
        <v>482843</v>
      </c>
      <c r="C2019" s="72">
        <v>6768428</v>
      </c>
      <c r="D2019" s="64" t="s">
        <v>4255</v>
      </c>
      <c r="E2019" s="64" t="s">
        <v>91</v>
      </c>
      <c r="F2019" s="64" t="s">
        <v>100</v>
      </c>
      <c r="G2019" s="64"/>
      <c r="H2019" s="65"/>
      <c r="I2019" s="65"/>
      <c r="J2019" s="65"/>
      <c r="K2019" s="65"/>
      <c r="L2019" s="65"/>
      <c r="M2019" s="65"/>
      <c r="N2019" s="65"/>
      <c r="O2019" s="65"/>
      <c r="P2019" s="65"/>
      <c r="Q2019" s="64"/>
      <c r="R2019" s="64"/>
      <c r="S2019" s="65" t="s">
        <v>761</v>
      </c>
      <c r="T2019" s="65" t="s">
        <v>3570</v>
      </c>
    </row>
    <row r="2020" spans="1:20" x14ac:dyDescent="0.35">
      <c r="A2020" s="63" t="s">
        <v>4256</v>
      </c>
      <c r="B2020" s="64">
        <v>483673</v>
      </c>
      <c r="C2020" s="64">
        <v>6769945</v>
      </c>
      <c r="D2020" s="64" t="s">
        <v>4257</v>
      </c>
      <c r="E2020" s="72" t="s">
        <v>22</v>
      </c>
      <c r="F2020" s="72" t="s">
        <v>175</v>
      </c>
      <c r="G2020" s="72"/>
      <c r="H2020" s="65"/>
      <c r="I2020" s="65"/>
      <c r="J2020" s="65"/>
      <c r="K2020" s="65"/>
      <c r="L2020" s="65"/>
      <c r="M2020" s="65"/>
      <c r="N2020" s="65"/>
      <c r="O2020" s="65"/>
      <c r="P2020" s="65"/>
      <c r="Q2020" s="64"/>
      <c r="R2020" s="64"/>
      <c r="S2020" s="65" t="s">
        <v>761</v>
      </c>
      <c r="T2020" s="65" t="s">
        <v>3570</v>
      </c>
    </row>
    <row r="2021" spans="1:20" x14ac:dyDescent="0.35">
      <c r="A2021" s="63" t="s">
        <v>4258</v>
      </c>
      <c r="B2021" s="64">
        <v>483515</v>
      </c>
      <c r="C2021" s="64">
        <v>6769390</v>
      </c>
      <c r="D2021" s="64" t="s">
        <v>4259</v>
      </c>
      <c r="E2021" s="72" t="s">
        <v>22</v>
      </c>
      <c r="F2021" s="72" t="s">
        <v>100</v>
      </c>
      <c r="G2021" s="72"/>
      <c r="H2021" s="65" t="s">
        <v>27</v>
      </c>
      <c r="I2021" s="65">
        <v>318</v>
      </c>
      <c r="J2021" s="65">
        <v>80</v>
      </c>
      <c r="K2021" s="65"/>
      <c r="L2021" s="65"/>
      <c r="M2021" s="65"/>
      <c r="N2021" s="65"/>
      <c r="O2021" s="65"/>
      <c r="P2021" s="65"/>
      <c r="Q2021" s="64"/>
      <c r="R2021" s="64" t="s">
        <v>4260</v>
      </c>
      <c r="S2021" s="65" t="s">
        <v>761</v>
      </c>
      <c r="T2021" s="65" t="s">
        <v>3570</v>
      </c>
    </row>
  </sheetData>
  <dataConsolidate/>
  <mergeCells count="1">
    <mergeCell ref="A1:R1"/>
  </mergeCells>
  <conditionalFormatting sqref="G294:G304 F456:G472 G26:G143 D302 G392:G454 F394:F454 G196:G292 G145:G193 F194:G194 F375:F392 G375:G387 G306:G372 F374:G374 F195:F373 F2:G12 F14 F15:G25 F26:F193 F2022:G65537">
    <cfRule type="containsText" dxfId="312" priority="194" operator="containsText" text="PEG">
      <formula>NOT(ISERROR(SEARCH("PEG",D2)))</formula>
    </cfRule>
    <cfRule type="containsText" dxfId="311" priority="195" operator="containsText" text="QZE">
      <formula>NOT(ISERROR(SEARCH("QZE",D2)))</formula>
    </cfRule>
    <cfRule type="containsText" dxfId="310" priority="196" operator="containsText" text="FEG">
      <formula>NOT(ISERROR(SEARCH("FEG",D2)))</formula>
    </cfRule>
    <cfRule type="containsText" dxfId="309" priority="197" operator="containsText" text="QTZ">
      <formula>NOT(ISERROR(SEARCH("QTZ",D2)))</formula>
    </cfRule>
    <cfRule type="containsText" dxfId="308" priority="198" operator="containsText" text="SED">
      <formula>NOT(ISERROR(SEARCH("SED",D2)))</formula>
    </cfRule>
    <cfRule type="containsText" dxfId="307" priority="199" operator="containsText" text="CHE">
      <formula>NOT(ISERROR(SEARCH("CHE",D2)))</formula>
    </cfRule>
    <cfRule type="containsText" dxfId="306" priority="200" operator="containsText" text="GAB">
      <formula>NOT(ISERROR(SEARCH("GAB",D2)))</formula>
    </cfRule>
    <cfRule type="containsText" dxfId="305" priority="201" operator="containsText" text="PYR">
      <formula>NOT(ISERROR(SEARCH("PYR",D2)))</formula>
    </cfRule>
    <cfRule type="containsText" dxfId="304" priority="202" operator="containsText" text="BIF">
      <formula>NOT(ISERROR(SEARCH("BIF",D2)))</formula>
    </cfRule>
    <cfRule type="containsText" dxfId="303" priority="203" operator="containsText" text="PER">
      <formula>NOT(ISERROR(SEARCH("PER",D2)))</formula>
    </cfRule>
    <cfRule type="containsText" dxfId="302" priority="204" operator="containsText" text="DOL">
      <formula>NOT(ISERROR(SEARCH("DOL",D2)))</formula>
    </cfRule>
    <cfRule type="containsText" dxfId="301" priority="205" operator="containsText" text="BAS">
      <formula>NOT(ISERROR(SEARCH("BAS",D2)))</formula>
    </cfRule>
  </conditionalFormatting>
  <conditionalFormatting sqref="F393">
    <cfRule type="containsText" dxfId="300" priority="182" operator="containsText" text="PEG">
      <formula>NOT(ISERROR(SEARCH("PEG",F393)))</formula>
    </cfRule>
    <cfRule type="containsText" dxfId="299" priority="183" operator="containsText" text="QZE">
      <formula>NOT(ISERROR(SEARCH("QZE",F393)))</formula>
    </cfRule>
    <cfRule type="containsText" dxfId="298" priority="184" operator="containsText" text="FEG">
      <formula>NOT(ISERROR(SEARCH("FEG",F393)))</formula>
    </cfRule>
    <cfRule type="containsText" dxfId="297" priority="185" operator="containsText" text="QTZ">
      <formula>NOT(ISERROR(SEARCH("QTZ",F393)))</formula>
    </cfRule>
    <cfRule type="containsText" dxfId="296" priority="186" operator="containsText" text="SED">
      <formula>NOT(ISERROR(SEARCH("SED",F393)))</formula>
    </cfRule>
    <cfRule type="containsText" dxfId="295" priority="187" operator="containsText" text="CHE">
      <formula>NOT(ISERROR(SEARCH("CHE",F393)))</formula>
    </cfRule>
    <cfRule type="containsText" dxfId="294" priority="188" operator="containsText" text="GAB">
      <formula>NOT(ISERROR(SEARCH("GAB",F393)))</formula>
    </cfRule>
    <cfRule type="containsText" dxfId="293" priority="189" operator="containsText" text="PYR">
      <formula>NOT(ISERROR(SEARCH("PYR",F393)))</formula>
    </cfRule>
    <cfRule type="containsText" dxfId="292" priority="190" operator="containsText" text="BIF">
      <formula>NOT(ISERROR(SEARCH("BIF",F393)))</formula>
    </cfRule>
    <cfRule type="containsText" dxfId="291" priority="191" operator="containsText" text="PER">
      <formula>NOT(ISERROR(SEARCH("PER",F393)))</formula>
    </cfRule>
    <cfRule type="containsText" dxfId="290" priority="192" operator="containsText" text="DOL">
      <formula>NOT(ISERROR(SEARCH("DOL",F393)))</formula>
    </cfRule>
    <cfRule type="containsText" dxfId="289" priority="193" operator="containsText" text="BAS">
      <formula>NOT(ISERROR(SEARCH("BAS",F393)))</formula>
    </cfRule>
  </conditionalFormatting>
  <conditionalFormatting sqref="F456:G472 D302 F195 F196:G372 F374:G454 F373 F2:G12 F14 F15:G194 F2022:G65537">
    <cfRule type="containsText" dxfId="288" priority="181" operator="containsText" text="KOM">
      <formula>NOT(ISERROR(SEARCH("KOM",D2)))</formula>
    </cfRule>
  </conditionalFormatting>
  <conditionalFormatting sqref="D302 F195 F196:G372 F374:G472 F373 F2:G12 F14 F15:G194 F2022:G65537">
    <cfRule type="containsText" dxfId="287" priority="180" operator="containsText" text="FEL">
      <formula>NOT(ISERROR(SEARCH("FEL",D2)))</formula>
    </cfRule>
  </conditionalFormatting>
  <conditionalFormatting sqref="F13:G13">
    <cfRule type="containsText" dxfId="286" priority="168" operator="containsText" text="PEG">
      <formula>NOT(ISERROR(SEARCH("PEG",F13)))</formula>
    </cfRule>
    <cfRule type="containsText" dxfId="285" priority="169" operator="containsText" text="QZE">
      <formula>NOT(ISERROR(SEARCH("QZE",F13)))</formula>
    </cfRule>
    <cfRule type="containsText" dxfId="284" priority="170" operator="containsText" text="FEG">
      <formula>NOT(ISERROR(SEARCH("FEG",F13)))</formula>
    </cfRule>
    <cfRule type="containsText" dxfId="283" priority="171" operator="containsText" text="QTZ">
      <formula>NOT(ISERROR(SEARCH("QTZ",F13)))</formula>
    </cfRule>
    <cfRule type="containsText" dxfId="282" priority="172" operator="containsText" text="SED">
      <formula>NOT(ISERROR(SEARCH("SED",F13)))</formula>
    </cfRule>
    <cfRule type="containsText" dxfId="281" priority="173" operator="containsText" text="CHE">
      <formula>NOT(ISERROR(SEARCH("CHE",F13)))</formula>
    </cfRule>
    <cfRule type="containsText" dxfId="280" priority="174" operator="containsText" text="GAB">
      <formula>NOT(ISERROR(SEARCH("GAB",F13)))</formula>
    </cfRule>
    <cfRule type="containsText" dxfId="279" priority="175" operator="containsText" text="PYR">
      <formula>NOT(ISERROR(SEARCH("PYR",F13)))</formula>
    </cfRule>
    <cfRule type="containsText" dxfId="278" priority="176" operator="containsText" text="BIF">
      <formula>NOT(ISERROR(SEARCH("BIF",F13)))</formula>
    </cfRule>
    <cfRule type="containsText" dxfId="277" priority="177" operator="containsText" text="PER">
      <formula>NOT(ISERROR(SEARCH("PER",F13)))</formula>
    </cfRule>
    <cfRule type="containsText" dxfId="276" priority="178" operator="containsText" text="DOL">
      <formula>NOT(ISERROR(SEARCH("DOL",F13)))</formula>
    </cfRule>
    <cfRule type="containsText" dxfId="275" priority="179" operator="containsText" text="BAS">
      <formula>NOT(ISERROR(SEARCH("BAS",F13)))</formula>
    </cfRule>
  </conditionalFormatting>
  <conditionalFormatting sqref="F13:G13">
    <cfRule type="containsText" dxfId="274" priority="167" operator="containsText" text="KOM">
      <formula>NOT(ISERROR(SEARCH("KOM",F13)))</formula>
    </cfRule>
  </conditionalFormatting>
  <conditionalFormatting sqref="F13:G13">
    <cfRule type="containsText" dxfId="273" priority="166" operator="containsText" text="FEL">
      <formula>NOT(ISERROR(SEARCH("FEL",F13)))</formula>
    </cfRule>
  </conditionalFormatting>
  <conditionalFormatting sqref="F195 F196:G372 F374:G472 F373 F2:G13 F14 F15:G194 F2022:G65537">
    <cfRule type="containsText" dxfId="272" priority="165" operator="containsText" text="PIC">
      <formula>NOT(ISERROR(SEARCH("PIC",F2)))</formula>
    </cfRule>
  </conditionalFormatting>
  <conditionalFormatting sqref="G195">
    <cfRule type="containsText" dxfId="271" priority="153" operator="containsText" text="PEG">
      <formula>NOT(ISERROR(SEARCH("PEG",G195)))</formula>
    </cfRule>
    <cfRule type="containsText" dxfId="270" priority="154" operator="containsText" text="QZE">
      <formula>NOT(ISERROR(SEARCH("QZE",G195)))</formula>
    </cfRule>
    <cfRule type="containsText" dxfId="269" priority="155" operator="containsText" text="FEG">
      <formula>NOT(ISERROR(SEARCH("FEG",G195)))</formula>
    </cfRule>
    <cfRule type="containsText" dxfId="268" priority="156" operator="containsText" text="QTZ">
      <formula>NOT(ISERROR(SEARCH("QTZ",G195)))</formula>
    </cfRule>
    <cfRule type="containsText" dxfId="267" priority="157" operator="containsText" text="SED">
      <formula>NOT(ISERROR(SEARCH("SED",G195)))</formula>
    </cfRule>
    <cfRule type="containsText" dxfId="266" priority="158" operator="containsText" text="CHE">
      <formula>NOT(ISERROR(SEARCH("CHE",G195)))</formula>
    </cfRule>
    <cfRule type="containsText" dxfId="265" priority="159" operator="containsText" text="GAB">
      <formula>NOT(ISERROR(SEARCH("GAB",G195)))</formula>
    </cfRule>
    <cfRule type="containsText" dxfId="264" priority="160" operator="containsText" text="PYR">
      <formula>NOT(ISERROR(SEARCH("PYR",G195)))</formula>
    </cfRule>
    <cfRule type="containsText" dxfId="263" priority="161" operator="containsText" text="BIF">
      <formula>NOT(ISERROR(SEARCH("BIF",G195)))</formula>
    </cfRule>
    <cfRule type="containsText" dxfId="262" priority="162" operator="containsText" text="PER">
      <formula>NOT(ISERROR(SEARCH("PER",G195)))</formula>
    </cfRule>
    <cfRule type="containsText" dxfId="261" priority="163" operator="containsText" text="DOL">
      <formula>NOT(ISERROR(SEARCH("DOL",G195)))</formula>
    </cfRule>
    <cfRule type="containsText" dxfId="260" priority="164" operator="containsText" text="BAS">
      <formula>NOT(ISERROR(SEARCH("BAS",G195)))</formula>
    </cfRule>
  </conditionalFormatting>
  <conditionalFormatting sqref="G195">
    <cfRule type="containsText" dxfId="259" priority="152" operator="containsText" text="KOM">
      <formula>NOT(ISERROR(SEARCH("KOM",G195)))</formula>
    </cfRule>
  </conditionalFormatting>
  <conditionalFormatting sqref="G195">
    <cfRule type="containsText" dxfId="258" priority="151" operator="containsText" text="FEL">
      <formula>NOT(ISERROR(SEARCH("FEL",G195)))</formula>
    </cfRule>
  </conditionalFormatting>
  <conditionalFormatting sqref="G195">
    <cfRule type="containsText" dxfId="257" priority="150" operator="containsText" text="PIC">
      <formula>NOT(ISERROR(SEARCH("PIC",G195)))</formula>
    </cfRule>
  </conditionalFormatting>
  <conditionalFormatting sqref="G571 F570:F571 F725 F716:G724 G715 F714:F715 F889:G889 F885:F888 G890 F891:G940 F1036 F942:G975 F981:G1035 F976:F980 G797 F798:G800 F726:G796 F802:G884 F572:G713 F1037:G1115 F473:G569">
    <cfRule type="containsText" dxfId="256" priority="138" operator="containsText" text="PEG">
      <formula>NOT(ISERROR(SEARCH("PEG",F473)))</formula>
    </cfRule>
    <cfRule type="containsText" dxfId="255" priority="139" operator="containsText" text="QZE">
      <formula>NOT(ISERROR(SEARCH("QZE",F473)))</formula>
    </cfRule>
    <cfRule type="containsText" dxfId="254" priority="140" operator="containsText" text="FEG">
      <formula>NOT(ISERROR(SEARCH("FEG",F473)))</formula>
    </cfRule>
    <cfRule type="containsText" dxfId="253" priority="141" operator="containsText" text="QTZ">
      <formula>NOT(ISERROR(SEARCH("QTZ",F473)))</formula>
    </cfRule>
    <cfRule type="containsText" dxfId="252" priority="142" operator="containsText" text="SED">
      <formula>NOT(ISERROR(SEARCH("SED",F473)))</formula>
    </cfRule>
    <cfRule type="containsText" dxfId="251" priority="143" operator="containsText" text="CHE">
      <formula>NOT(ISERROR(SEARCH("CHE",F473)))</formula>
    </cfRule>
    <cfRule type="containsText" dxfId="250" priority="144" operator="containsText" text="GAB">
      <formula>NOT(ISERROR(SEARCH("GAB",F473)))</formula>
    </cfRule>
    <cfRule type="containsText" dxfId="249" priority="145" operator="containsText" text="PYR">
      <formula>NOT(ISERROR(SEARCH("PYR",F473)))</formula>
    </cfRule>
    <cfRule type="containsText" dxfId="248" priority="146" operator="containsText" text="BIF">
      <formula>NOT(ISERROR(SEARCH("BIF",F473)))</formula>
    </cfRule>
    <cfRule type="containsText" dxfId="247" priority="147" operator="containsText" text="PER">
      <formula>NOT(ISERROR(SEARCH("PER",F473)))</formula>
    </cfRule>
    <cfRule type="containsText" dxfId="246" priority="148" operator="containsText" text="DOL">
      <formula>NOT(ISERROR(SEARCH("DOL",F473)))</formula>
    </cfRule>
    <cfRule type="containsText" dxfId="245" priority="149" operator="containsText" text="BAS">
      <formula>NOT(ISERROR(SEARCH("BAS",F473)))</formula>
    </cfRule>
  </conditionalFormatting>
  <conditionalFormatting sqref="F890">
    <cfRule type="containsText" dxfId="244" priority="126" operator="containsText" text="PEG">
      <formula>NOT(ISERROR(SEARCH("PEG",F890)))</formula>
    </cfRule>
    <cfRule type="containsText" dxfId="243" priority="127" operator="containsText" text="QZE">
      <formula>NOT(ISERROR(SEARCH("QZE",F890)))</formula>
    </cfRule>
    <cfRule type="containsText" dxfId="242" priority="128" operator="containsText" text="FEG">
      <formula>NOT(ISERROR(SEARCH("FEG",F890)))</formula>
    </cfRule>
    <cfRule type="containsText" dxfId="241" priority="129" operator="containsText" text="QTZ">
      <formula>NOT(ISERROR(SEARCH("QTZ",F890)))</formula>
    </cfRule>
    <cfRule type="containsText" dxfId="240" priority="130" operator="containsText" text="SED">
      <formula>NOT(ISERROR(SEARCH("SED",F890)))</formula>
    </cfRule>
    <cfRule type="containsText" dxfId="239" priority="131" operator="containsText" text="CHE">
      <formula>NOT(ISERROR(SEARCH("CHE",F890)))</formula>
    </cfRule>
    <cfRule type="containsText" dxfId="238" priority="132" operator="containsText" text="GAB">
      <formula>NOT(ISERROR(SEARCH("GAB",F890)))</formula>
    </cfRule>
    <cfRule type="containsText" dxfId="237" priority="133" operator="containsText" text="PYR">
      <formula>NOT(ISERROR(SEARCH("PYR",F890)))</formula>
    </cfRule>
    <cfRule type="containsText" dxfId="236" priority="134" operator="containsText" text="BIF">
      <formula>NOT(ISERROR(SEARCH("BIF",F890)))</formula>
    </cfRule>
    <cfRule type="containsText" dxfId="235" priority="135" operator="containsText" text="PER">
      <formula>NOT(ISERROR(SEARCH("PER",F890)))</formula>
    </cfRule>
    <cfRule type="containsText" dxfId="234" priority="136" operator="containsText" text="DOL">
      <formula>NOT(ISERROR(SEARCH("DOL",F890)))</formula>
    </cfRule>
    <cfRule type="containsText" dxfId="233" priority="137" operator="containsText" text="BAS">
      <formula>NOT(ISERROR(SEARCH("BAS",F890)))</formula>
    </cfRule>
  </conditionalFormatting>
  <conditionalFormatting sqref="F1036 F942:G975 F981:G1035 F976:F980 G797 F798:G800 F802:G940 F1037:G1115 F473:G796">
    <cfRule type="containsText" dxfId="232" priority="125" operator="containsText" text="KOM">
      <formula>NOT(ISERROR(SEARCH("KOM",F473)))</formula>
    </cfRule>
  </conditionalFormatting>
  <conditionalFormatting sqref="F797">
    <cfRule type="containsText" dxfId="231" priority="113" operator="containsText" text="PEG">
      <formula>NOT(ISERROR(SEARCH("PEG",F797)))</formula>
    </cfRule>
    <cfRule type="containsText" dxfId="230" priority="114" operator="containsText" text="QZE">
      <formula>NOT(ISERROR(SEARCH("QZE",F797)))</formula>
    </cfRule>
    <cfRule type="containsText" dxfId="229" priority="115" operator="containsText" text="FEG">
      <formula>NOT(ISERROR(SEARCH("FEG",F797)))</formula>
    </cfRule>
    <cfRule type="containsText" dxfId="228" priority="116" operator="containsText" text="QTZ">
      <formula>NOT(ISERROR(SEARCH("QTZ",F797)))</formula>
    </cfRule>
    <cfRule type="containsText" dxfId="227" priority="117" operator="containsText" text="SED">
      <formula>NOT(ISERROR(SEARCH("SED",F797)))</formula>
    </cfRule>
    <cfRule type="containsText" dxfId="226" priority="118" operator="containsText" text="CHE">
      <formula>NOT(ISERROR(SEARCH("CHE",F797)))</formula>
    </cfRule>
    <cfRule type="containsText" dxfId="225" priority="119" operator="containsText" text="GAB">
      <formula>NOT(ISERROR(SEARCH("GAB",F797)))</formula>
    </cfRule>
    <cfRule type="containsText" dxfId="224" priority="120" operator="containsText" text="PYR">
      <formula>NOT(ISERROR(SEARCH("PYR",F797)))</formula>
    </cfRule>
    <cfRule type="containsText" dxfId="223" priority="121" operator="containsText" text="BIF">
      <formula>NOT(ISERROR(SEARCH("BIF",F797)))</formula>
    </cfRule>
    <cfRule type="containsText" dxfId="222" priority="122" operator="containsText" text="PER">
      <formula>NOT(ISERROR(SEARCH("PER",F797)))</formula>
    </cfRule>
    <cfRule type="containsText" dxfId="221" priority="123" operator="containsText" text="DOL">
      <formula>NOT(ISERROR(SEARCH("DOL",F797)))</formula>
    </cfRule>
    <cfRule type="containsText" dxfId="220" priority="124" operator="containsText" text="BAS">
      <formula>NOT(ISERROR(SEARCH("BAS",F797)))</formula>
    </cfRule>
  </conditionalFormatting>
  <conditionalFormatting sqref="F797">
    <cfRule type="containsText" dxfId="219" priority="112" operator="containsText" text="KOM">
      <formula>NOT(ISERROR(SEARCH("KOM",F797)))</formula>
    </cfRule>
  </conditionalFormatting>
  <conditionalFormatting sqref="F473:G1115">
    <cfRule type="containsText" dxfId="218" priority="111" operator="containsText" text="FEL">
      <formula>NOT(ISERROR(SEARCH("FEL",F473)))</formula>
    </cfRule>
  </conditionalFormatting>
  <conditionalFormatting sqref="G1271 F1270:F1271 F1538 F1529:G1537 G1528 F1527:F1528 F1272:G1363 F1417:G1526 F1116:G1269 F1539:G1601">
    <cfRule type="containsText" dxfId="217" priority="99" operator="containsText" text="PEG">
      <formula>NOT(ISERROR(SEARCH("PEG",F1116)))</formula>
    </cfRule>
    <cfRule type="containsText" dxfId="216" priority="100" operator="containsText" text="QZE">
      <formula>NOT(ISERROR(SEARCH("QZE",F1116)))</formula>
    </cfRule>
    <cfRule type="containsText" dxfId="215" priority="101" operator="containsText" text="FEG">
      <formula>NOT(ISERROR(SEARCH("FEG",F1116)))</formula>
    </cfRule>
    <cfRule type="containsText" dxfId="214" priority="102" operator="containsText" text="QTZ">
      <formula>NOT(ISERROR(SEARCH("QTZ",F1116)))</formula>
    </cfRule>
    <cfRule type="containsText" dxfId="213" priority="103" operator="containsText" text="SED">
      <formula>NOT(ISERROR(SEARCH("SED",F1116)))</formula>
    </cfRule>
    <cfRule type="containsText" dxfId="212" priority="104" operator="containsText" text="CHE">
      <formula>NOT(ISERROR(SEARCH("CHE",F1116)))</formula>
    </cfRule>
    <cfRule type="containsText" dxfId="211" priority="105" operator="containsText" text="GAB">
      <formula>NOT(ISERROR(SEARCH("GAB",F1116)))</formula>
    </cfRule>
    <cfRule type="containsText" dxfId="210" priority="106" operator="containsText" text="PYR">
      <formula>NOT(ISERROR(SEARCH("PYR",F1116)))</formula>
    </cfRule>
    <cfRule type="containsText" dxfId="209" priority="107" operator="containsText" text="BIF">
      <formula>NOT(ISERROR(SEARCH("BIF",F1116)))</formula>
    </cfRule>
    <cfRule type="containsText" dxfId="208" priority="108" operator="containsText" text="PER">
      <formula>NOT(ISERROR(SEARCH("PER",F1116)))</formula>
    </cfRule>
    <cfRule type="containsText" dxfId="207" priority="109" operator="containsText" text="DOL">
      <formula>NOT(ISERROR(SEARCH("DOL",F1116)))</formula>
    </cfRule>
    <cfRule type="containsText" dxfId="206" priority="110" operator="containsText" text="BAS">
      <formula>NOT(ISERROR(SEARCH("BAS",F1116)))</formula>
    </cfRule>
  </conditionalFormatting>
  <conditionalFormatting sqref="F1116:G1363 F1417:G1601">
    <cfRule type="containsText" dxfId="205" priority="98" operator="containsText" text="KOM">
      <formula>NOT(ISERROR(SEARCH("KOM",F1116)))</formula>
    </cfRule>
  </conditionalFormatting>
  <conditionalFormatting sqref="F1116:G1363 F1417:G1601">
    <cfRule type="containsText" dxfId="204" priority="97" operator="containsText" text="FEL">
      <formula>NOT(ISERROR(SEARCH("FEL",F1116)))</formula>
    </cfRule>
  </conditionalFormatting>
  <conditionalFormatting sqref="F1384 F1371:G1383 G1369:G1370 F1368:F1370 F1385:G1416 F1364:G1367">
    <cfRule type="containsText" dxfId="203" priority="85" operator="containsText" text="PEG">
      <formula>NOT(ISERROR(SEARCH("PEG",F1364)))</formula>
    </cfRule>
    <cfRule type="containsText" dxfId="202" priority="86" operator="containsText" text="QZE">
      <formula>NOT(ISERROR(SEARCH("QZE",F1364)))</formula>
    </cfRule>
    <cfRule type="containsText" dxfId="201" priority="87" operator="containsText" text="FEG">
      <formula>NOT(ISERROR(SEARCH("FEG",F1364)))</formula>
    </cfRule>
    <cfRule type="containsText" dxfId="200" priority="88" operator="containsText" text="QTZ">
      <formula>NOT(ISERROR(SEARCH("QTZ",F1364)))</formula>
    </cfRule>
    <cfRule type="containsText" dxfId="199" priority="89" operator="containsText" text="SED">
      <formula>NOT(ISERROR(SEARCH("SED",F1364)))</formula>
    </cfRule>
    <cfRule type="containsText" dxfId="198" priority="90" operator="containsText" text="CHE">
      <formula>NOT(ISERROR(SEARCH("CHE",F1364)))</formula>
    </cfRule>
    <cfRule type="containsText" dxfId="197" priority="91" operator="containsText" text="GAB">
      <formula>NOT(ISERROR(SEARCH("GAB",F1364)))</formula>
    </cfRule>
    <cfRule type="containsText" dxfId="196" priority="92" operator="containsText" text="PYR">
      <formula>NOT(ISERROR(SEARCH("PYR",F1364)))</formula>
    </cfRule>
    <cfRule type="containsText" dxfId="195" priority="93" operator="containsText" text="BIF">
      <formula>NOT(ISERROR(SEARCH("BIF",F1364)))</formula>
    </cfRule>
    <cfRule type="containsText" dxfId="194" priority="94" operator="containsText" text="PER">
      <formula>NOT(ISERROR(SEARCH("PER",F1364)))</formula>
    </cfRule>
    <cfRule type="containsText" dxfId="193" priority="95" operator="containsText" text="DOL">
      <formula>NOT(ISERROR(SEARCH("DOL",F1364)))</formula>
    </cfRule>
    <cfRule type="containsText" dxfId="192" priority="96" operator="containsText" text="BAS">
      <formula>NOT(ISERROR(SEARCH("BAS",F1364)))</formula>
    </cfRule>
  </conditionalFormatting>
  <conditionalFormatting sqref="F1364:G1416">
    <cfRule type="containsText" dxfId="191" priority="84" operator="containsText" text="KOM">
      <formula>NOT(ISERROR(SEARCH("KOM",F1364)))</formula>
    </cfRule>
  </conditionalFormatting>
  <conditionalFormatting sqref="F1364:G1416">
    <cfRule type="containsText" dxfId="190" priority="83" operator="containsText" text="FEL">
      <formula>NOT(ISERROR(SEARCH("FEL",F1364)))</formula>
    </cfRule>
  </conditionalFormatting>
  <conditionalFormatting sqref="F1116:G1601">
    <cfRule type="containsText" dxfId="189" priority="81" operator="containsText" text="DAC">
      <formula>NOT(ISERROR(SEARCH("DAC",F1116)))</formula>
    </cfRule>
    <cfRule type="containsText" dxfId="188" priority="82" operator="containsText" text="FER">
      <formula>NOT(ISERROR(SEARCH("FER",F1116)))</formula>
    </cfRule>
  </conditionalFormatting>
  <conditionalFormatting sqref="V26">
    <cfRule type="containsText" dxfId="187" priority="69" operator="containsText" text="PEG">
      <formula>NOT(ISERROR(SEARCH("PEG",V26)))</formula>
    </cfRule>
    <cfRule type="containsText" dxfId="186" priority="70" operator="containsText" text="QZE">
      <formula>NOT(ISERROR(SEARCH("QZE",V26)))</formula>
    </cfRule>
    <cfRule type="containsText" dxfId="185" priority="71" operator="containsText" text="FEG">
      <formula>NOT(ISERROR(SEARCH("FEG",V26)))</formula>
    </cfRule>
    <cfRule type="containsText" dxfId="184" priority="72" operator="containsText" text="QTZ">
      <formula>NOT(ISERROR(SEARCH("QTZ",V26)))</formula>
    </cfRule>
    <cfRule type="containsText" dxfId="183" priority="73" operator="containsText" text="SED">
      <formula>NOT(ISERROR(SEARCH("SED",V26)))</formula>
    </cfRule>
    <cfRule type="containsText" dxfId="182" priority="74" operator="containsText" text="CHE">
      <formula>NOT(ISERROR(SEARCH("CHE",V26)))</formula>
    </cfRule>
    <cfRule type="containsText" dxfId="181" priority="75" operator="containsText" text="GAB">
      <formula>NOT(ISERROR(SEARCH("GAB",V26)))</formula>
    </cfRule>
    <cfRule type="containsText" dxfId="180" priority="76" operator="containsText" text="PYR">
      <formula>NOT(ISERROR(SEARCH("PYR",V26)))</formula>
    </cfRule>
    <cfRule type="containsText" dxfId="179" priority="77" operator="containsText" text="BIF">
      <formula>NOT(ISERROR(SEARCH("BIF",V26)))</formula>
    </cfRule>
    <cfRule type="containsText" dxfId="178" priority="78" operator="containsText" text="PER">
      <formula>NOT(ISERROR(SEARCH("PER",V26)))</formula>
    </cfRule>
    <cfRule type="containsText" dxfId="177" priority="79" operator="containsText" text="DOL">
      <formula>NOT(ISERROR(SEARCH("DOL",V26)))</formula>
    </cfRule>
    <cfRule type="containsText" dxfId="176" priority="80" operator="containsText" text="BAS">
      <formula>NOT(ISERROR(SEARCH("BAS",V26)))</formula>
    </cfRule>
  </conditionalFormatting>
  <conditionalFormatting sqref="V26">
    <cfRule type="containsText" dxfId="175" priority="68" operator="containsText" text="KOM">
      <formula>NOT(ISERROR(SEARCH("KOM",V26)))</formula>
    </cfRule>
  </conditionalFormatting>
  <conditionalFormatting sqref="V26">
    <cfRule type="containsText" dxfId="174" priority="67" operator="containsText" text="FEL">
      <formula>NOT(ISERROR(SEARCH("FEL",V26)))</formula>
    </cfRule>
  </conditionalFormatting>
  <conditionalFormatting sqref="V26">
    <cfRule type="containsText" dxfId="173" priority="66" operator="containsText" text="MYL">
      <formula>NOT(ISERROR(SEARCH("MYL",V26)))</formula>
    </cfRule>
  </conditionalFormatting>
  <conditionalFormatting sqref="V26">
    <cfRule type="containsText" dxfId="172" priority="63" stopIfTrue="1" operator="containsText" text="DAC">
      <formula>NOT(ISERROR(SEARCH("DAC",V26)))</formula>
    </cfRule>
    <cfRule type="containsText" dxfId="171" priority="64" stopIfTrue="1" operator="containsText" text="CON">
      <formula>NOT(ISERROR(SEARCH("CON",V26)))</formula>
    </cfRule>
    <cfRule type="containsText" dxfId="170" priority="65" stopIfTrue="1" operator="containsText" text="PBS">
      <formula>NOT(ISERROR(SEARCH("PBS",V26)))</formula>
    </cfRule>
  </conditionalFormatting>
  <conditionalFormatting sqref="G1602:G1700 G1857">
    <cfRule type="containsText" dxfId="169" priority="51" operator="containsText" text="PEG">
      <formula>NOT(ISERROR(SEARCH("PEG",G1602)))</formula>
    </cfRule>
    <cfRule type="containsText" dxfId="168" priority="52" operator="containsText" text="QZE">
      <formula>NOT(ISERROR(SEARCH("QZE",G1602)))</formula>
    </cfRule>
    <cfRule type="containsText" dxfId="167" priority="53" operator="containsText" text="FEG">
      <formula>NOT(ISERROR(SEARCH("FEG",G1602)))</formula>
    </cfRule>
    <cfRule type="containsText" dxfId="166" priority="54" operator="containsText" text="QTZ">
      <formula>NOT(ISERROR(SEARCH("QTZ",G1602)))</formula>
    </cfRule>
    <cfRule type="containsText" dxfId="165" priority="55" operator="containsText" text="SED">
      <formula>NOT(ISERROR(SEARCH("SED",G1602)))</formula>
    </cfRule>
    <cfRule type="containsText" dxfId="164" priority="56" operator="containsText" text="CHE">
      <formula>NOT(ISERROR(SEARCH("CHE",G1602)))</formula>
    </cfRule>
    <cfRule type="containsText" dxfId="163" priority="57" operator="containsText" text="GAB">
      <formula>NOT(ISERROR(SEARCH("GAB",G1602)))</formula>
    </cfRule>
    <cfRule type="containsText" dxfId="162" priority="58" operator="containsText" text="PYR">
      <formula>NOT(ISERROR(SEARCH("PYR",G1602)))</formula>
    </cfRule>
    <cfRule type="containsText" dxfId="161" priority="59" operator="containsText" text="BIF">
      <formula>NOT(ISERROR(SEARCH("BIF",G1602)))</formula>
    </cfRule>
    <cfRule type="containsText" dxfId="160" priority="60" operator="containsText" text="PER">
      <formula>NOT(ISERROR(SEARCH("PER",G1602)))</formula>
    </cfRule>
    <cfRule type="containsText" dxfId="159" priority="61" operator="containsText" text="DOL">
      <formula>NOT(ISERROR(SEARCH("DOL",G1602)))</formula>
    </cfRule>
    <cfRule type="containsText" dxfId="158" priority="62" operator="containsText" text="BAS">
      <formula>NOT(ISERROR(SEARCH("BAS",G1602)))</formula>
    </cfRule>
  </conditionalFormatting>
  <conditionalFormatting sqref="G1602:G1700 G1857">
    <cfRule type="containsText" dxfId="157" priority="50" operator="containsText" text="KOM">
      <formula>NOT(ISERROR(SEARCH("KOM",G1602)))</formula>
    </cfRule>
  </conditionalFormatting>
  <conditionalFormatting sqref="G1602:G1700 G1857">
    <cfRule type="containsText" dxfId="156" priority="49" operator="containsText" text="FEL">
      <formula>NOT(ISERROR(SEARCH("FEL",G1602)))</formula>
    </cfRule>
  </conditionalFormatting>
  <conditionalFormatting sqref="B1759:B1765 C1757:C1765">
    <cfRule type="containsText" dxfId="155" priority="37" operator="containsText" text="PEG">
      <formula>NOT(ISERROR(SEARCH("PEG",B1757)))</formula>
    </cfRule>
    <cfRule type="containsText" dxfId="154" priority="38" operator="containsText" text="QZE">
      <formula>NOT(ISERROR(SEARCH("QZE",B1757)))</formula>
    </cfRule>
    <cfRule type="containsText" dxfId="153" priority="39" operator="containsText" text="FEG">
      <formula>NOT(ISERROR(SEARCH("FEG",B1757)))</formula>
    </cfRule>
    <cfRule type="containsText" dxfId="152" priority="40" operator="containsText" text="QTZ">
      <formula>NOT(ISERROR(SEARCH("QTZ",B1757)))</formula>
    </cfRule>
    <cfRule type="containsText" dxfId="151" priority="41" operator="containsText" text="SED">
      <formula>NOT(ISERROR(SEARCH("SED",B1757)))</formula>
    </cfRule>
    <cfRule type="containsText" dxfId="150" priority="42" operator="containsText" text="CHE">
      <formula>NOT(ISERROR(SEARCH("CHE",B1757)))</formula>
    </cfRule>
    <cfRule type="containsText" dxfId="149" priority="43" operator="containsText" text="GAB">
      <formula>NOT(ISERROR(SEARCH("GAB",B1757)))</formula>
    </cfRule>
    <cfRule type="containsText" dxfId="148" priority="44" operator="containsText" text="PYR">
      <formula>NOT(ISERROR(SEARCH("PYR",B1757)))</formula>
    </cfRule>
    <cfRule type="containsText" dxfId="147" priority="45" operator="containsText" text="BIF">
      <formula>NOT(ISERROR(SEARCH("BIF",B1757)))</formula>
    </cfRule>
    <cfRule type="containsText" dxfId="146" priority="46" operator="containsText" text="PER">
      <formula>NOT(ISERROR(SEARCH("PER",B1757)))</formula>
    </cfRule>
    <cfRule type="containsText" dxfId="145" priority="47" operator="containsText" text="DOL">
      <formula>NOT(ISERROR(SEARCH("DOL",B1757)))</formula>
    </cfRule>
    <cfRule type="containsText" dxfId="144" priority="48" operator="containsText" text="BAS">
      <formula>NOT(ISERROR(SEARCH("BAS",B1757)))</formula>
    </cfRule>
  </conditionalFormatting>
  <conditionalFormatting sqref="C1757:C1758 B1759:C1765">
    <cfRule type="containsText" dxfId="143" priority="36" operator="containsText" text="KOM">
      <formula>NOT(ISERROR(SEARCH("KOM",B1757)))</formula>
    </cfRule>
  </conditionalFormatting>
  <conditionalFormatting sqref="C1757:C1758 B1759:C1765">
    <cfRule type="containsText" dxfId="142" priority="35" operator="containsText" text="FEL">
      <formula>NOT(ISERROR(SEARCH("FEL",B1757)))</formula>
    </cfRule>
  </conditionalFormatting>
  <conditionalFormatting sqref="G1621:G1622 D1621:D1622 F1623:G1624 G1625 D1625 G1652 D1652 D1665 G1674:G1676 D1674:D1676 F1677:G1677 G1678:G1682 F1683:G1683 G1684 D1684 F1685:G1690 G1691:G1694 G1709:G1711 D1709:D1711 F1712:G1714 G1715:G1716 D1715:D1716 F1717:G1717 G1718 D1718 G1743 D1743 F1744:G1772 G1773 D1773 F1774:G1774 G1775 D1775 F1776:G1779 G1780 D1780 F1781:G1781 G1782:G1783 D1782:D1783 F1784:G1794 G1795:G1796 F1797:G1798 G1799:G1801 F1802:G1845 G1846 D1846 F1847:G1848 G1849 D1849 G1871 D1871 F1872:G1888 G1889 D1889 G1970:G1978 F1979:G1979 G1980 F1626:G1651 F1653:G1673 F1678 D1678:D1682 D1691:D1694 F1695:G1708 F1850:G1870 F1890:G1969 F1719:G1742 D1795:D1796 D1799:D1801 F1970:F1975 F1981:G2021 F1602:G1620">
    <cfRule type="containsText" dxfId="141" priority="31" operator="containsText" text="BIF">
      <formula>NOT(ISERROR(SEARCH("BIF",D1602)))</formula>
    </cfRule>
    <cfRule type="containsText" dxfId="140" priority="32" operator="containsText" text="PER">
      <formula>NOT(ISERROR(SEARCH("PER",D1602)))</formula>
    </cfRule>
    <cfRule type="containsText" dxfId="139" priority="33" operator="containsText" text="DOL">
      <formula>NOT(ISERROR(SEARCH("DOL",D1602)))</formula>
    </cfRule>
    <cfRule type="containsText" dxfId="138" priority="34" operator="containsText" text="BAS">
      <formula>NOT(ISERROR(SEARCH("BAS",D1602)))</formula>
    </cfRule>
  </conditionalFormatting>
  <conditionalFormatting sqref="G1975:G1978 F1975 F1979:G2021 F1602:G1974">
    <cfRule type="containsText" dxfId="137" priority="21" operator="containsText" text="FEL">
      <formula>NOT(ISERROR(SEARCH("FEL",F1602)))</formula>
    </cfRule>
    <cfRule type="containsText" dxfId="136" priority="22" operator="containsText" text="KOM">
      <formula>NOT(ISERROR(SEARCH("KOM",F1602)))</formula>
    </cfRule>
    <cfRule type="containsText" dxfId="135" priority="23" operator="containsText" text="PEG">
      <formula>NOT(ISERROR(SEARCH("PEG",F1602)))</formula>
    </cfRule>
    <cfRule type="containsText" dxfId="134" priority="24" operator="containsText" text="QZE">
      <formula>NOT(ISERROR(SEARCH("QZE",F1602)))</formula>
    </cfRule>
    <cfRule type="containsText" dxfId="133" priority="25" operator="containsText" text="FEG">
      <formula>NOT(ISERROR(SEARCH("FEG",F1602)))</formula>
    </cfRule>
    <cfRule type="containsText" dxfId="132" priority="28" operator="containsText" text="CHE">
      <formula>NOT(ISERROR(SEARCH("CHE",F1602)))</formula>
    </cfRule>
  </conditionalFormatting>
  <conditionalFormatting sqref="G1621:G1622 D1621:D1622 F1623:G1624 G1625 D1625 G1652 D1652 D1665 G1674:G1676 D1674:D1676 F1677:G1677 F1602:G1620">
    <cfRule type="containsText" dxfId="131" priority="26" operator="containsText" text="QTZ">
      <formula>NOT(ISERROR(SEARCH("QTZ",D1602)))</formula>
    </cfRule>
    <cfRule type="containsText" dxfId="130" priority="27" operator="containsText" text="SED">
      <formula>NOT(ISERROR(SEARCH("SED",D1602)))</formula>
    </cfRule>
    <cfRule type="containsText" dxfId="129" priority="29" operator="containsText" text="GAB">
      <formula>NOT(ISERROR(SEARCH("GAB",D1602)))</formula>
    </cfRule>
    <cfRule type="containsText" dxfId="128" priority="30" operator="containsText" text="PYR">
      <formula>NOT(ISERROR(SEARCH("PYR",D1602)))</formula>
    </cfRule>
  </conditionalFormatting>
  <conditionalFormatting sqref="F1976">
    <cfRule type="containsText" dxfId="127" priority="15" operator="containsText" text="GAB">
      <formula>NOT(ISERROR(SEARCH("GAB",F1976)))</formula>
    </cfRule>
    <cfRule type="containsText" dxfId="126" priority="16" operator="containsText" text="PYR">
      <formula>NOT(ISERROR(SEARCH("PYR",F1976)))</formula>
    </cfRule>
    <cfRule type="containsText" dxfId="125" priority="17" operator="containsText" text="BIF">
      <formula>NOT(ISERROR(SEARCH("BIF",F1976)))</formula>
    </cfRule>
    <cfRule type="containsText" dxfId="124" priority="18" operator="containsText" text="PER">
      <formula>NOT(ISERROR(SEARCH("PER",F1976)))</formula>
    </cfRule>
    <cfRule type="containsText" dxfId="123" priority="19" operator="containsText" text="DOL">
      <formula>NOT(ISERROR(SEARCH("DOL",F1976)))</formula>
    </cfRule>
    <cfRule type="containsText" dxfId="122" priority="20" operator="containsText" text="BAS">
      <formula>NOT(ISERROR(SEARCH("BAS",F1976)))</formula>
    </cfRule>
  </conditionalFormatting>
  <conditionalFormatting sqref="F1977">
    <cfRule type="containsText" dxfId="121" priority="9" operator="containsText" text="GAB">
      <formula>NOT(ISERROR(SEARCH("GAB",F1977)))</formula>
    </cfRule>
    <cfRule type="containsText" dxfId="120" priority="10" operator="containsText" text="PYR">
      <formula>NOT(ISERROR(SEARCH("PYR",F1977)))</formula>
    </cfRule>
    <cfRule type="containsText" dxfId="119" priority="11" operator="containsText" text="BIF">
      <formula>NOT(ISERROR(SEARCH("BIF",F1977)))</formula>
    </cfRule>
    <cfRule type="containsText" dxfId="118" priority="12" operator="containsText" text="PER">
      <formula>NOT(ISERROR(SEARCH("PER",F1977)))</formula>
    </cfRule>
    <cfRule type="containsText" dxfId="117" priority="13" operator="containsText" text="DOL">
      <formula>NOT(ISERROR(SEARCH("DOL",F1977)))</formula>
    </cfRule>
    <cfRule type="containsText" dxfId="116" priority="14" operator="containsText" text="BAS">
      <formula>NOT(ISERROR(SEARCH("BAS",F1977)))</formula>
    </cfRule>
  </conditionalFormatting>
  <conditionalFormatting sqref="F1978">
    <cfRule type="containsText" dxfId="115" priority="7" operator="containsText" text="DOL">
      <formula>NOT(ISERROR(SEARCH("DOL",F1978)))</formula>
    </cfRule>
    <cfRule type="containsText" dxfId="114" priority="8" operator="containsText" text="BAS">
      <formula>NOT(ISERROR(SEARCH("BAS",F1978)))</formula>
    </cfRule>
  </conditionalFormatting>
  <conditionalFormatting sqref="F1602:G2021">
    <cfRule type="containsText" dxfId="113" priority="2" operator="containsText" text="SED">
      <formula>NOT(ISERROR(SEARCH("SED",F1602)))</formula>
    </cfRule>
    <cfRule type="containsText" dxfId="112" priority="3" operator="containsText" text="GAB">
      <formula>NOT(ISERROR(SEARCH("GAB",F1602)))</formula>
    </cfRule>
    <cfRule type="containsText" dxfId="111" priority="4" operator="containsText" text="PYR">
      <formula>NOT(ISERROR(SEARCH("PYR",F1602)))</formula>
    </cfRule>
    <cfRule type="containsText" dxfId="110" priority="5" operator="containsText" text="BIF">
      <formula>NOT(ISERROR(SEARCH("BIF",F1602)))</formula>
    </cfRule>
    <cfRule type="containsText" dxfId="109" priority="6" operator="containsText" text="PER">
      <formula>NOT(ISERROR(SEARCH("PER",F1602)))</formula>
    </cfRule>
  </conditionalFormatting>
  <conditionalFormatting sqref="D1952">
    <cfRule type="containsText" dxfId="108" priority="1" operator="containsText" text="QTZ">
      <formula>NOT(ISERROR(SEARCH("QTZ",D1952)))</formula>
    </cfRule>
  </conditionalFormatting>
  <dataValidations count="5">
    <dataValidation type="list" allowBlank="1" showInputMessage="1" showErrorMessage="1" sqref="H1602:H2021 WVS984642:WVS985061 WLW984642:WLW985061 WCA984642:WCA985061 VSE984642:VSE985061 VII984642:VII985061 UYM984642:UYM985061 UOQ984642:UOQ985061 UEU984642:UEU985061 TUY984642:TUY985061 TLC984642:TLC985061 TBG984642:TBG985061 SRK984642:SRK985061 SHO984642:SHO985061 RXS984642:RXS985061 RNW984642:RNW985061 REA984642:REA985061 QUE984642:QUE985061 QKI984642:QKI985061 QAM984642:QAM985061 PQQ984642:PQQ985061 PGU984642:PGU985061 OWY984642:OWY985061 ONC984642:ONC985061 ODG984642:ODG985061 NTK984642:NTK985061 NJO984642:NJO985061 MZS984642:MZS985061 MPW984642:MPW985061 MGA984642:MGA985061 LWE984642:LWE985061 LMI984642:LMI985061 LCM984642:LCM985061 KSQ984642:KSQ985061 KIU984642:KIU985061 JYY984642:JYY985061 JPC984642:JPC985061 JFG984642:JFG985061 IVK984642:IVK985061 ILO984642:ILO985061 IBS984642:IBS985061 HRW984642:HRW985061 HIA984642:HIA985061 GYE984642:GYE985061 GOI984642:GOI985061 GEM984642:GEM985061 FUQ984642:FUQ985061 FKU984642:FKU985061 FAY984642:FAY985061 ERC984642:ERC985061 EHG984642:EHG985061 DXK984642:DXK985061 DNO984642:DNO985061 DDS984642:DDS985061 CTW984642:CTW985061 CKA984642:CKA985061 CAE984642:CAE985061 BQI984642:BQI985061 BGM984642:BGM985061 AWQ984642:AWQ985061 AMU984642:AMU985061 ACY984642:ACY985061 TC984642:TC985061 JG984642:JG985061 K984642:K985061 WVS919106:WVS919525 WLW919106:WLW919525 WCA919106:WCA919525 VSE919106:VSE919525 VII919106:VII919525 UYM919106:UYM919525 UOQ919106:UOQ919525 UEU919106:UEU919525 TUY919106:TUY919525 TLC919106:TLC919525 TBG919106:TBG919525 SRK919106:SRK919525 SHO919106:SHO919525 RXS919106:RXS919525 RNW919106:RNW919525 REA919106:REA919525 QUE919106:QUE919525 QKI919106:QKI919525 QAM919106:QAM919525 PQQ919106:PQQ919525 PGU919106:PGU919525 OWY919106:OWY919525 ONC919106:ONC919525 ODG919106:ODG919525 NTK919106:NTK919525 NJO919106:NJO919525 MZS919106:MZS919525 MPW919106:MPW919525 MGA919106:MGA919525 LWE919106:LWE919525 LMI919106:LMI919525 LCM919106:LCM919525 KSQ919106:KSQ919525 KIU919106:KIU919525 JYY919106:JYY919525 JPC919106:JPC919525 JFG919106:JFG919525 IVK919106:IVK919525 ILO919106:ILO919525 IBS919106:IBS919525 HRW919106:HRW919525 HIA919106:HIA919525 GYE919106:GYE919525 GOI919106:GOI919525 GEM919106:GEM919525 FUQ919106:FUQ919525 FKU919106:FKU919525 FAY919106:FAY919525 ERC919106:ERC919525 EHG919106:EHG919525 DXK919106:DXK919525 DNO919106:DNO919525 DDS919106:DDS919525 CTW919106:CTW919525 CKA919106:CKA919525 CAE919106:CAE919525 BQI919106:BQI919525 BGM919106:BGM919525 AWQ919106:AWQ919525 AMU919106:AMU919525 ACY919106:ACY919525 TC919106:TC919525 JG919106:JG919525 K919106:K919525 WVS853570:WVS853989 WLW853570:WLW853989 WCA853570:WCA853989 VSE853570:VSE853989 VII853570:VII853989 UYM853570:UYM853989 UOQ853570:UOQ853989 UEU853570:UEU853989 TUY853570:TUY853989 TLC853570:TLC853989 TBG853570:TBG853989 SRK853570:SRK853989 SHO853570:SHO853989 RXS853570:RXS853989 RNW853570:RNW853989 REA853570:REA853989 QUE853570:QUE853989 QKI853570:QKI853989 QAM853570:QAM853989 PQQ853570:PQQ853989 PGU853570:PGU853989 OWY853570:OWY853989 ONC853570:ONC853989 ODG853570:ODG853989 NTK853570:NTK853989 NJO853570:NJO853989 MZS853570:MZS853989 MPW853570:MPW853989 MGA853570:MGA853989 LWE853570:LWE853989 LMI853570:LMI853989 LCM853570:LCM853989 KSQ853570:KSQ853989 KIU853570:KIU853989 JYY853570:JYY853989 JPC853570:JPC853989 JFG853570:JFG853989 IVK853570:IVK853989 ILO853570:ILO853989 IBS853570:IBS853989 HRW853570:HRW853989 HIA853570:HIA853989 GYE853570:GYE853989 GOI853570:GOI853989 GEM853570:GEM853989 FUQ853570:FUQ853989 FKU853570:FKU853989 FAY853570:FAY853989 ERC853570:ERC853989 EHG853570:EHG853989 DXK853570:DXK853989 DNO853570:DNO853989 DDS853570:DDS853989 CTW853570:CTW853989 CKA853570:CKA853989 CAE853570:CAE853989 BQI853570:BQI853989 BGM853570:BGM853989 AWQ853570:AWQ853989 AMU853570:AMU853989 ACY853570:ACY853989 TC853570:TC853989 JG853570:JG853989 K853570:K853989 WVS788034:WVS788453 WLW788034:WLW788453 WCA788034:WCA788453 VSE788034:VSE788453 VII788034:VII788453 UYM788034:UYM788453 UOQ788034:UOQ788453 UEU788034:UEU788453 TUY788034:TUY788453 TLC788034:TLC788453 TBG788034:TBG788453 SRK788034:SRK788453 SHO788034:SHO788453 RXS788034:RXS788453 RNW788034:RNW788453 REA788034:REA788453 QUE788034:QUE788453 QKI788034:QKI788453 QAM788034:QAM788453 PQQ788034:PQQ788453 PGU788034:PGU788453 OWY788034:OWY788453 ONC788034:ONC788453 ODG788034:ODG788453 NTK788034:NTK788453 NJO788034:NJO788453 MZS788034:MZS788453 MPW788034:MPW788453 MGA788034:MGA788453 LWE788034:LWE788453 LMI788034:LMI788453 LCM788034:LCM788453 KSQ788034:KSQ788453 KIU788034:KIU788453 JYY788034:JYY788453 JPC788034:JPC788453 JFG788034:JFG788453 IVK788034:IVK788453 ILO788034:ILO788453 IBS788034:IBS788453 HRW788034:HRW788453 HIA788034:HIA788453 GYE788034:GYE788453 GOI788034:GOI788453 GEM788034:GEM788453 FUQ788034:FUQ788453 FKU788034:FKU788453 FAY788034:FAY788453 ERC788034:ERC788453 EHG788034:EHG788453 DXK788034:DXK788453 DNO788034:DNO788453 DDS788034:DDS788453 CTW788034:CTW788453 CKA788034:CKA788453 CAE788034:CAE788453 BQI788034:BQI788453 BGM788034:BGM788453 AWQ788034:AWQ788453 AMU788034:AMU788453 ACY788034:ACY788453 TC788034:TC788453 JG788034:JG788453 K788034:K788453 WVS722498:WVS722917 WLW722498:WLW722917 WCA722498:WCA722917 VSE722498:VSE722917 VII722498:VII722917 UYM722498:UYM722917 UOQ722498:UOQ722917 UEU722498:UEU722917 TUY722498:TUY722917 TLC722498:TLC722917 TBG722498:TBG722917 SRK722498:SRK722917 SHO722498:SHO722917 RXS722498:RXS722917 RNW722498:RNW722917 REA722498:REA722917 QUE722498:QUE722917 QKI722498:QKI722917 QAM722498:QAM722917 PQQ722498:PQQ722917 PGU722498:PGU722917 OWY722498:OWY722917 ONC722498:ONC722917 ODG722498:ODG722917 NTK722498:NTK722917 NJO722498:NJO722917 MZS722498:MZS722917 MPW722498:MPW722917 MGA722498:MGA722917 LWE722498:LWE722917 LMI722498:LMI722917 LCM722498:LCM722917 KSQ722498:KSQ722917 KIU722498:KIU722917 JYY722498:JYY722917 JPC722498:JPC722917 JFG722498:JFG722917 IVK722498:IVK722917 ILO722498:ILO722917 IBS722498:IBS722917 HRW722498:HRW722917 HIA722498:HIA722917 GYE722498:GYE722917 GOI722498:GOI722917 GEM722498:GEM722917 FUQ722498:FUQ722917 FKU722498:FKU722917 FAY722498:FAY722917 ERC722498:ERC722917 EHG722498:EHG722917 DXK722498:DXK722917 DNO722498:DNO722917 DDS722498:DDS722917 CTW722498:CTW722917 CKA722498:CKA722917 CAE722498:CAE722917 BQI722498:BQI722917 BGM722498:BGM722917 AWQ722498:AWQ722917 AMU722498:AMU722917 ACY722498:ACY722917 TC722498:TC722917 JG722498:JG722917 K722498:K722917 WVS656962:WVS657381 WLW656962:WLW657381 WCA656962:WCA657381 VSE656962:VSE657381 VII656962:VII657381 UYM656962:UYM657381 UOQ656962:UOQ657381 UEU656962:UEU657381 TUY656962:TUY657381 TLC656962:TLC657381 TBG656962:TBG657381 SRK656962:SRK657381 SHO656962:SHO657381 RXS656962:RXS657381 RNW656962:RNW657381 REA656962:REA657381 QUE656962:QUE657381 QKI656962:QKI657381 QAM656962:QAM657381 PQQ656962:PQQ657381 PGU656962:PGU657381 OWY656962:OWY657381 ONC656962:ONC657381 ODG656962:ODG657381 NTK656962:NTK657381 NJO656962:NJO657381 MZS656962:MZS657381 MPW656962:MPW657381 MGA656962:MGA657381 LWE656962:LWE657381 LMI656962:LMI657381 LCM656962:LCM657381 KSQ656962:KSQ657381 KIU656962:KIU657381 JYY656962:JYY657381 JPC656962:JPC657381 JFG656962:JFG657381 IVK656962:IVK657381 ILO656962:ILO657381 IBS656962:IBS657381 HRW656962:HRW657381 HIA656962:HIA657381 GYE656962:GYE657381 GOI656962:GOI657381 GEM656962:GEM657381 FUQ656962:FUQ657381 FKU656962:FKU657381 FAY656962:FAY657381 ERC656962:ERC657381 EHG656962:EHG657381 DXK656962:DXK657381 DNO656962:DNO657381 DDS656962:DDS657381 CTW656962:CTW657381 CKA656962:CKA657381 CAE656962:CAE657381 BQI656962:BQI657381 BGM656962:BGM657381 AWQ656962:AWQ657381 AMU656962:AMU657381 ACY656962:ACY657381 TC656962:TC657381 JG656962:JG657381 K656962:K657381 WVS591426:WVS591845 WLW591426:WLW591845 WCA591426:WCA591845 VSE591426:VSE591845 VII591426:VII591845 UYM591426:UYM591845 UOQ591426:UOQ591845 UEU591426:UEU591845 TUY591426:TUY591845 TLC591426:TLC591845 TBG591426:TBG591845 SRK591426:SRK591845 SHO591426:SHO591845 RXS591426:RXS591845 RNW591426:RNW591845 REA591426:REA591845 QUE591426:QUE591845 QKI591426:QKI591845 QAM591426:QAM591845 PQQ591426:PQQ591845 PGU591426:PGU591845 OWY591426:OWY591845 ONC591426:ONC591845 ODG591426:ODG591845 NTK591426:NTK591845 NJO591426:NJO591845 MZS591426:MZS591845 MPW591426:MPW591845 MGA591426:MGA591845 LWE591426:LWE591845 LMI591426:LMI591845 LCM591426:LCM591845 KSQ591426:KSQ591845 KIU591426:KIU591845 JYY591426:JYY591845 JPC591426:JPC591845 JFG591426:JFG591845 IVK591426:IVK591845 ILO591426:ILO591845 IBS591426:IBS591845 HRW591426:HRW591845 HIA591426:HIA591845 GYE591426:GYE591845 GOI591426:GOI591845 GEM591426:GEM591845 FUQ591426:FUQ591845 FKU591426:FKU591845 FAY591426:FAY591845 ERC591426:ERC591845 EHG591426:EHG591845 DXK591426:DXK591845 DNO591426:DNO591845 DDS591426:DDS591845 CTW591426:CTW591845 CKA591426:CKA591845 CAE591426:CAE591845 BQI591426:BQI591845 BGM591426:BGM591845 AWQ591426:AWQ591845 AMU591426:AMU591845 ACY591426:ACY591845 TC591426:TC591845 JG591426:JG591845 K591426:K591845 WVS525890:WVS526309 WLW525890:WLW526309 WCA525890:WCA526309 VSE525890:VSE526309 VII525890:VII526309 UYM525890:UYM526309 UOQ525890:UOQ526309 UEU525890:UEU526309 TUY525890:TUY526309 TLC525890:TLC526309 TBG525890:TBG526309 SRK525890:SRK526309 SHO525890:SHO526309 RXS525890:RXS526309 RNW525890:RNW526309 REA525890:REA526309 QUE525890:QUE526309 QKI525890:QKI526309 QAM525890:QAM526309 PQQ525890:PQQ526309 PGU525890:PGU526309 OWY525890:OWY526309 ONC525890:ONC526309 ODG525890:ODG526309 NTK525890:NTK526309 NJO525890:NJO526309 MZS525890:MZS526309 MPW525890:MPW526309 MGA525890:MGA526309 LWE525890:LWE526309 LMI525890:LMI526309 LCM525890:LCM526309 KSQ525890:KSQ526309 KIU525890:KIU526309 JYY525890:JYY526309 JPC525890:JPC526309 JFG525890:JFG526309 IVK525890:IVK526309 ILO525890:ILO526309 IBS525890:IBS526309 HRW525890:HRW526309 HIA525890:HIA526309 GYE525890:GYE526309 GOI525890:GOI526309 GEM525890:GEM526309 FUQ525890:FUQ526309 FKU525890:FKU526309 FAY525890:FAY526309 ERC525890:ERC526309 EHG525890:EHG526309 DXK525890:DXK526309 DNO525890:DNO526309 DDS525890:DDS526309 CTW525890:CTW526309 CKA525890:CKA526309 CAE525890:CAE526309 BQI525890:BQI526309 BGM525890:BGM526309 AWQ525890:AWQ526309 AMU525890:AMU526309 ACY525890:ACY526309 TC525890:TC526309 JG525890:JG526309 K525890:K526309 WVS460354:WVS460773 WLW460354:WLW460773 WCA460354:WCA460773 VSE460354:VSE460773 VII460354:VII460773 UYM460354:UYM460773 UOQ460354:UOQ460773 UEU460354:UEU460773 TUY460354:TUY460773 TLC460354:TLC460773 TBG460354:TBG460773 SRK460354:SRK460773 SHO460354:SHO460773 RXS460354:RXS460773 RNW460354:RNW460773 REA460354:REA460773 QUE460354:QUE460773 QKI460354:QKI460773 QAM460354:QAM460773 PQQ460354:PQQ460773 PGU460354:PGU460773 OWY460354:OWY460773 ONC460354:ONC460773 ODG460354:ODG460773 NTK460354:NTK460773 NJO460354:NJO460773 MZS460354:MZS460773 MPW460354:MPW460773 MGA460354:MGA460773 LWE460354:LWE460773 LMI460354:LMI460773 LCM460354:LCM460773 KSQ460354:KSQ460773 KIU460354:KIU460773 JYY460354:JYY460773 JPC460354:JPC460773 JFG460354:JFG460773 IVK460354:IVK460773 ILO460354:ILO460773 IBS460354:IBS460773 HRW460354:HRW460773 HIA460354:HIA460773 GYE460354:GYE460773 GOI460354:GOI460773 GEM460354:GEM460773 FUQ460354:FUQ460773 FKU460354:FKU460773 FAY460354:FAY460773 ERC460354:ERC460773 EHG460354:EHG460773 DXK460354:DXK460773 DNO460354:DNO460773 DDS460354:DDS460773 CTW460354:CTW460773 CKA460354:CKA460773 CAE460354:CAE460773 BQI460354:BQI460773 BGM460354:BGM460773 AWQ460354:AWQ460773 AMU460354:AMU460773 ACY460354:ACY460773 TC460354:TC460773 JG460354:JG460773 K460354:K460773 WVS394818:WVS395237 WLW394818:WLW395237 WCA394818:WCA395237 VSE394818:VSE395237 VII394818:VII395237 UYM394818:UYM395237 UOQ394818:UOQ395237 UEU394818:UEU395237 TUY394818:TUY395237 TLC394818:TLC395237 TBG394818:TBG395237 SRK394818:SRK395237 SHO394818:SHO395237 RXS394818:RXS395237 RNW394818:RNW395237 REA394818:REA395237 QUE394818:QUE395237 QKI394818:QKI395237 QAM394818:QAM395237 PQQ394818:PQQ395237 PGU394818:PGU395237 OWY394818:OWY395237 ONC394818:ONC395237 ODG394818:ODG395237 NTK394818:NTK395237 NJO394818:NJO395237 MZS394818:MZS395237 MPW394818:MPW395237 MGA394818:MGA395237 LWE394818:LWE395237 LMI394818:LMI395237 LCM394818:LCM395237 KSQ394818:KSQ395237 KIU394818:KIU395237 JYY394818:JYY395237 JPC394818:JPC395237 JFG394818:JFG395237 IVK394818:IVK395237 ILO394818:ILO395237 IBS394818:IBS395237 HRW394818:HRW395237 HIA394818:HIA395237 GYE394818:GYE395237 GOI394818:GOI395237 GEM394818:GEM395237 FUQ394818:FUQ395237 FKU394818:FKU395237 FAY394818:FAY395237 ERC394818:ERC395237 EHG394818:EHG395237 DXK394818:DXK395237 DNO394818:DNO395237 DDS394818:DDS395237 CTW394818:CTW395237 CKA394818:CKA395237 CAE394818:CAE395237 BQI394818:BQI395237 BGM394818:BGM395237 AWQ394818:AWQ395237 AMU394818:AMU395237 ACY394818:ACY395237 TC394818:TC395237 JG394818:JG395237 K394818:K395237 WVS329282:WVS329701 WLW329282:WLW329701 WCA329282:WCA329701 VSE329282:VSE329701 VII329282:VII329701 UYM329282:UYM329701 UOQ329282:UOQ329701 UEU329282:UEU329701 TUY329282:TUY329701 TLC329282:TLC329701 TBG329282:TBG329701 SRK329282:SRK329701 SHO329282:SHO329701 RXS329282:RXS329701 RNW329282:RNW329701 REA329282:REA329701 QUE329282:QUE329701 QKI329282:QKI329701 QAM329282:QAM329701 PQQ329282:PQQ329701 PGU329282:PGU329701 OWY329282:OWY329701 ONC329282:ONC329701 ODG329282:ODG329701 NTK329282:NTK329701 NJO329282:NJO329701 MZS329282:MZS329701 MPW329282:MPW329701 MGA329282:MGA329701 LWE329282:LWE329701 LMI329282:LMI329701 LCM329282:LCM329701 KSQ329282:KSQ329701 KIU329282:KIU329701 JYY329282:JYY329701 JPC329282:JPC329701 JFG329282:JFG329701 IVK329282:IVK329701 ILO329282:ILO329701 IBS329282:IBS329701 HRW329282:HRW329701 HIA329282:HIA329701 GYE329282:GYE329701 GOI329282:GOI329701 GEM329282:GEM329701 FUQ329282:FUQ329701 FKU329282:FKU329701 FAY329282:FAY329701 ERC329282:ERC329701 EHG329282:EHG329701 DXK329282:DXK329701 DNO329282:DNO329701 DDS329282:DDS329701 CTW329282:CTW329701 CKA329282:CKA329701 CAE329282:CAE329701 BQI329282:BQI329701 BGM329282:BGM329701 AWQ329282:AWQ329701 AMU329282:AMU329701 ACY329282:ACY329701 TC329282:TC329701 JG329282:JG329701 K329282:K329701 WVS263746:WVS264165 WLW263746:WLW264165 WCA263746:WCA264165 VSE263746:VSE264165 VII263746:VII264165 UYM263746:UYM264165 UOQ263746:UOQ264165 UEU263746:UEU264165 TUY263746:TUY264165 TLC263746:TLC264165 TBG263746:TBG264165 SRK263746:SRK264165 SHO263746:SHO264165 RXS263746:RXS264165 RNW263746:RNW264165 REA263746:REA264165 QUE263746:QUE264165 QKI263746:QKI264165 QAM263746:QAM264165 PQQ263746:PQQ264165 PGU263746:PGU264165 OWY263746:OWY264165 ONC263746:ONC264165 ODG263746:ODG264165 NTK263746:NTK264165 NJO263746:NJO264165 MZS263746:MZS264165 MPW263746:MPW264165 MGA263746:MGA264165 LWE263746:LWE264165 LMI263746:LMI264165 LCM263746:LCM264165 KSQ263746:KSQ264165 KIU263746:KIU264165 JYY263746:JYY264165 JPC263746:JPC264165 JFG263746:JFG264165 IVK263746:IVK264165 ILO263746:ILO264165 IBS263746:IBS264165 HRW263746:HRW264165 HIA263746:HIA264165 GYE263746:GYE264165 GOI263746:GOI264165 GEM263746:GEM264165 FUQ263746:FUQ264165 FKU263746:FKU264165 FAY263746:FAY264165 ERC263746:ERC264165 EHG263746:EHG264165 DXK263746:DXK264165 DNO263746:DNO264165 DDS263746:DDS264165 CTW263746:CTW264165 CKA263746:CKA264165 CAE263746:CAE264165 BQI263746:BQI264165 BGM263746:BGM264165 AWQ263746:AWQ264165 AMU263746:AMU264165 ACY263746:ACY264165 TC263746:TC264165 JG263746:JG264165 K263746:K264165 WVS198210:WVS198629 WLW198210:WLW198629 WCA198210:WCA198629 VSE198210:VSE198629 VII198210:VII198629 UYM198210:UYM198629 UOQ198210:UOQ198629 UEU198210:UEU198629 TUY198210:TUY198629 TLC198210:TLC198629 TBG198210:TBG198629 SRK198210:SRK198629 SHO198210:SHO198629 RXS198210:RXS198629 RNW198210:RNW198629 REA198210:REA198629 QUE198210:QUE198629 QKI198210:QKI198629 QAM198210:QAM198629 PQQ198210:PQQ198629 PGU198210:PGU198629 OWY198210:OWY198629 ONC198210:ONC198629 ODG198210:ODG198629 NTK198210:NTK198629 NJO198210:NJO198629 MZS198210:MZS198629 MPW198210:MPW198629 MGA198210:MGA198629 LWE198210:LWE198629 LMI198210:LMI198629 LCM198210:LCM198629 KSQ198210:KSQ198629 KIU198210:KIU198629 JYY198210:JYY198629 JPC198210:JPC198629 JFG198210:JFG198629 IVK198210:IVK198629 ILO198210:ILO198629 IBS198210:IBS198629 HRW198210:HRW198629 HIA198210:HIA198629 GYE198210:GYE198629 GOI198210:GOI198629 GEM198210:GEM198629 FUQ198210:FUQ198629 FKU198210:FKU198629 FAY198210:FAY198629 ERC198210:ERC198629 EHG198210:EHG198629 DXK198210:DXK198629 DNO198210:DNO198629 DDS198210:DDS198629 CTW198210:CTW198629 CKA198210:CKA198629 CAE198210:CAE198629 BQI198210:BQI198629 BGM198210:BGM198629 AWQ198210:AWQ198629 AMU198210:AMU198629 ACY198210:ACY198629 TC198210:TC198629 JG198210:JG198629 K198210:K198629 WVS132674:WVS133093 WLW132674:WLW133093 WCA132674:WCA133093 VSE132674:VSE133093 VII132674:VII133093 UYM132674:UYM133093 UOQ132674:UOQ133093 UEU132674:UEU133093 TUY132674:TUY133093 TLC132674:TLC133093 TBG132674:TBG133093 SRK132674:SRK133093 SHO132674:SHO133093 RXS132674:RXS133093 RNW132674:RNW133093 REA132674:REA133093 QUE132674:QUE133093 QKI132674:QKI133093 QAM132674:QAM133093 PQQ132674:PQQ133093 PGU132674:PGU133093 OWY132674:OWY133093 ONC132674:ONC133093 ODG132674:ODG133093 NTK132674:NTK133093 NJO132674:NJO133093 MZS132674:MZS133093 MPW132674:MPW133093 MGA132674:MGA133093 LWE132674:LWE133093 LMI132674:LMI133093 LCM132674:LCM133093 KSQ132674:KSQ133093 KIU132674:KIU133093 JYY132674:JYY133093 JPC132674:JPC133093 JFG132674:JFG133093 IVK132674:IVK133093 ILO132674:ILO133093 IBS132674:IBS133093 HRW132674:HRW133093 HIA132674:HIA133093 GYE132674:GYE133093 GOI132674:GOI133093 GEM132674:GEM133093 FUQ132674:FUQ133093 FKU132674:FKU133093 FAY132674:FAY133093 ERC132674:ERC133093 EHG132674:EHG133093 DXK132674:DXK133093 DNO132674:DNO133093 DDS132674:DDS133093 CTW132674:CTW133093 CKA132674:CKA133093 CAE132674:CAE133093 BQI132674:BQI133093 BGM132674:BGM133093 AWQ132674:AWQ133093 AMU132674:AMU133093 ACY132674:ACY133093 TC132674:TC133093 JG132674:JG133093 K132674:K133093 WVS67138:WVS67557 WLW67138:WLW67557 WCA67138:WCA67557 VSE67138:VSE67557 VII67138:VII67557 UYM67138:UYM67557 UOQ67138:UOQ67557 UEU67138:UEU67557 TUY67138:TUY67557 TLC67138:TLC67557 TBG67138:TBG67557 SRK67138:SRK67557 SHO67138:SHO67557 RXS67138:RXS67557 RNW67138:RNW67557 REA67138:REA67557 QUE67138:QUE67557 QKI67138:QKI67557 QAM67138:QAM67557 PQQ67138:PQQ67557 PGU67138:PGU67557 OWY67138:OWY67557 ONC67138:ONC67557 ODG67138:ODG67557 NTK67138:NTK67557 NJO67138:NJO67557 MZS67138:MZS67557 MPW67138:MPW67557 MGA67138:MGA67557 LWE67138:LWE67557 LMI67138:LMI67557 LCM67138:LCM67557 KSQ67138:KSQ67557 KIU67138:KIU67557 JYY67138:JYY67557 JPC67138:JPC67557 JFG67138:JFG67557 IVK67138:IVK67557 ILO67138:ILO67557 IBS67138:IBS67557 HRW67138:HRW67557 HIA67138:HIA67557 GYE67138:GYE67557 GOI67138:GOI67557 GEM67138:GEM67557 FUQ67138:FUQ67557 FKU67138:FKU67557 FAY67138:FAY67557 ERC67138:ERC67557 EHG67138:EHG67557 DXK67138:DXK67557 DNO67138:DNO67557 DDS67138:DDS67557 CTW67138:CTW67557 CKA67138:CKA67557 CAE67138:CAE67557 BQI67138:BQI67557 BGM67138:BGM67557 AWQ67138:AWQ67557 AMU67138:AMU67557 ACY67138:ACY67557 TC67138:TC67557 JG67138:JG67557 K67138:K67557 WVS1602:WVS2021 WLW1602:WLW2021 WCA1602:WCA2021 VSE1602:VSE2021 VII1602:VII2021 UYM1602:UYM2021 UOQ1602:UOQ2021 UEU1602:UEU2021 TUY1602:TUY2021 TLC1602:TLC2021 TBG1602:TBG2021 SRK1602:SRK2021 SHO1602:SHO2021 RXS1602:RXS2021 RNW1602:RNW2021 REA1602:REA2021 QUE1602:QUE2021 QKI1602:QKI2021 QAM1602:QAM2021 PQQ1602:PQQ2021 PGU1602:PGU2021 OWY1602:OWY2021 ONC1602:ONC2021 ODG1602:ODG2021 NTK1602:NTK2021 NJO1602:NJO2021 MZS1602:MZS2021 MPW1602:MPW2021 MGA1602:MGA2021 LWE1602:LWE2021 LMI1602:LMI2021 LCM1602:LCM2021 KSQ1602:KSQ2021 KIU1602:KIU2021 JYY1602:JYY2021 JPC1602:JPC2021 JFG1602:JFG2021 IVK1602:IVK2021 ILO1602:ILO2021 IBS1602:IBS2021 HRW1602:HRW2021 HIA1602:HIA2021 GYE1602:GYE2021 GOI1602:GOI2021 GEM1602:GEM2021 FUQ1602:FUQ2021 FKU1602:FKU2021 FAY1602:FAY2021 ERC1602:ERC2021 EHG1602:EHG2021 DXK1602:DXK2021 DNO1602:DNO2021 DDS1602:DDS2021 CTW1602:CTW2021 CKA1602:CKA2021 CAE1602:CAE2021 BQI1602:BQI2021 BGM1602:BGM2021 AWQ1602:AWQ2021 AMU1602:AMU2021 ACY1602:ACY2021 TC1602:TC2021 JG1602:JG2021 K1602:K2021 WVP984642:WVP985061 WLT984642:WLT985061 WBX984642:WBX985061 VSB984642:VSB985061 VIF984642:VIF985061 UYJ984642:UYJ985061 UON984642:UON985061 UER984642:UER985061 TUV984642:TUV985061 TKZ984642:TKZ985061 TBD984642:TBD985061 SRH984642:SRH985061 SHL984642:SHL985061 RXP984642:RXP985061 RNT984642:RNT985061 RDX984642:RDX985061 QUB984642:QUB985061 QKF984642:QKF985061 QAJ984642:QAJ985061 PQN984642:PQN985061 PGR984642:PGR985061 OWV984642:OWV985061 OMZ984642:OMZ985061 ODD984642:ODD985061 NTH984642:NTH985061 NJL984642:NJL985061 MZP984642:MZP985061 MPT984642:MPT985061 MFX984642:MFX985061 LWB984642:LWB985061 LMF984642:LMF985061 LCJ984642:LCJ985061 KSN984642:KSN985061 KIR984642:KIR985061 JYV984642:JYV985061 JOZ984642:JOZ985061 JFD984642:JFD985061 IVH984642:IVH985061 ILL984642:ILL985061 IBP984642:IBP985061 HRT984642:HRT985061 HHX984642:HHX985061 GYB984642:GYB985061 GOF984642:GOF985061 GEJ984642:GEJ985061 FUN984642:FUN985061 FKR984642:FKR985061 FAV984642:FAV985061 EQZ984642:EQZ985061 EHD984642:EHD985061 DXH984642:DXH985061 DNL984642:DNL985061 DDP984642:DDP985061 CTT984642:CTT985061 CJX984642:CJX985061 CAB984642:CAB985061 BQF984642:BQF985061 BGJ984642:BGJ985061 AWN984642:AWN985061 AMR984642:AMR985061 ACV984642:ACV985061 SZ984642:SZ985061 JD984642:JD985061 H984642:H985061 WVP919106:WVP919525 WLT919106:WLT919525 WBX919106:WBX919525 VSB919106:VSB919525 VIF919106:VIF919525 UYJ919106:UYJ919525 UON919106:UON919525 UER919106:UER919525 TUV919106:TUV919525 TKZ919106:TKZ919525 TBD919106:TBD919525 SRH919106:SRH919525 SHL919106:SHL919525 RXP919106:RXP919525 RNT919106:RNT919525 RDX919106:RDX919525 QUB919106:QUB919525 QKF919106:QKF919525 QAJ919106:QAJ919525 PQN919106:PQN919525 PGR919106:PGR919525 OWV919106:OWV919525 OMZ919106:OMZ919525 ODD919106:ODD919525 NTH919106:NTH919525 NJL919106:NJL919525 MZP919106:MZP919525 MPT919106:MPT919525 MFX919106:MFX919525 LWB919106:LWB919525 LMF919106:LMF919525 LCJ919106:LCJ919525 KSN919106:KSN919525 KIR919106:KIR919525 JYV919106:JYV919525 JOZ919106:JOZ919525 JFD919106:JFD919525 IVH919106:IVH919525 ILL919106:ILL919525 IBP919106:IBP919525 HRT919106:HRT919525 HHX919106:HHX919525 GYB919106:GYB919525 GOF919106:GOF919525 GEJ919106:GEJ919525 FUN919106:FUN919525 FKR919106:FKR919525 FAV919106:FAV919525 EQZ919106:EQZ919525 EHD919106:EHD919525 DXH919106:DXH919525 DNL919106:DNL919525 DDP919106:DDP919525 CTT919106:CTT919525 CJX919106:CJX919525 CAB919106:CAB919525 BQF919106:BQF919525 BGJ919106:BGJ919525 AWN919106:AWN919525 AMR919106:AMR919525 ACV919106:ACV919525 SZ919106:SZ919525 JD919106:JD919525 H919106:H919525 WVP853570:WVP853989 WLT853570:WLT853989 WBX853570:WBX853989 VSB853570:VSB853989 VIF853570:VIF853989 UYJ853570:UYJ853989 UON853570:UON853989 UER853570:UER853989 TUV853570:TUV853989 TKZ853570:TKZ853989 TBD853570:TBD853989 SRH853570:SRH853989 SHL853570:SHL853989 RXP853570:RXP853989 RNT853570:RNT853989 RDX853570:RDX853989 QUB853570:QUB853989 QKF853570:QKF853989 QAJ853570:QAJ853989 PQN853570:PQN853989 PGR853570:PGR853989 OWV853570:OWV853989 OMZ853570:OMZ853989 ODD853570:ODD853989 NTH853570:NTH853989 NJL853570:NJL853989 MZP853570:MZP853989 MPT853570:MPT853989 MFX853570:MFX853989 LWB853570:LWB853989 LMF853570:LMF853989 LCJ853570:LCJ853989 KSN853570:KSN853989 KIR853570:KIR853989 JYV853570:JYV853989 JOZ853570:JOZ853989 JFD853570:JFD853989 IVH853570:IVH853989 ILL853570:ILL853989 IBP853570:IBP853989 HRT853570:HRT853989 HHX853570:HHX853989 GYB853570:GYB853989 GOF853570:GOF853989 GEJ853570:GEJ853989 FUN853570:FUN853989 FKR853570:FKR853989 FAV853570:FAV853989 EQZ853570:EQZ853989 EHD853570:EHD853989 DXH853570:DXH853989 DNL853570:DNL853989 DDP853570:DDP853989 CTT853570:CTT853989 CJX853570:CJX853989 CAB853570:CAB853989 BQF853570:BQF853989 BGJ853570:BGJ853989 AWN853570:AWN853989 AMR853570:AMR853989 ACV853570:ACV853989 SZ853570:SZ853989 JD853570:JD853989 H853570:H853989 WVP788034:WVP788453 WLT788034:WLT788453 WBX788034:WBX788453 VSB788034:VSB788453 VIF788034:VIF788453 UYJ788034:UYJ788453 UON788034:UON788453 UER788034:UER788453 TUV788034:TUV788453 TKZ788034:TKZ788453 TBD788034:TBD788453 SRH788034:SRH788453 SHL788034:SHL788453 RXP788034:RXP788453 RNT788034:RNT788453 RDX788034:RDX788453 QUB788034:QUB788453 QKF788034:QKF788453 QAJ788034:QAJ788453 PQN788034:PQN788453 PGR788034:PGR788453 OWV788034:OWV788453 OMZ788034:OMZ788453 ODD788034:ODD788453 NTH788034:NTH788453 NJL788034:NJL788453 MZP788034:MZP788453 MPT788034:MPT788453 MFX788034:MFX788453 LWB788034:LWB788453 LMF788034:LMF788453 LCJ788034:LCJ788453 KSN788034:KSN788453 KIR788034:KIR788453 JYV788034:JYV788453 JOZ788034:JOZ788453 JFD788034:JFD788453 IVH788034:IVH788453 ILL788034:ILL788453 IBP788034:IBP788453 HRT788034:HRT788453 HHX788034:HHX788453 GYB788034:GYB788453 GOF788034:GOF788453 GEJ788034:GEJ788453 FUN788034:FUN788453 FKR788034:FKR788453 FAV788034:FAV788453 EQZ788034:EQZ788453 EHD788034:EHD788453 DXH788034:DXH788453 DNL788034:DNL788453 DDP788034:DDP788453 CTT788034:CTT788453 CJX788034:CJX788453 CAB788034:CAB788453 BQF788034:BQF788453 BGJ788034:BGJ788453 AWN788034:AWN788453 AMR788034:AMR788453 ACV788034:ACV788453 SZ788034:SZ788453 JD788034:JD788453 H788034:H788453 WVP722498:WVP722917 WLT722498:WLT722917 WBX722498:WBX722917 VSB722498:VSB722917 VIF722498:VIF722917 UYJ722498:UYJ722917 UON722498:UON722917 UER722498:UER722917 TUV722498:TUV722917 TKZ722498:TKZ722917 TBD722498:TBD722917 SRH722498:SRH722917 SHL722498:SHL722917 RXP722498:RXP722917 RNT722498:RNT722917 RDX722498:RDX722917 QUB722498:QUB722917 QKF722498:QKF722917 QAJ722498:QAJ722917 PQN722498:PQN722917 PGR722498:PGR722917 OWV722498:OWV722917 OMZ722498:OMZ722917 ODD722498:ODD722917 NTH722498:NTH722917 NJL722498:NJL722917 MZP722498:MZP722917 MPT722498:MPT722917 MFX722498:MFX722917 LWB722498:LWB722917 LMF722498:LMF722917 LCJ722498:LCJ722917 KSN722498:KSN722917 KIR722498:KIR722917 JYV722498:JYV722917 JOZ722498:JOZ722917 JFD722498:JFD722917 IVH722498:IVH722917 ILL722498:ILL722917 IBP722498:IBP722917 HRT722498:HRT722917 HHX722498:HHX722917 GYB722498:GYB722917 GOF722498:GOF722917 GEJ722498:GEJ722917 FUN722498:FUN722917 FKR722498:FKR722917 FAV722498:FAV722917 EQZ722498:EQZ722917 EHD722498:EHD722917 DXH722498:DXH722917 DNL722498:DNL722917 DDP722498:DDP722917 CTT722498:CTT722917 CJX722498:CJX722917 CAB722498:CAB722917 BQF722498:BQF722917 BGJ722498:BGJ722917 AWN722498:AWN722917 AMR722498:AMR722917 ACV722498:ACV722917 SZ722498:SZ722917 JD722498:JD722917 H722498:H722917 WVP656962:WVP657381 WLT656962:WLT657381 WBX656962:WBX657381 VSB656962:VSB657381 VIF656962:VIF657381 UYJ656962:UYJ657381 UON656962:UON657381 UER656962:UER657381 TUV656962:TUV657381 TKZ656962:TKZ657381 TBD656962:TBD657381 SRH656962:SRH657381 SHL656962:SHL657381 RXP656962:RXP657381 RNT656962:RNT657381 RDX656962:RDX657381 QUB656962:QUB657381 QKF656962:QKF657381 QAJ656962:QAJ657381 PQN656962:PQN657381 PGR656962:PGR657381 OWV656962:OWV657381 OMZ656962:OMZ657381 ODD656962:ODD657381 NTH656962:NTH657381 NJL656962:NJL657381 MZP656962:MZP657381 MPT656962:MPT657381 MFX656962:MFX657381 LWB656962:LWB657381 LMF656962:LMF657381 LCJ656962:LCJ657381 KSN656962:KSN657381 KIR656962:KIR657381 JYV656962:JYV657381 JOZ656962:JOZ657381 JFD656962:JFD657381 IVH656962:IVH657381 ILL656962:ILL657381 IBP656962:IBP657381 HRT656962:HRT657381 HHX656962:HHX657381 GYB656962:GYB657381 GOF656962:GOF657381 GEJ656962:GEJ657381 FUN656962:FUN657381 FKR656962:FKR657381 FAV656962:FAV657381 EQZ656962:EQZ657381 EHD656962:EHD657381 DXH656962:DXH657381 DNL656962:DNL657381 DDP656962:DDP657381 CTT656962:CTT657381 CJX656962:CJX657381 CAB656962:CAB657381 BQF656962:BQF657381 BGJ656962:BGJ657381 AWN656962:AWN657381 AMR656962:AMR657381 ACV656962:ACV657381 SZ656962:SZ657381 JD656962:JD657381 H656962:H657381 WVP591426:WVP591845 WLT591426:WLT591845 WBX591426:WBX591845 VSB591426:VSB591845 VIF591426:VIF591845 UYJ591426:UYJ591845 UON591426:UON591845 UER591426:UER591845 TUV591426:TUV591845 TKZ591426:TKZ591845 TBD591426:TBD591845 SRH591426:SRH591845 SHL591426:SHL591845 RXP591426:RXP591845 RNT591426:RNT591845 RDX591426:RDX591845 QUB591426:QUB591845 QKF591426:QKF591845 QAJ591426:QAJ591845 PQN591426:PQN591845 PGR591426:PGR591845 OWV591426:OWV591845 OMZ591426:OMZ591845 ODD591426:ODD591845 NTH591426:NTH591845 NJL591426:NJL591845 MZP591426:MZP591845 MPT591426:MPT591845 MFX591426:MFX591845 LWB591426:LWB591845 LMF591426:LMF591845 LCJ591426:LCJ591845 KSN591426:KSN591845 KIR591426:KIR591845 JYV591426:JYV591845 JOZ591426:JOZ591845 JFD591426:JFD591845 IVH591426:IVH591845 ILL591426:ILL591845 IBP591426:IBP591845 HRT591426:HRT591845 HHX591426:HHX591845 GYB591426:GYB591845 GOF591426:GOF591845 GEJ591426:GEJ591845 FUN591426:FUN591845 FKR591426:FKR591845 FAV591426:FAV591845 EQZ591426:EQZ591845 EHD591426:EHD591845 DXH591426:DXH591845 DNL591426:DNL591845 DDP591426:DDP591845 CTT591426:CTT591845 CJX591426:CJX591845 CAB591426:CAB591845 BQF591426:BQF591845 BGJ591426:BGJ591845 AWN591426:AWN591845 AMR591426:AMR591845 ACV591426:ACV591845 SZ591426:SZ591845 JD591426:JD591845 H591426:H591845 WVP525890:WVP526309 WLT525890:WLT526309 WBX525890:WBX526309 VSB525890:VSB526309 VIF525890:VIF526309 UYJ525890:UYJ526309 UON525890:UON526309 UER525890:UER526309 TUV525890:TUV526309 TKZ525890:TKZ526309 TBD525890:TBD526309 SRH525890:SRH526309 SHL525890:SHL526309 RXP525890:RXP526309 RNT525890:RNT526309 RDX525890:RDX526309 QUB525890:QUB526309 QKF525890:QKF526309 QAJ525890:QAJ526309 PQN525890:PQN526309 PGR525890:PGR526309 OWV525890:OWV526309 OMZ525890:OMZ526309 ODD525890:ODD526309 NTH525890:NTH526309 NJL525890:NJL526309 MZP525890:MZP526309 MPT525890:MPT526309 MFX525890:MFX526309 LWB525890:LWB526309 LMF525890:LMF526309 LCJ525890:LCJ526309 KSN525890:KSN526309 KIR525890:KIR526309 JYV525890:JYV526309 JOZ525890:JOZ526309 JFD525890:JFD526309 IVH525890:IVH526309 ILL525890:ILL526309 IBP525890:IBP526309 HRT525890:HRT526309 HHX525890:HHX526309 GYB525890:GYB526309 GOF525890:GOF526309 GEJ525890:GEJ526309 FUN525890:FUN526309 FKR525890:FKR526309 FAV525890:FAV526309 EQZ525890:EQZ526309 EHD525890:EHD526309 DXH525890:DXH526309 DNL525890:DNL526309 DDP525890:DDP526309 CTT525890:CTT526309 CJX525890:CJX526309 CAB525890:CAB526309 BQF525890:BQF526309 BGJ525890:BGJ526309 AWN525890:AWN526309 AMR525890:AMR526309 ACV525890:ACV526309 SZ525890:SZ526309 JD525890:JD526309 H525890:H526309 WVP460354:WVP460773 WLT460354:WLT460773 WBX460354:WBX460773 VSB460354:VSB460773 VIF460354:VIF460773 UYJ460354:UYJ460773 UON460354:UON460773 UER460354:UER460773 TUV460354:TUV460773 TKZ460354:TKZ460773 TBD460354:TBD460773 SRH460354:SRH460773 SHL460354:SHL460773 RXP460354:RXP460773 RNT460354:RNT460773 RDX460354:RDX460773 QUB460354:QUB460773 QKF460354:QKF460773 QAJ460354:QAJ460773 PQN460354:PQN460773 PGR460354:PGR460773 OWV460354:OWV460773 OMZ460354:OMZ460773 ODD460354:ODD460773 NTH460354:NTH460773 NJL460354:NJL460773 MZP460354:MZP460773 MPT460354:MPT460773 MFX460354:MFX460773 LWB460354:LWB460773 LMF460354:LMF460773 LCJ460354:LCJ460773 KSN460354:KSN460773 KIR460354:KIR460773 JYV460354:JYV460773 JOZ460354:JOZ460773 JFD460354:JFD460773 IVH460354:IVH460773 ILL460354:ILL460773 IBP460354:IBP460773 HRT460354:HRT460773 HHX460354:HHX460773 GYB460354:GYB460773 GOF460354:GOF460773 GEJ460354:GEJ460773 FUN460354:FUN460773 FKR460354:FKR460773 FAV460354:FAV460773 EQZ460354:EQZ460773 EHD460354:EHD460773 DXH460354:DXH460773 DNL460354:DNL460773 DDP460354:DDP460773 CTT460354:CTT460773 CJX460354:CJX460773 CAB460354:CAB460773 BQF460354:BQF460773 BGJ460354:BGJ460773 AWN460354:AWN460773 AMR460354:AMR460773 ACV460354:ACV460773 SZ460354:SZ460773 JD460354:JD460773 H460354:H460773 WVP394818:WVP395237 WLT394818:WLT395237 WBX394818:WBX395237 VSB394818:VSB395237 VIF394818:VIF395237 UYJ394818:UYJ395237 UON394818:UON395237 UER394818:UER395237 TUV394818:TUV395237 TKZ394818:TKZ395237 TBD394818:TBD395237 SRH394818:SRH395237 SHL394818:SHL395237 RXP394818:RXP395237 RNT394818:RNT395237 RDX394818:RDX395237 QUB394818:QUB395237 QKF394818:QKF395237 QAJ394818:QAJ395237 PQN394818:PQN395237 PGR394818:PGR395237 OWV394818:OWV395237 OMZ394818:OMZ395237 ODD394818:ODD395237 NTH394818:NTH395237 NJL394818:NJL395237 MZP394818:MZP395237 MPT394818:MPT395237 MFX394818:MFX395237 LWB394818:LWB395237 LMF394818:LMF395237 LCJ394818:LCJ395237 KSN394818:KSN395237 KIR394818:KIR395237 JYV394818:JYV395237 JOZ394818:JOZ395237 JFD394818:JFD395237 IVH394818:IVH395237 ILL394818:ILL395237 IBP394818:IBP395237 HRT394818:HRT395237 HHX394818:HHX395237 GYB394818:GYB395237 GOF394818:GOF395237 GEJ394818:GEJ395237 FUN394818:FUN395237 FKR394818:FKR395237 FAV394818:FAV395237 EQZ394818:EQZ395237 EHD394818:EHD395237 DXH394818:DXH395237 DNL394818:DNL395237 DDP394818:DDP395237 CTT394818:CTT395237 CJX394818:CJX395237 CAB394818:CAB395237 BQF394818:BQF395237 BGJ394818:BGJ395237 AWN394818:AWN395237 AMR394818:AMR395237 ACV394818:ACV395237 SZ394818:SZ395237 JD394818:JD395237 H394818:H395237 WVP329282:WVP329701 WLT329282:WLT329701 WBX329282:WBX329701 VSB329282:VSB329701 VIF329282:VIF329701 UYJ329282:UYJ329701 UON329282:UON329701 UER329282:UER329701 TUV329282:TUV329701 TKZ329282:TKZ329701 TBD329282:TBD329701 SRH329282:SRH329701 SHL329282:SHL329701 RXP329282:RXP329701 RNT329282:RNT329701 RDX329282:RDX329701 QUB329282:QUB329701 QKF329282:QKF329701 QAJ329282:QAJ329701 PQN329282:PQN329701 PGR329282:PGR329701 OWV329282:OWV329701 OMZ329282:OMZ329701 ODD329282:ODD329701 NTH329282:NTH329701 NJL329282:NJL329701 MZP329282:MZP329701 MPT329282:MPT329701 MFX329282:MFX329701 LWB329282:LWB329701 LMF329282:LMF329701 LCJ329282:LCJ329701 KSN329282:KSN329701 KIR329282:KIR329701 JYV329282:JYV329701 JOZ329282:JOZ329701 JFD329282:JFD329701 IVH329282:IVH329701 ILL329282:ILL329701 IBP329282:IBP329701 HRT329282:HRT329701 HHX329282:HHX329701 GYB329282:GYB329701 GOF329282:GOF329701 GEJ329282:GEJ329701 FUN329282:FUN329701 FKR329282:FKR329701 FAV329282:FAV329701 EQZ329282:EQZ329701 EHD329282:EHD329701 DXH329282:DXH329701 DNL329282:DNL329701 DDP329282:DDP329701 CTT329282:CTT329701 CJX329282:CJX329701 CAB329282:CAB329701 BQF329282:BQF329701 BGJ329282:BGJ329701 AWN329282:AWN329701 AMR329282:AMR329701 ACV329282:ACV329701 SZ329282:SZ329701 JD329282:JD329701 H329282:H329701 WVP263746:WVP264165 WLT263746:WLT264165 WBX263746:WBX264165 VSB263746:VSB264165 VIF263746:VIF264165 UYJ263746:UYJ264165 UON263746:UON264165 UER263746:UER264165 TUV263746:TUV264165 TKZ263746:TKZ264165 TBD263746:TBD264165 SRH263746:SRH264165 SHL263746:SHL264165 RXP263746:RXP264165 RNT263746:RNT264165 RDX263746:RDX264165 QUB263746:QUB264165 QKF263746:QKF264165 QAJ263746:QAJ264165 PQN263746:PQN264165 PGR263746:PGR264165 OWV263746:OWV264165 OMZ263746:OMZ264165 ODD263746:ODD264165 NTH263746:NTH264165 NJL263746:NJL264165 MZP263746:MZP264165 MPT263746:MPT264165 MFX263746:MFX264165 LWB263746:LWB264165 LMF263746:LMF264165 LCJ263746:LCJ264165 KSN263746:KSN264165 KIR263746:KIR264165 JYV263746:JYV264165 JOZ263746:JOZ264165 JFD263746:JFD264165 IVH263746:IVH264165 ILL263746:ILL264165 IBP263746:IBP264165 HRT263746:HRT264165 HHX263746:HHX264165 GYB263746:GYB264165 GOF263746:GOF264165 GEJ263746:GEJ264165 FUN263746:FUN264165 FKR263746:FKR264165 FAV263746:FAV264165 EQZ263746:EQZ264165 EHD263746:EHD264165 DXH263746:DXH264165 DNL263746:DNL264165 DDP263746:DDP264165 CTT263746:CTT264165 CJX263746:CJX264165 CAB263746:CAB264165 BQF263746:BQF264165 BGJ263746:BGJ264165 AWN263746:AWN264165 AMR263746:AMR264165 ACV263746:ACV264165 SZ263746:SZ264165 JD263746:JD264165 H263746:H264165 WVP198210:WVP198629 WLT198210:WLT198629 WBX198210:WBX198629 VSB198210:VSB198629 VIF198210:VIF198629 UYJ198210:UYJ198629 UON198210:UON198629 UER198210:UER198629 TUV198210:TUV198629 TKZ198210:TKZ198629 TBD198210:TBD198629 SRH198210:SRH198629 SHL198210:SHL198629 RXP198210:RXP198629 RNT198210:RNT198629 RDX198210:RDX198629 QUB198210:QUB198629 QKF198210:QKF198629 QAJ198210:QAJ198629 PQN198210:PQN198629 PGR198210:PGR198629 OWV198210:OWV198629 OMZ198210:OMZ198629 ODD198210:ODD198629 NTH198210:NTH198629 NJL198210:NJL198629 MZP198210:MZP198629 MPT198210:MPT198629 MFX198210:MFX198629 LWB198210:LWB198629 LMF198210:LMF198629 LCJ198210:LCJ198629 KSN198210:KSN198629 KIR198210:KIR198629 JYV198210:JYV198629 JOZ198210:JOZ198629 JFD198210:JFD198629 IVH198210:IVH198629 ILL198210:ILL198629 IBP198210:IBP198629 HRT198210:HRT198629 HHX198210:HHX198629 GYB198210:GYB198629 GOF198210:GOF198629 GEJ198210:GEJ198629 FUN198210:FUN198629 FKR198210:FKR198629 FAV198210:FAV198629 EQZ198210:EQZ198629 EHD198210:EHD198629 DXH198210:DXH198629 DNL198210:DNL198629 DDP198210:DDP198629 CTT198210:CTT198629 CJX198210:CJX198629 CAB198210:CAB198629 BQF198210:BQF198629 BGJ198210:BGJ198629 AWN198210:AWN198629 AMR198210:AMR198629 ACV198210:ACV198629 SZ198210:SZ198629 JD198210:JD198629 H198210:H198629 WVP132674:WVP133093 WLT132674:WLT133093 WBX132674:WBX133093 VSB132674:VSB133093 VIF132674:VIF133093 UYJ132674:UYJ133093 UON132674:UON133093 UER132674:UER133093 TUV132674:TUV133093 TKZ132674:TKZ133093 TBD132674:TBD133093 SRH132674:SRH133093 SHL132674:SHL133093 RXP132674:RXP133093 RNT132674:RNT133093 RDX132674:RDX133093 QUB132674:QUB133093 QKF132674:QKF133093 QAJ132674:QAJ133093 PQN132674:PQN133093 PGR132674:PGR133093 OWV132674:OWV133093 OMZ132674:OMZ133093 ODD132674:ODD133093 NTH132674:NTH133093 NJL132674:NJL133093 MZP132674:MZP133093 MPT132674:MPT133093 MFX132674:MFX133093 LWB132674:LWB133093 LMF132674:LMF133093 LCJ132674:LCJ133093 KSN132674:KSN133093 KIR132674:KIR133093 JYV132674:JYV133093 JOZ132674:JOZ133093 JFD132674:JFD133093 IVH132674:IVH133093 ILL132674:ILL133093 IBP132674:IBP133093 HRT132674:HRT133093 HHX132674:HHX133093 GYB132674:GYB133093 GOF132674:GOF133093 GEJ132674:GEJ133093 FUN132674:FUN133093 FKR132674:FKR133093 FAV132674:FAV133093 EQZ132674:EQZ133093 EHD132674:EHD133093 DXH132674:DXH133093 DNL132674:DNL133093 DDP132674:DDP133093 CTT132674:CTT133093 CJX132674:CJX133093 CAB132674:CAB133093 BQF132674:BQF133093 BGJ132674:BGJ133093 AWN132674:AWN133093 AMR132674:AMR133093 ACV132674:ACV133093 SZ132674:SZ133093 JD132674:JD133093 H132674:H133093 WVP67138:WVP67557 WLT67138:WLT67557 WBX67138:WBX67557 VSB67138:VSB67557 VIF67138:VIF67557 UYJ67138:UYJ67557 UON67138:UON67557 UER67138:UER67557 TUV67138:TUV67557 TKZ67138:TKZ67557 TBD67138:TBD67557 SRH67138:SRH67557 SHL67138:SHL67557 RXP67138:RXP67557 RNT67138:RNT67557 RDX67138:RDX67557 QUB67138:QUB67557 QKF67138:QKF67557 QAJ67138:QAJ67557 PQN67138:PQN67557 PGR67138:PGR67557 OWV67138:OWV67557 OMZ67138:OMZ67557 ODD67138:ODD67557 NTH67138:NTH67557 NJL67138:NJL67557 MZP67138:MZP67557 MPT67138:MPT67557 MFX67138:MFX67557 LWB67138:LWB67557 LMF67138:LMF67557 LCJ67138:LCJ67557 KSN67138:KSN67557 KIR67138:KIR67557 JYV67138:JYV67557 JOZ67138:JOZ67557 JFD67138:JFD67557 IVH67138:IVH67557 ILL67138:ILL67557 IBP67138:IBP67557 HRT67138:HRT67557 HHX67138:HHX67557 GYB67138:GYB67557 GOF67138:GOF67557 GEJ67138:GEJ67557 FUN67138:FUN67557 FKR67138:FKR67557 FAV67138:FAV67557 EQZ67138:EQZ67557 EHD67138:EHD67557 DXH67138:DXH67557 DNL67138:DNL67557 DDP67138:DDP67557 CTT67138:CTT67557 CJX67138:CJX67557 CAB67138:CAB67557 BQF67138:BQF67557 BGJ67138:BGJ67557 AWN67138:AWN67557 AMR67138:AMR67557 ACV67138:ACV67557 SZ67138:SZ67557 JD67138:JD67557 H67138:H67557 WVP1602:WVP2021 WLT1602:WLT2021 WBX1602:WBX2021 VSB1602:VSB2021 VIF1602:VIF2021 UYJ1602:UYJ2021 UON1602:UON2021 UER1602:UER2021 TUV1602:TUV2021 TKZ1602:TKZ2021 TBD1602:TBD2021 SRH1602:SRH2021 SHL1602:SHL2021 RXP1602:RXP2021 RNT1602:RNT2021 RDX1602:RDX2021 QUB1602:QUB2021 QKF1602:QKF2021 QAJ1602:QAJ2021 PQN1602:PQN2021 PGR1602:PGR2021 OWV1602:OWV2021 OMZ1602:OMZ2021 ODD1602:ODD2021 NTH1602:NTH2021 NJL1602:NJL2021 MZP1602:MZP2021 MPT1602:MPT2021 MFX1602:MFX2021 LWB1602:LWB2021 LMF1602:LMF2021 LCJ1602:LCJ2021 KSN1602:KSN2021 KIR1602:KIR2021 JYV1602:JYV2021 JOZ1602:JOZ2021 JFD1602:JFD2021 IVH1602:IVH2021 ILL1602:ILL2021 IBP1602:IBP2021 HRT1602:HRT2021 HHX1602:HHX2021 GYB1602:GYB2021 GOF1602:GOF2021 GEJ1602:GEJ2021 FUN1602:FUN2021 FKR1602:FKR2021 FAV1602:FAV2021 EQZ1602:EQZ2021 EHD1602:EHD2021 DXH1602:DXH2021 DNL1602:DNL2021 DDP1602:DDP2021 CTT1602:CTT2021 CJX1602:CJX2021 CAB1602:CAB2021 BQF1602:BQF2021 BGJ1602:BGJ2021 AWN1602:AWN2021 AMR1602:AMR2021 ACV1602:ACV2021 SZ1602:SZ2021 JD1602:JD2021" xr:uid="{7D286B17-1AB3-4CD3-A6EF-DE563F6DCF0B}">
      <formula1>$Y$3:$Y$7</formula1>
    </dataValidation>
    <dataValidation type="list" allowBlank="1" showInputMessage="1" showErrorMessage="1" sqref="H1116:H1601 WVS984156:WVS984641 WLW984156:WLW984641 WCA984156:WCA984641 VSE984156:VSE984641 VII984156:VII984641 UYM984156:UYM984641 UOQ984156:UOQ984641 UEU984156:UEU984641 TUY984156:TUY984641 TLC984156:TLC984641 TBG984156:TBG984641 SRK984156:SRK984641 SHO984156:SHO984641 RXS984156:RXS984641 RNW984156:RNW984641 REA984156:REA984641 QUE984156:QUE984641 QKI984156:QKI984641 QAM984156:QAM984641 PQQ984156:PQQ984641 PGU984156:PGU984641 OWY984156:OWY984641 ONC984156:ONC984641 ODG984156:ODG984641 NTK984156:NTK984641 NJO984156:NJO984641 MZS984156:MZS984641 MPW984156:MPW984641 MGA984156:MGA984641 LWE984156:LWE984641 LMI984156:LMI984641 LCM984156:LCM984641 KSQ984156:KSQ984641 KIU984156:KIU984641 JYY984156:JYY984641 JPC984156:JPC984641 JFG984156:JFG984641 IVK984156:IVK984641 ILO984156:ILO984641 IBS984156:IBS984641 HRW984156:HRW984641 HIA984156:HIA984641 GYE984156:GYE984641 GOI984156:GOI984641 GEM984156:GEM984641 FUQ984156:FUQ984641 FKU984156:FKU984641 FAY984156:FAY984641 ERC984156:ERC984641 EHG984156:EHG984641 DXK984156:DXK984641 DNO984156:DNO984641 DDS984156:DDS984641 CTW984156:CTW984641 CKA984156:CKA984641 CAE984156:CAE984641 BQI984156:BQI984641 BGM984156:BGM984641 AWQ984156:AWQ984641 AMU984156:AMU984641 ACY984156:ACY984641 TC984156:TC984641 JG984156:JG984641 K984156:K984641 WVS918620:WVS919105 WLW918620:WLW919105 WCA918620:WCA919105 VSE918620:VSE919105 VII918620:VII919105 UYM918620:UYM919105 UOQ918620:UOQ919105 UEU918620:UEU919105 TUY918620:TUY919105 TLC918620:TLC919105 TBG918620:TBG919105 SRK918620:SRK919105 SHO918620:SHO919105 RXS918620:RXS919105 RNW918620:RNW919105 REA918620:REA919105 QUE918620:QUE919105 QKI918620:QKI919105 QAM918620:QAM919105 PQQ918620:PQQ919105 PGU918620:PGU919105 OWY918620:OWY919105 ONC918620:ONC919105 ODG918620:ODG919105 NTK918620:NTK919105 NJO918620:NJO919105 MZS918620:MZS919105 MPW918620:MPW919105 MGA918620:MGA919105 LWE918620:LWE919105 LMI918620:LMI919105 LCM918620:LCM919105 KSQ918620:KSQ919105 KIU918620:KIU919105 JYY918620:JYY919105 JPC918620:JPC919105 JFG918620:JFG919105 IVK918620:IVK919105 ILO918620:ILO919105 IBS918620:IBS919105 HRW918620:HRW919105 HIA918620:HIA919105 GYE918620:GYE919105 GOI918620:GOI919105 GEM918620:GEM919105 FUQ918620:FUQ919105 FKU918620:FKU919105 FAY918620:FAY919105 ERC918620:ERC919105 EHG918620:EHG919105 DXK918620:DXK919105 DNO918620:DNO919105 DDS918620:DDS919105 CTW918620:CTW919105 CKA918620:CKA919105 CAE918620:CAE919105 BQI918620:BQI919105 BGM918620:BGM919105 AWQ918620:AWQ919105 AMU918620:AMU919105 ACY918620:ACY919105 TC918620:TC919105 JG918620:JG919105 K918620:K919105 WVS853084:WVS853569 WLW853084:WLW853569 WCA853084:WCA853569 VSE853084:VSE853569 VII853084:VII853569 UYM853084:UYM853569 UOQ853084:UOQ853569 UEU853084:UEU853569 TUY853084:TUY853569 TLC853084:TLC853569 TBG853084:TBG853569 SRK853084:SRK853569 SHO853084:SHO853569 RXS853084:RXS853569 RNW853084:RNW853569 REA853084:REA853569 QUE853084:QUE853569 QKI853084:QKI853569 QAM853084:QAM853569 PQQ853084:PQQ853569 PGU853084:PGU853569 OWY853084:OWY853569 ONC853084:ONC853569 ODG853084:ODG853569 NTK853084:NTK853569 NJO853084:NJO853569 MZS853084:MZS853569 MPW853084:MPW853569 MGA853084:MGA853569 LWE853084:LWE853569 LMI853084:LMI853569 LCM853084:LCM853569 KSQ853084:KSQ853569 KIU853084:KIU853569 JYY853084:JYY853569 JPC853084:JPC853569 JFG853084:JFG853569 IVK853084:IVK853569 ILO853084:ILO853569 IBS853084:IBS853569 HRW853084:HRW853569 HIA853084:HIA853569 GYE853084:GYE853569 GOI853084:GOI853569 GEM853084:GEM853569 FUQ853084:FUQ853569 FKU853084:FKU853569 FAY853084:FAY853569 ERC853084:ERC853569 EHG853084:EHG853569 DXK853084:DXK853569 DNO853084:DNO853569 DDS853084:DDS853569 CTW853084:CTW853569 CKA853084:CKA853569 CAE853084:CAE853569 BQI853084:BQI853569 BGM853084:BGM853569 AWQ853084:AWQ853569 AMU853084:AMU853569 ACY853084:ACY853569 TC853084:TC853569 JG853084:JG853569 K853084:K853569 WVS787548:WVS788033 WLW787548:WLW788033 WCA787548:WCA788033 VSE787548:VSE788033 VII787548:VII788033 UYM787548:UYM788033 UOQ787548:UOQ788033 UEU787548:UEU788033 TUY787548:TUY788033 TLC787548:TLC788033 TBG787548:TBG788033 SRK787548:SRK788033 SHO787548:SHO788033 RXS787548:RXS788033 RNW787548:RNW788033 REA787548:REA788033 QUE787548:QUE788033 QKI787548:QKI788033 QAM787548:QAM788033 PQQ787548:PQQ788033 PGU787548:PGU788033 OWY787548:OWY788033 ONC787548:ONC788033 ODG787548:ODG788033 NTK787548:NTK788033 NJO787548:NJO788033 MZS787548:MZS788033 MPW787548:MPW788033 MGA787548:MGA788033 LWE787548:LWE788033 LMI787548:LMI788033 LCM787548:LCM788033 KSQ787548:KSQ788033 KIU787548:KIU788033 JYY787548:JYY788033 JPC787548:JPC788033 JFG787548:JFG788033 IVK787548:IVK788033 ILO787548:ILO788033 IBS787548:IBS788033 HRW787548:HRW788033 HIA787548:HIA788033 GYE787548:GYE788033 GOI787548:GOI788033 GEM787548:GEM788033 FUQ787548:FUQ788033 FKU787548:FKU788033 FAY787548:FAY788033 ERC787548:ERC788033 EHG787548:EHG788033 DXK787548:DXK788033 DNO787548:DNO788033 DDS787548:DDS788033 CTW787548:CTW788033 CKA787548:CKA788033 CAE787548:CAE788033 BQI787548:BQI788033 BGM787548:BGM788033 AWQ787548:AWQ788033 AMU787548:AMU788033 ACY787548:ACY788033 TC787548:TC788033 JG787548:JG788033 K787548:K788033 WVS722012:WVS722497 WLW722012:WLW722497 WCA722012:WCA722497 VSE722012:VSE722497 VII722012:VII722497 UYM722012:UYM722497 UOQ722012:UOQ722497 UEU722012:UEU722497 TUY722012:TUY722497 TLC722012:TLC722497 TBG722012:TBG722497 SRK722012:SRK722497 SHO722012:SHO722497 RXS722012:RXS722497 RNW722012:RNW722497 REA722012:REA722497 QUE722012:QUE722497 QKI722012:QKI722497 QAM722012:QAM722497 PQQ722012:PQQ722497 PGU722012:PGU722497 OWY722012:OWY722497 ONC722012:ONC722497 ODG722012:ODG722497 NTK722012:NTK722497 NJO722012:NJO722497 MZS722012:MZS722497 MPW722012:MPW722497 MGA722012:MGA722497 LWE722012:LWE722497 LMI722012:LMI722497 LCM722012:LCM722497 KSQ722012:KSQ722497 KIU722012:KIU722497 JYY722012:JYY722497 JPC722012:JPC722497 JFG722012:JFG722497 IVK722012:IVK722497 ILO722012:ILO722497 IBS722012:IBS722497 HRW722012:HRW722497 HIA722012:HIA722497 GYE722012:GYE722497 GOI722012:GOI722497 GEM722012:GEM722497 FUQ722012:FUQ722497 FKU722012:FKU722497 FAY722012:FAY722497 ERC722012:ERC722497 EHG722012:EHG722497 DXK722012:DXK722497 DNO722012:DNO722497 DDS722012:DDS722497 CTW722012:CTW722497 CKA722012:CKA722497 CAE722012:CAE722497 BQI722012:BQI722497 BGM722012:BGM722497 AWQ722012:AWQ722497 AMU722012:AMU722497 ACY722012:ACY722497 TC722012:TC722497 JG722012:JG722497 K722012:K722497 WVS656476:WVS656961 WLW656476:WLW656961 WCA656476:WCA656961 VSE656476:VSE656961 VII656476:VII656961 UYM656476:UYM656961 UOQ656476:UOQ656961 UEU656476:UEU656961 TUY656476:TUY656961 TLC656476:TLC656961 TBG656476:TBG656961 SRK656476:SRK656961 SHO656476:SHO656961 RXS656476:RXS656961 RNW656476:RNW656961 REA656476:REA656961 QUE656476:QUE656961 QKI656476:QKI656961 QAM656476:QAM656961 PQQ656476:PQQ656961 PGU656476:PGU656961 OWY656476:OWY656961 ONC656476:ONC656961 ODG656476:ODG656961 NTK656476:NTK656961 NJO656476:NJO656961 MZS656476:MZS656961 MPW656476:MPW656961 MGA656476:MGA656961 LWE656476:LWE656961 LMI656476:LMI656961 LCM656476:LCM656961 KSQ656476:KSQ656961 KIU656476:KIU656961 JYY656476:JYY656961 JPC656476:JPC656961 JFG656476:JFG656961 IVK656476:IVK656961 ILO656476:ILO656961 IBS656476:IBS656961 HRW656476:HRW656961 HIA656476:HIA656961 GYE656476:GYE656961 GOI656476:GOI656961 GEM656476:GEM656961 FUQ656476:FUQ656961 FKU656476:FKU656961 FAY656476:FAY656961 ERC656476:ERC656961 EHG656476:EHG656961 DXK656476:DXK656961 DNO656476:DNO656961 DDS656476:DDS656961 CTW656476:CTW656961 CKA656476:CKA656961 CAE656476:CAE656961 BQI656476:BQI656961 BGM656476:BGM656961 AWQ656476:AWQ656961 AMU656476:AMU656961 ACY656476:ACY656961 TC656476:TC656961 JG656476:JG656961 K656476:K656961 WVS590940:WVS591425 WLW590940:WLW591425 WCA590940:WCA591425 VSE590940:VSE591425 VII590940:VII591425 UYM590940:UYM591425 UOQ590940:UOQ591425 UEU590940:UEU591425 TUY590940:TUY591425 TLC590940:TLC591425 TBG590940:TBG591425 SRK590940:SRK591425 SHO590940:SHO591425 RXS590940:RXS591425 RNW590940:RNW591425 REA590940:REA591425 QUE590940:QUE591425 QKI590940:QKI591425 QAM590940:QAM591425 PQQ590940:PQQ591425 PGU590940:PGU591425 OWY590940:OWY591425 ONC590940:ONC591425 ODG590940:ODG591425 NTK590940:NTK591425 NJO590940:NJO591425 MZS590940:MZS591425 MPW590940:MPW591425 MGA590940:MGA591425 LWE590940:LWE591425 LMI590940:LMI591425 LCM590940:LCM591425 KSQ590940:KSQ591425 KIU590940:KIU591425 JYY590940:JYY591425 JPC590940:JPC591425 JFG590940:JFG591425 IVK590940:IVK591425 ILO590940:ILO591425 IBS590940:IBS591425 HRW590940:HRW591425 HIA590940:HIA591425 GYE590940:GYE591425 GOI590940:GOI591425 GEM590940:GEM591425 FUQ590940:FUQ591425 FKU590940:FKU591425 FAY590940:FAY591425 ERC590940:ERC591425 EHG590940:EHG591425 DXK590940:DXK591425 DNO590940:DNO591425 DDS590940:DDS591425 CTW590940:CTW591425 CKA590940:CKA591425 CAE590940:CAE591425 BQI590940:BQI591425 BGM590940:BGM591425 AWQ590940:AWQ591425 AMU590940:AMU591425 ACY590940:ACY591425 TC590940:TC591425 JG590940:JG591425 K590940:K591425 WVS525404:WVS525889 WLW525404:WLW525889 WCA525404:WCA525889 VSE525404:VSE525889 VII525404:VII525889 UYM525404:UYM525889 UOQ525404:UOQ525889 UEU525404:UEU525889 TUY525404:TUY525889 TLC525404:TLC525889 TBG525404:TBG525889 SRK525404:SRK525889 SHO525404:SHO525889 RXS525404:RXS525889 RNW525404:RNW525889 REA525404:REA525889 QUE525404:QUE525889 QKI525404:QKI525889 QAM525404:QAM525889 PQQ525404:PQQ525889 PGU525404:PGU525889 OWY525404:OWY525889 ONC525404:ONC525889 ODG525404:ODG525889 NTK525404:NTK525889 NJO525404:NJO525889 MZS525404:MZS525889 MPW525404:MPW525889 MGA525404:MGA525889 LWE525404:LWE525889 LMI525404:LMI525889 LCM525404:LCM525889 KSQ525404:KSQ525889 KIU525404:KIU525889 JYY525404:JYY525889 JPC525404:JPC525889 JFG525404:JFG525889 IVK525404:IVK525889 ILO525404:ILO525889 IBS525404:IBS525889 HRW525404:HRW525889 HIA525404:HIA525889 GYE525404:GYE525889 GOI525404:GOI525889 GEM525404:GEM525889 FUQ525404:FUQ525889 FKU525404:FKU525889 FAY525404:FAY525889 ERC525404:ERC525889 EHG525404:EHG525889 DXK525404:DXK525889 DNO525404:DNO525889 DDS525404:DDS525889 CTW525404:CTW525889 CKA525404:CKA525889 CAE525404:CAE525889 BQI525404:BQI525889 BGM525404:BGM525889 AWQ525404:AWQ525889 AMU525404:AMU525889 ACY525404:ACY525889 TC525404:TC525889 JG525404:JG525889 K525404:K525889 WVS459868:WVS460353 WLW459868:WLW460353 WCA459868:WCA460353 VSE459868:VSE460353 VII459868:VII460353 UYM459868:UYM460353 UOQ459868:UOQ460353 UEU459868:UEU460353 TUY459868:TUY460353 TLC459868:TLC460353 TBG459868:TBG460353 SRK459868:SRK460353 SHO459868:SHO460353 RXS459868:RXS460353 RNW459868:RNW460353 REA459868:REA460353 QUE459868:QUE460353 QKI459868:QKI460353 QAM459868:QAM460353 PQQ459868:PQQ460353 PGU459868:PGU460353 OWY459868:OWY460353 ONC459868:ONC460353 ODG459868:ODG460353 NTK459868:NTK460353 NJO459868:NJO460353 MZS459868:MZS460353 MPW459868:MPW460353 MGA459868:MGA460353 LWE459868:LWE460353 LMI459868:LMI460353 LCM459868:LCM460353 KSQ459868:KSQ460353 KIU459868:KIU460353 JYY459868:JYY460353 JPC459868:JPC460353 JFG459868:JFG460353 IVK459868:IVK460353 ILO459868:ILO460353 IBS459868:IBS460353 HRW459868:HRW460353 HIA459868:HIA460353 GYE459868:GYE460353 GOI459868:GOI460353 GEM459868:GEM460353 FUQ459868:FUQ460353 FKU459868:FKU460353 FAY459868:FAY460353 ERC459868:ERC460353 EHG459868:EHG460353 DXK459868:DXK460353 DNO459868:DNO460353 DDS459868:DDS460353 CTW459868:CTW460353 CKA459868:CKA460353 CAE459868:CAE460353 BQI459868:BQI460353 BGM459868:BGM460353 AWQ459868:AWQ460353 AMU459868:AMU460353 ACY459868:ACY460353 TC459868:TC460353 JG459868:JG460353 K459868:K460353 WVS394332:WVS394817 WLW394332:WLW394817 WCA394332:WCA394817 VSE394332:VSE394817 VII394332:VII394817 UYM394332:UYM394817 UOQ394332:UOQ394817 UEU394332:UEU394817 TUY394332:TUY394817 TLC394332:TLC394817 TBG394332:TBG394817 SRK394332:SRK394817 SHO394332:SHO394817 RXS394332:RXS394817 RNW394332:RNW394817 REA394332:REA394817 QUE394332:QUE394817 QKI394332:QKI394817 QAM394332:QAM394817 PQQ394332:PQQ394817 PGU394332:PGU394817 OWY394332:OWY394817 ONC394332:ONC394817 ODG394332:ODG394817 NTK394332:NTK394817 NJO394332:NJO394817 MZS394332:MZS394817 MPW394332:MPW394817 MGA394332:MGA394817 LWE394332:LWE394817 LMI394332:LMI394817 LCM394332:LCM394817 KSQ394332:KSQ394817 KIU394332:KIU394817 JYY394332:JYY394817 JPC394332:JPC394817 JFG394332:JFG394817 IVK394332:IVK394817 ILO394332:ILO394817 IBS394332:IBS394817 HRW394332:HRW394817 HIA394332:HIA394817 GYE394332:GYE394817 GOI394332:GOI394817 GEM394332:GEM394817 FUQ394332:FUQ394817 FKU394332:FKU394817 FAY394332:FAY394817 ERC394332:ERC394817 EHG394332:EHG394817 DXK394332:DXK394817 DNO394332:DNO394817 DDS394332:DDS394817 CTW394332:CTW394817 CKA394332:CKA394817 CAE394332:CAE394817 BQI394332:BQI394817 BGM394332:BGM394817 AWQ394332:AWQ394817 AMU394332:AMU394817 ACY394332:ACY394817 TC394332:TC394817 JG394332:JG394817 K394332:K394817 WVS328796:WVS329281 WLW328796:WLW329281 WCA328796:WCA329281 VSE328796:VSE329281 VII328796:VII329281 UYM328796:UYM329281 UOQ328796:UOQ329281 UEU328796:UEU329281 TUY328796:TUY329281 TLC328796:TLC329281 TBG328796:TBG329281 SRK328796:SRK329281 SHO328796:SHO329281 RXS328796:RXS329281 RNW328796:RNW329281 REA328796:REA329281 QUE328796:QUE329281 QKI328796:QKI329281 QAM328796:QAM329281 PQQ328796:PQQ329281 PGU328796:PGU329281 OWY328796:OWY329281 ONC328796:ONC329281 ODG328796:ODG329281 NTK328796:NTK329281 NJO328796:NJO329281 MZS328796:MZS329281 MPW328796:MPW329281 MGA328796:MGA329281 LWE328796:LWE329281 LMI328796:LMI329281 LCM328796:LCM329281 KSQ328796:KSQ329281 KIU328796:KIU329281 JYY328796:JYY329281 JPC328796:JPC329281 JFG328796:JFG329281 IVK328796:IVK329281 ILO328796:ILO329281 IBS328796:IBS329281 HRW328796:HRW329281 HIA328796:HIA329281 GYE328796:GYE329281 GOI328796:GOI329281 GEM328796:GEM329281 FUQ328796:FUQ329281 FKU328796:FKU329281 FAY328796:FAY329281 ERC328796:ERC329281 EHG328796:EHG329281 DXK328796:DXK329281 DNO328796:DNO329281 DDS328796:DDS329281 CTW328796:CTW329281 CKA328796:CKA329281 CAE328796:CAE329281 BQI328796:BQI329281 BGM328796:BGM329281 AWQ328796:AWQ329281 AMU328796:AMU329281 ACY328796:ACY329281 TC328796:TC329281 JG328796:JG329281 K328796:K329281 WVS263260:WVS263745 WLW263260:WLW263745 WCA263260:WCA263745 VSE263260:VSE263745 VII263260:VII263745 UYM263260:UYM263745 UOQ263260:UOQ263745 UEU263260:UEU263745 TUY263260:TUY263745 TLC263260:TLC263745 TBG263260:TBG263745 SRK263260:SRK263745 SHO263260:SHO263745 RXS263260:RXS263745 RNW263260:RNW263745 REA263260:REA263745 QUE263260:QUE263745 QKI263260:QKI263745 QAM263260:QAM263745 PQQ263260:PQQ263745 PGU263260:PGU263745 OWY263260:OWY263745 ONC263260:ONC263745 ODG263260:ODG263745 NTK263260:NTK263745 NJO263260:NJO263745 MZS263260:MZS263745 MPW263260:MPW263745 MGA263260:MGA263745 LWE263260:LWE263745 LMI263260:LMI263745 LCM263260:LCM263745 KSQ263260:KSQ263745 KIU263260:KIU263745 JYY263260:JYY263745 JPC263260:JPC263745 JFG263260:JFG263745 IVK263260:IVK263745 ILO263260:ILO263745 IBS263260:IBS263745 HRW263260:HRW263745 HIA263260:HIA263745 GYE263260:GYE263745 GOI263260:GOI263745 GEM263260:GEM263745 FUQ263260:FUQ263745 FKU263260:FKU263745 FAY263260:FAY263745 ERC263260:ERC263745 EHG263260:EHG263745 DXK263260:DXK263745 DNO263260:DNO263745 DDS263260:DDS263745 CTW263260:CTW263745 CKA263260:CKA263745 CAE263260:CAE263745 BQI263260:BQI263745 BGM263260:BGM263745 AWQ263260:AWQ263745 AMU263260:AMU263745 ACY263260:ACY263745 TC263260:TC263745 JG263260:JG263745 K263260:K263745 WVS197724:WVS198209 WLW197724:WLW198209 WCA197724:WCA198209 VSE197724:VSE198209 VII197724:VII198209 UYM197724:UYM198209 UOQ197724:UOQ198209 UEU197724:UEU198209 TUY197724:TUY198209 TLC197724:TLC198209 TBG197724:TBG198209 SRK197724:SRK198209 SHO197724:SHO198209 RXS197724:RXS198209 RNW197724:RNW198209 REA197724:REA198209 QUE197724:QUE198209 QKI197724:QKI198209 QAM197724:QAM198209 PQQ197724:PQQ198209 PGU197724:PGU198209 OWY197724:OWY198209 ONC197724:ONC198209 ODG197724:ODG198209 NTK197724:NTK198209 NJO197724:NJO198209 MZS197724:MZS198209 MPW197724:MPW198209 MGA197724:MGA198209 LWE197724:LWE198209 LMI197724:LMI198209 LCM197724:LCM198209 KSQ197724:KSQ198209 KIU197724:KIU198209 JYY197724:JYY198209 JPC197724:JPC198209 JFG197724:JFG198209 IVK197724:IVK198209 ILO197724:ILO198209 IBS197724:IBS198209 HRW197724:HRW198209 HIA197724:HIA198209 GYE197724:GYE198209 GOI197724:GOI198209 GEM197724:GEM198209 FUQ197724:FUQ198209 FKU197724:FKU198209 FAY197724:FAY198209 ERC197724:ERC198209 EHG197724:EHG198209 DXK197724:DXK198209 DNO197724:DNO198209 DDS197724:DDS198209 CTW197724:CTW198209 CKA197724:CKA198209 CAE197724:CAE198209 BQI197724:BQI198209 BGM197724:BGM198209 AWQ197724:AWQ198209 AMU197724:AMU198209 ACY197724:ACY198209 TC197724:TC198209 JG197724:JG198209 K197724:K198209 WVS132188:WVS132673 WLW132188:WLW132673 WCA132188:WCA132673 VSE132188:VSE132673 VII132188:VII132673 UYM132188:UYM132673 UOQ132188:UOQ132673 UEU132188:UEU132673 TUY132188:TUY132673 TLC132188:TLC132673 TBG132188:TBG132673 SRK132188:SRK132673 SHO132188:SHO132673 RXS132188:RXS132673 RNW132188:RNW132673 REA132188:REA132673 QUE132188:QUE132673 QKI132188:QKI132673 QAM132188:QAM132673 PQQ132188:PQQ132673 PGU132188:PGU132673 OWY132188:OWY132673 ONC132188:ONC132673 ODG132188:ODG132673 NTK132188:NTK132673 NJO132188:NJO132673 MZS132188:MZS132673 MPW132188:MPW132673 MGA132188:MGA132673 LWE132188:LWE132673 LMI132188:LMI132673 LCM132188:LCM132673 KSQ132188:KSQ132673 KIU132188:KIU132673 JYY132188:JYY132673 JPC132188:JPC132673 JFG132188:JFG132673 IVK132188:IVK132673 ILO132188:ILO132673 IBS132188:IBS132673 HRW132188:HRW132673 HIA132188:HIA132673 GYE132188:GYE132673 GOI132188:GOI132673 GEM132188:GEM132673 FUQ132188:FUQ132673 FKU132188:FKU132673 FAY132188:FAY132673 ERC132188:ERC132673 EHG132188:EHG132673 DXK132188:DXK132673 DNO132188:DNO132673 DDS132188:DDS132673 CTW132188:CTW132673 CKA132188:CKA132673 CAE132188:CAE132673 BQI132188:BQI132673 BGM132188:BGM132673 AWQ132188:AWQ132673 AMU132188:AMU132673 ACY132188:ACY132673 TC132188:TC132673 JG132188:JG132673 K132188:K132673 WVS66652:WVS67137 WLW66652:WLW67137 WCA66652:WCA67137 VSE66652:VSE67137 VII66652:VII67137 UYM66652:UYM67137 UOQ66652:UOQ67137 UEU66652:UEU67137 TUY66652:TUY67137 TLC66652:TLC67137 TBG66652:TBG67137 SRK66652:SRK67137 SHO66652:SHO67137 RXS66652:RXS67137 RNW66652:RNW67137 REA66652:REA67137 QUE66652:QUE67137 QKI66652:QKI67137 QAM66652:QAM67137 PQQ66652:PQQ67137 PGU66652:PGU67137 OWY66652:OWY67137 ONC66652:ONC67137 ODG66652:ODG67137 NTK66652:NTK67137 NJO66652:NJO67137 MZS66652:MZS67137 MPW66652:MPW67137 MGA66652:MGA67137 LWE66652:LWE67137 LMI66652:LMI67137 LCM66652:LCM67137 KSQ66652:KSQ67137 KIU66652:KIU67137 JYY66652:JYY67137 JPC66652:JPC67137 JFG66652:JFG67137 IVK66652:IVK67137 ILO66652:ILO67137 IBS66652:IBS67137 HRW66652:HRW67137 HIA66652:HIA67137 GYE66652:GYE67137 GOI66652:GOI67137 GEM66652:GEM67137 FUQ66652:FUQ67137 FKU66652:FKU67137 FAY66652:FAY67137 ERC66652:ERC67137 EHG66652:EHG67137 DXK66652:DXK67137 DNO66652:DNO67137 DDS66652:DDS67137 CTW66652:CTW67137 CKA66652:CKA67137 CAE66652:CAE67137 BQI66652:BQI67137 BGM66652:BGM67137 AWQ66652:AWQ67137 AMU66652:AMU67137 ACY66652:ACY67137 TC66652:TC67137 JG66652:JG67137 K66652:K67137 WVS1116:WVS1601 WLW1116:WLW1601 WCA1116:WCA1601 VSE1116:VSE1601 VII1116:VII1601 UYM1116:UYM1601 UOQ1116:UOQ1601 UEU1116:UEU1601 TUY1116:TUY1601 TLC1116:TLC1601 TBG1116:TBG1601 SRK1116:SRK1601 SHO1116:SHO1601 RXS1116:RXS1601 RNW1116:RNW1601 REA1116:REA1601 QUE1116:QUE1601 QKI1116:QKI1601 QAM1116:QAM1601 PQQ1116:PQQ1601 PGU1116:PGU1601 OWY1116:OWY1601 ONC1116:ONC1601 ODG1116:ODG1601 NTK1116:NTK1601 NJO1116:NJO1601 MZS1116:MZS1601 MPW1116:MPW1601 MGA1116:MGA1601 LWE1116:LWE1601 LMI1116:LMI1601 LCM1116:LCM1601 KSQ1116:KSQ1601 KIU1116:KIU1601 JYY1116:JYY1601 JPC1116:JPC1601 JFG1116:JFG1601 IVK1116:IVK1601 ILO1116:ILO1601 IBS1116:IBS1601 HRW1116:HRW1601 HIA1116:HIA1601 GYE1116:GYE1601 GOI1116:GOI1601 GEM1116:GEM1601 FUQ1116:FUQ1601 FKU1116:FKU1601 FAY1116:FAY1601 ERC1116:ERC1601 EHG1116:EHG1601 DXK1116:DXK1601 DNO1116:DNO1601 DDS1116:DDS1601 CTW1116:CTW1601 CKA1116:CKA1601 CAE1116:CAE1601 BQI1116:BQI1601 BGM1116:BGM1601 AWQ1116:AWQ1601 AMU1116:AMU1601 ACY1116:ACY1601 TC1116:TC1601 JG1116:JG1601 K1116:K1601 WVP984156:WVP984641 WLT984156:WLT984641 WBX984156:WBX984641 VSB984156:VSB984641 VIF984156:VIF984641 UYJ984156:UYJ984641 UON984156:UON984641 UER984156:UER984641 TUV984156:TUV984641 TKZ984156:TKZ984641 TBD984156:TBD984641 SRH984156:SRH984641 SHL984156:SHL984641 RXP984156:RXP984641 RNT984156:RNT984641 RDX984156:RDX984641 QUB984156:QUB984641 QKF984156:QKF984641 QAJ984156:QAJ984641 PQN984156:PQN984641 PGR984156:PGR984641 OWV984156:OWV984641 OMZ984156:OMZ984641 ODD984156:ODD984641 NTH984156:NTH984641 NJL984156:NJL984641 MZP984156:MZP984641 MPT984156:MPT984641 MFX984156:MFX984641 LWB984156:LWB984641 LMF984156:LMF984641 LCJ984156:LCJ984641 KSN984156:KSN984641 KIR984156:KIR984641 JYV984156:JYV984641 JOZ984156:JOZ984641 JFD984156:JFD984641 IVH984156:IVH984641 ILL984156:ILL984641 IBP984156:IBP984641 HRT984156:HRT984641 HHX984156:HHX984641 GYB984156:GYB984641 GOF984156:GOF984641 GEJ984156:GEJ984641 FUN984156:FUN984641 FKR984156:FKR984641 FAV984156:FAV984641 EQZ984156:EQZ984641 EHD984156:EHD984641 DXH984156:DXH984641 DNL984156:DNL984641 DDP984156:DDP984641 CTT984156:CTT984641 CJX984156:CJX984641 CAB984156:CAB984641 BQF984156:BQF984641 BGJ984156:BGJ984641 AWN984156:AWN984641 AMR984156:AMR984641 ACV984156:ACV984641 SZ984156:SZ984641 JD984156:JD984641 H984156:H984641 WVP918620:WVP919105 WLT918620:WLT919105 WBX918620:WBX919105 VSB918620:VSB919105 VIF918620:VIF919105 UYJ918620:UYJ919105 UON918620:UON919105 UER918620:UER919105 TUV918620:TUV919105 TKZ918620:TKZ919105 TBD918620:TBD919105 SRH918620:SRH919105 SHL918620:SHL919105 RXP918620:RXP919105 RNT918620:RNT919105 RDX918620:RDX919105 QUB918620:QUB919105 QKF918620:QKF919105 QAJ918620:QAJ919105 PQN918620:PQN919105 PGR918620:PGR919105 OWV918620:OWV919105 OMZ918620:OMZ919105 ODD918620:ODD919105 NTH918620:NTH919105 NJL918620:NJL919105 MZP918620:MZP919105 MPT918620:MPT919105 MFX918620:MFX919105 LWB918620:LWB919105 LMF918620:LMF919105 LCJ918620:LCJ919105 KSN918620:KSN919105 KIR918620:KIR919105 JYV918620:JYV919105 JOZ918620:JOZ919105 JFD918620:JFD919105 IVH918620:IVH919105 ILL918620:ILL919105 IBP918620:IBP919105 HRT918620:HRT919105 HHX918620:HHX919105 GYB918620:GYB919105 GOF918620:GOF919105 GEJ918620:GEJ919105 FUN918620:FUN919105 FKR918620:FKR919105 FAV918620:FAV919105 EQZ918620:EQZ919105 EHD918620:EHD919105 DXH918620:DXH919105 DNL918620:DNL919105 DDP918620:DDP919105 CTT918620:CTT919105 CJX918620:CJX919105 CAB918620:CAB919105 BQF918620:BQF919105 BGJ918620:BGJ919105 AWN918620:AWN919105 AMR918620:AMR919105 ACV918620:ACV919105 SZ918620:SZ919105 JD918620:JD919105 H918620:H919105 WVP853084:WVP853569 WLT853084:WLT853569 WBX853084:WBX853569 VSB853084:VSB853569 VIF853084:VIF853569 UYJ853084:UYJ853569 UON853084:UON853569 UER853084:UER853569 TUV853084:TUV853569 TKZ853084:TKZ853569 TBD853084:TBD853569 SRH853084:SRH853569 SHL853084:SHL853569 RXP853084:RXP853569 RNT853084:RNT853569 RDX853084:RDX853569 QUB853084:QUB853569 QKF853084:QKF853569 QAJ853084:QAJ853569 PQN853084:PQN853569 PGR853084:PGR853569 OWV853084:OWV853569 OMZ853084:OMZ853569 ODD853084:ODD853569 NTH853084:NTH853569 NJL853084:NJL853569 MZP853084:MZP853569 MPT853084:MPT853569 MFX853084:MFX853569 LWB853084:LWB853569 LMF853084:LMF853569 LCJ853084:LCJ853569 KSN853084:KSN853569 KIR853084:KIR853569 JYV853084:JYV853569 JOZ853084:JOZ853569 JFD853084:JFD853569 IVH853084:IVH853569 ILL853084:ILL853569 IBP853084:IBP853569 HRT853084:HRT853569 HHX853084:HHX853569 GYB853084:GYB853569 GOF853084:GOF853569 GEJ853084:GEJ853569 FUN853084:FUN853569 FKR853084:FKR853569 FAV853084:FAV853569 EQZ853084:EQZ853569 EHD853084:EHD853569 DXH853084:DXH853569 DNL853084:DNL853569 DDP853084:DDP853569 CTT853084:CTT853569 CJX853084:CJX853569 CAB853084:CAB853569 BQF853084:BQF853569 BGJ853084:BGJ853569 AWN853084:AWN853569 AMR853084:AMR853569 ACV853084:ACV853569 SZ853084:SZ853569 JD853084:JD853569 H853084:H853569 WVP787548:WVP788033 WLT787548:WLT788033 WBX787548:WBX788033 VSB787548:VSB788033 VIF787548:VIF788033 UYJ787548:UYJ788033 UON787548:UON788033 UER787548:UER788033 TUV787548:TUV788033 TKZ787548:TKZ788033 TBD787548:TBD788033 SRH787548:SRH788033 SHL787548:SHL788033 RXP787548:RXP788033 RNT787548:RNT788033 RDX787548:RDX788033 QUB787548:QUB788033 QKF787548:QKF788033 QAJ787548:QAJ788033 PQN787548:PQN788033 PGR787548:PGR788033 OWV787548:OWV788033 OMZ787548:OMZ788033 ODD787548:ODD788033 NTH787548:NTH788033 NJL787548:NJL788033 MZP787548:MZP788033 MPT787548:MPT788033 MFX787548:MFX788033 LWB787548:LWB788033 LMF787548:LMF788033 LCJ787548:LCJ788033 KSN787548:KSN788033 KIR787548:KIR788033 JYV787548:JYV788033 JOZ787548:JOZ788033 JFD787548:JFD788033 IVH787548:IVH788033 ILL787548:ILL788033 IBP787548:IBP788033 HRT787548:HRT788033 HHX787548:HHX788033 GYB787548:GYB788033 GOF787548:GOF788033 GEJ787548:GEJ788033 FUN787548:FUN788033 FKR787548:FKR788033 FAV787548:FAV788033 EQZ787548:EQZ788033 EHD787548:EHD788033 DXH787548:DXH788033 DNL787548:DNL788033 DDP787548:DDP788033 CTT787548:CTT788033 CJX787548:CJX788033 CAB787548:CAB788033 BQF787548:BQF788033 BGJ787548:BGJ788033 AWN787548:AWN788033 AMR787548:AMR788033 ACV787548:ACV788033 SZ787548:SZ788033 JD787548:JD788033 H787548:H788033 WVP722012:WVP722497 WLT722012:WLT722497 WBX722012:WBX722497 VSB722012:VSB722497 VIF722012:VIF722497 UYJ722012:UYJ722497 UON722012:UON722497 UER722012:UER722497 TUV722012:TUV722497 TKZ722012:TKZ722497 TBD722012:TBD722497 SRH722012:SRH722497 SHL722012:SHL722497 RXP722012:RXP722497 RNT722012:RNT722497 RDX722012:RDX722497 QUB722012:QUB722497 QKF722012:QKF722497 QAJ722012:QAJ722497 PQN722012:PQN722497 PGR722012:PGR722497 OWV722012:OWV722497 OMZ722012:OMZ722497 ODD722012:ODD722497 NTH722012:NTH722497 NJL722012:NJL722497 MZP722012:MZP722497 MPT722012:MPT722497 MFX722012:MFX722497 LWB722012:LWB722497 LMF722012:LMF722497 LCJ722012:LCJ722497 KSN722012:KSN722497 KIR722012:KIR722497 JYV722012:JYV722497 JOZ722012:JOZ722497 JFD722012:JFD722497 IVH722012:IVH722497 ILL722012:ILL722497 IBP722012:IBP722497 HRT722012:HRT722497 HHX722012:HHX722497 GYB722012:GYB722497 GOF722012:GOF722497 GEJ722012:GEJ722497 FUN722012:FUN722497 FKR722012:FKR722497 FAV722012:FAV722497 EQZ722012:EQZ722497 EHD722012:EHD722497 DXH722012:DXH722497 DNL722012:DNL722497 DDP722012:DDP722497 CTT722012:CTT722497 CJX722012:CJX722497 CAB722012:CAB722497 BQF722012:BQF722497 BGJ722012:BGJ722497 AWN722012:AWN722497 AMR722012:AMR722497 ACV722012:ACV722497 SZ722012:SZ722497 JD722012:JD722497 H722012:H722497 WVP656476:WVP656961 WLT656476:WLT656961 WBX656476:WBX656961 VSB656476:VSB656961 VIF656476:VIF656961 UYJ656476:UYJ656961 UON656476:UON656961 UER656476:UER656961 TUV656476:TUV656961 TKZ656476:TKZ656961 TBD656476:TBD656961 SRH656476:SRH656961 SHL656476:SHL656961 RXP656476:RXP656961 RNT656476:RNT656961 RDX656476:RDX656961 QUB656476:QUB656961 QKF656476:QKF656961 QAJ656476:QAJ656961 PQN656476:PQN656961 PGR656476:PGR656961 OWV656476:OWV656961 OMZ656476:OMZ656961 ODD656476:ODD656961 NTH656476:NTH656961 NJL656476:NJL656961 MZP656476:MZP656961 MPT656476:MPT656961 MFX656476:MFX656961 LWB656476:LWB656961 LMF656476:LMF656961 LCJ656476:LCJ656961 KSN656476:KSN656961 KIR656476:KIR656961 JYV656476:JYV656961 JOZ656476:JOZ656961 JFD656476:JFD656961 IVH656476:IVH656961 ILL656476:ILL656961 IBP656476:IBP656961 HRT656476:HRT656961 HHX656476:HHX656961 GYB656476:GYB656961 GOF656476:GOF656961 GEJ656476:GEJ656961 FUN656476:FUN656961 FKR656476:FKR656961 FAV656476:FAV656961 EQZ656476:EQZ656961 EHD656476:EHD656961 DXH656476:DXH656961 DNL656476:DNL656961 DDP656476:DDP656961 CTT656476:CTT656961 CJX656476:CJX656961 CAB656476:CAB656961 BQF656476:BQF656961 BGJ656476:BGJ656961 AWN656476:AWN656961 AMR656476:AMR656961 ACV656476:ACV656961 SZ656476:SZ656961 JD656476:JD656961 H656476:H656961 WVP590940:WVP591425 WLT590940:WLT591425 WBX590940:WBX591425 VSB590940:VSB591425 VIF590940:VIF591425 UYJ590940:UYJ591425 UON590940:UON591425 UER590940:UER591425 TUV590940:TUV591425 TKZ590940:TKZ591425 TBD590940:TBD591425 SRH590940:SRH591425 SHL590940:SHL591425 RXP590940:RXP591425 RNT590940:RNT591425 RDX590940:RDX591425 QUB590940:QUB591425 QKF590940:QKF591425 QAJ590940:QAJ591425 PQN590940:PQN591425 PGR590940:PGR591425 OWV590940:OWV591425 OMZ590940:OMZ591425 ODD590940:ODD591425 NTH590940:NTH591425 NJL590940:NJL591425 MZP590940:MZP591425 MPT590940:MPT591425 MFX590940:MFX591425 LWB590940:LWB591425 LMF590940:LMF591425 LCJ590940:LCJ591425 KSN590940:KSN591425 KIR590940:KIR591425 JYV590940:JYV591425 JOZ590940:JOZ591425 JFD590940:JFD591425 IVH590940:IVH591425 ILL590940:ILL591425 IBP590940:IBP591425 HRT590940:HRT591425 HHX590940:HHX591425 GYB590940:GYB591425 GOF590940:GOF591425 GEJ590940:GEJ591425 FUN590940:FUN591425 FKR590940:FKR591425 FAV590940:FAV591425 EQZ590940:EQZ591425 EHD590940:EHD591425 DXH590940:DXH591425 DNL590940:DNL591425 DDP590940:DDP591425 CTT590940:CTT591425 CJX590940:CJX591425 CAB590940:CAB591425 BQF590940:BQF591425 BGJ590940:BGJ591425 AWN590940:AWN591425 AMR590940:AMR591425 ACV590940:ACV591425 SZ590940:SZ591425 JD590940:JD591425 H590940:H591425 WVP525404:WVP525889 WLT525404:WLT525889 WBX525404:WBX525889 VSB525404:VSB525889 VIF525404:VIF525889 UYJ525404:UYJ525889 UON525404:UON525889 UER525404:UER525889 TUV525404:TUV525889 TKZ525404:TKZ525889 TBD525404:TBD525889 SRH525404:SRH525889 SHL525404:SHL525889 RXP525404:RXP525889 RNT525404:RNT525889 RDX525404:RDX525889 QUB525404:QUB525889 QKF525404:QKF525889 QAJ525404:QAJ525889 PQN525404:PQN525889 PGR525404:PGR525889 OWV525404:OWV525889 OMZ525404:OMZ525889 ODD525404:ODD525889 NTH525404:NTH525889 NJL525404:NJL525889 MZP525404:MZP525889 MPT525404:MPT525889 MFX525404:MFX525889 LWB525404:LWB525889 LMF525404:LMF525889 LCJ525404:LCJ525889 KSN525404:KSN525889 KIR525404:KIR525889 JYV525404:JYV525889 JOZ525404:JOZ525889 JFD525404:JFD525889 IVH525404:IVH525889 ILL525404:ILL525889 IBP525404:IBP525889 HRT525404:HRT525889 HHX525404:HHX525889 GYB525404:GYB525889 GOF525404:GOF525889 GEJ525404:GEJ525889 FUN525404:FUN525889 FKR525404:FKR525889 FAV525404:FAV525889 EQZ525404:EQZ525889 EHD525404:EHD525889 DXH525404:DXH525889 DNL525404:DNL525889 DDP525404:DDP525889 CTT525404:CTT525889 CJX525404:CJX525889 CAB525404:CAB525889 BQF525404:BQF525889 BGJ525404:BGJ525889 AWN525404:AWN525889 AMR525404:AMR525889 ACV525404:ACV525889 SZ525404:SZ525889 JD525404:JD525889 H525404:H525889 WVP459868:WVP460353 WLT459868:WLT460353 WBX459868:WBX460353 VSB459868:VSB460353 VIF459868:VIF460353 UYJ459868:UYJ460353 UON459868:UON460353 UER459868:UER460353 TUV459868:TUV460353 TKZ459868:TKZ460353 TBD459868:TBD460353 SRH459868:SRH460353 SHL459868:SHL460353 RXP459868:RXP460353 RNT459868:RNT460353 RDX459868:RDX460353 QUB459868:QUB460353 QKF459868:QKF460353 QAJ459868:QAJ460353 PQN459868:PQN460353 PGR459868:PGR460353 OWV459868:OWV460353 OMZ459868:OMZ460353 ODD459868:ODD460353 NTH459868:NTH460353 NJL459868:NJL460353 MZP459868:MZP460353 MPT459868:MPT460353 MFX459868:MFX460353 LWB459868:LWB460353 LMF459868:LMF460353 LCJ459868:LCJ460353 KSN459868:KSN460353 KIR459868:KIR460353 JYV459868:JYV460353 JOZ459868:JOZ460353 JFD459868:JFD460353 IVH459868:IVH460353 ILL459868:ILL460353 IBP459868:IBP460353 HRT459868:HRT460353 HHX459868:HHX460353 GYB459868:GYB460353 GOF459868:GOF460353 GEJ459868:GEJ460353 FUN459868:FUN460353 FKR459868:FKR460353 FAV459868:FAV460353 EQZ459868:EQZ460353 EHD459868:EHD460353 DXH459868:DXH460353 DNL459868:DNL460353 DDP459868:DDP460353 CTT459868:CTT460353 CJX459868:CJX460353 CAB459868:CAB460353 BQF459868:BQF460353 BGJ459868:BGJ460353 AWN459868:AWN460353 AMR459868:AMR460353 ACV459868:ACV460353 SZ459868:SZ460353 JD459868:JD460353 H459868:H460353 WVP394332:WVP394817 WLT394332:WLT394817 WBX394332:WBX394817 VSB394332:VSB394817 VIF394332:VIF394817 UYJ394332:UYJ394817 UON394332:UON394817 UER394332:UER394817 TUV394332:TUV394817 TKZ394332:TKZ394817 TBD394332:TBD394817 SRH394332:SRH394817 SHL394332:SHL394817 RXP394332:RXP394817 RNT394332:RNT394817 RDX394332:RDX394817 QUB394332:QUB394817 QKF394332:QKF394817 QAJ394332:QAJ394817 PQN394332:PQN394817 PGR394332:PGR394817 OWV394332:OWV394817 OMZ394332:OMZ394817 ODD394332:ODD394817 NTH394332:NTH394817 NJL394332:NJL394817 MZP394332:MZP394817 MPT394332:MPT394817 MFX394332:MFX394817 LWB394332:LWB394817 LMF394332:LMF394817 LCJ394332:LCJ394817 KSN394332:KSN394817 KIR394332:KIR394817 JYV394332:JYV394817 JOZ394332:JOZ394817 JFD394332:JFD394817 IVH394332:IVH394817 ILL394332:ILL394817 IBP394332:IBP394817 HRT394332:HRT394817 HHX394332:HHX394817 GYB394332:GYB394817 GOF394332:GOF394817 GEJ394332:GEJ394817 FUN394332:FUN394817 FKR394332:FKR394817 FAV394332:FAV394817 EQZ394332:EQZ394817 EHD394332:EHD394817 DXH394332:DXH394817 DNL394332:DNL394817 DDP394332:DDP394817 CTT394332:CTT394817 CJX394332:CJX394817 CAB394332:CAB394817 BQF394332:BQF394817 BGJ394332:BGJ394817 AWN394332:AWN394817 AMR394332:AMR394817 ACV394332:ACV394817 SZ394332:SZ394817 JD394332:JD394817 H394332:H394817 WVP328796:WVP329281 WLT328796:WLT329281 WBX328796:WBX329281 VSB328796:VSB329281 VIF328796:VIF329281 UYJ328796:UYJ329281 UON328796:UON329281 UER328796:UER329281 TUV328796:TUV329281 TKZ328796:TKZ329281 TBD328796:TBD329281 SRH328796:SRH329281 SHL328796:SHL329281 RXP328796:RXP329281 RNT328796:RNT329281 RDX328796:RDX329281 QUB328796:QUB329281 QKF328796:QKF329281 QAJ328796:QAJ329281 PQN328796:PQN329281 PGR328796:PGR329281 OWV328796:OWV329281 OMZ328796:OMZ329281 ODD328796:ODD329281 NTH328796:NTH329281 NJL328796:NJL329281 MZP328796:MZP329281 MPT328796:MPT329281 MFX328796:MFX329281 LWB328796:LWB329281 LMF328796:LMF329281 LCJ328796:LCJ329281 KSN328796:KSN329281 KIR328796:KIR329281 JYV328796:JYV329281 JOZ328796:JOZ329281 JFD328796:JFD329281 IVH328796:IVH329281 ILL328796:ILL329281 IBP328796:IBP329281 HRT328796:HRT329281 HHX328796:HHX329281 GYB328796:GYB329281 GOF328796:GOF329281 GEJ328796:GEJ329281 FUN328796:FUN329281 FKR328796:FKR329281 FAV328796:FAV329281 EQZ328796:EQZ329281 EHD328796:EHD329281 DXH328796:DXH329281 DNL328796:DNL329281 DDP328796:DDP329281 CTT328796:CTT329281 CJX328796:CJX329281 CAB328796:CAB329281 BQF328796:BQF329281 BGJ328796:BGJ329281 AWN328796:AWN329281 AMR328796:AMR329281 ACV328796:ACV329281 SZ328796:SZ329281 JD328796:JD329281 H328796:H329281 WVP263260:WVP263745 WLT263260:WLT263745 WBX263260:WBX263745 VSB263260:VSB263745 VIF263260:VIF263745 UYJ263260:UYJ263745 UON263260:UON263745 UER263260:UER263745 TUV263260:TUV263745 TKZ263260:TKZ263745 TBD263260:TBD263745 SRH263260:SRH263745 SHL263260:SHL263745 RXP263260:RXP263745 RNT263260:RNT263745 RDX263260:RDX263745 QUB263260:QUB263745 QKF263260:QKF263745 QAJ263260:QAJ263745 PQN263260:PQN263745 PGR263260:PGR263745 OWV263260:OWV263745 OMZ263260:OMZ263745 ODD263260:ODD263745 NTH263260:NTH263745 NJL263260:NJL263745 MZP263260:MZP263745 MPT263260:MPT263745 MFX263260:MFX263745 LWB263260:LWB263745 LMF263260:LMF263745 LCJ263260:LCJ263745 KSN263260:KSN263745 KIR263260:KIR263745 JYV263260:JYV263745 JOZ263260:JOZ263745 JFD263260:JFD263745 IVH263260:IVH263745 ILL263260:ILL263745 IBP263260:IBP263745 HRT263260:HRT263745 HHX263260:HHX263745 GYB263260:GYB263745 GOF263260:GOF263745 GEJ263260:GEJ263745 FUN263260:FUN263745 FKR263260:FKR263745 FAV263260:FAV263745 EQZ263260:EQZ263745 EHD263260:EHD263745 DXH263260:DXH263745 DNL263260:DNL263745 DDP263260:DDP263745 CTT263260:CTT263745 CJX263260:CJX263745 CAB263260:CAB263745 BQF263260:BQF263745 BGJ263260:BGJ263745 AWN263260:AWN263745 AMR263260:AMR263745 ACV263260:ACV263745 SZ263260:SZ263745 JD263260:JD263745 H263260:H263745 WVP197724:WVP198209 WLT197724:WLT198209 WBX197724:WBX198209 VSB197724:VSB198209 VIF197724:VIF198209 UYJ197724:UYJ198209 UON197724:UON198209 UER197724:UER198209 TUV197724:TUV198209 TKZ197724:TKZ198209 TBD197724:TBD198209 SRH197724:SRH198209 SHL197724:SHL198209 RXP197724:RXP198209 RNT197724:RNT198209 RDX197724:RDX198209 QUB197724:QUB198209 QKF197724:QKF198209 QAJ197724:QAJ198209 PQN197724:PQN198209 PGR197724:PGR198209 OWV197724:OWV198209 OMZ197724:OMZ198209 ODD197724:ODD198209 NTH197724:NTH198209 NJL197724:NJL198209 MZP197724:MZP198209 MPT197724:MPT198209 MFX197724:MFX198209 LWB197724:LWB198209 LMF197724:LMF198209 LCJ197724:LCJ198209 KSN197724:KSN198209 KIR197724:KIR198209 JYV197724:JYV198209 JOZ197724:JOZ198209 JFD197724:JFD198209 IVH197724:IVH198209 ILL197724:ILL198209 IBP197724:IBP198209 HRT197724:HRT198209 HHX197724:HHX198209 GYB197724:GYB198209 GOF197724:GOF198209 GEJ197724:GEJ198209 FUN197724:FUN198209 FKR197724:FKR198209 FAV197724:FAV198209 EQZ197724:EQZ198209 EHD197724:EHD198209 DXH197724:DXH198209 DNL197724:DNL198209 DDP197724:DDP198209 CTT197724:CTT198209 CJX197724:CJX198209 CAB197724:CAB198209 BQF197724:BQF198209 BGJ197724:BGJ198209 AWN197724:AWN198209 AMR197724:AMR198209 ACV197724:ACV198209 SZ197724:SZ198209 JD197724:JD198209 H197724:H198209 WVP132188:WVP132673 WLT132188:WLT132673 WBX132188:WBX132673 VSB132188:VSB132673 VIF132188:VIF132673 UYJ132188:UYJ132673 UON132188:UON132673 UER132188:UER132673 TUV132188:TUV132673 TKZ132188:TKZ132673 TBD132188:TBD132673 SRH132188:SRH132673 SHL132188:SHL132673 RXP132188:RXP132673 RNT132188:RNT132673 RDX132188:RDX132673 QUB132188:QUB132673 QKF132188:QKF132673 QAJ132188:QAJ132673 PQN132188:PQN132673 PGR132188:PGR132673 OWV132188:OWV132673 OMZ132188:OMZ132673 ODD132188:ODD132673 NTH132188:NTH132673 NJL132188:NJL132673 MZP132188:MZP132673 MPT132188:MPT132673 MFX132188:MFX132673 LWB132188:LWB132673 LMF132188:LMF132673 LCJ132188:LCJ132673 KSN132188:KSN132673 KIR132188:KIR132673 JYV132188:JYV132673 JOZ132188:JOZ132673 JFD132188:JFD132673 IVH132188:IVH132673 ILL132188:ILL132673 IBP132188:IBP132673 HRT132188:HRT132673 HHX132188:HHX132673 GYB132188:GYB132673 GOF132188:GOF132673 GEJ132188:GEJ132673 FUN132188:FUN132673 FKR132188:FKR132673 FAV132188:FAV132673 EQZ132188:EQZ132673 EHD132188:EHD132673 DXH132188:DXH132673 DNL132188:DNL132673 DDP132188:DDP132673 CTT132188:CTT132673 CJX132188:CJX132673 CAB132188:CAB132673 BQF132188:BQF132673 BGJ132188:BGJ132673 AWN132188:AWN132673 AMR132188:AMR132673 ACV132188:ACV132673 SZ132188:SZ132673 JD132188:JD132673 H132188:H132673 WVP66652:WVP67137 WLT66652:WLT67137 WBX66652:WBX67137 VSB66652:VSB67137 VIF66652:VIF67137 UYJ66652:UYJ67137 UON66652:UON67137 UER66652:UER67137 TUV66652:TUV67137 TKZ66652:TKZ67137 TBD66652:TBD67137 SRH66652:SRH67137 SHL66652:SHL67137 RXP66652:RXP67137 RNT66652:RNT67137 RDX66652:RDX67137 QUB66652:QUB67137 QKF66652:QKF67137 QAJ66652:QAJ67137 PQN66652:PQN67137 PGR66652:PGR67137 OWV66652:OWV67137 OMZ66652:OMZ67137 ODD66652:ODD67137 NTH66652:NTH67137 NJL66652:NJL67137 MZP66652:MZP67137 MPT66652:MPT67137 MFX66652:MFX67137 LWB66652:LWB67137 LMF66652:LMF67137 LCJ66652:LCJ67137 KSN66652:KSN67137 KIR66652:KIR67137 JYV66652:JYV67137 JOZ66652:JOZ67137 JFD66652:JFD67137 IVH66652:IVH67137 ILL66652:ILL67137 IBP66652:IBP67137 HRT66652:HRT67137 HHX66652:HHX67137 GYB66652:GYB67137 GOF66652:GOF67137 GEJ66652:GEJ67137 FUN66652:FUN67137 FKR66652:FKR67137 FAV66652:FAV67137 EQZ66652:EQZ67137 EHD66652:EHD67137 DXH66652:DXH67137 DNL66652:DNL67137 DDP66652:DDP67137 CTT66652:CTT67137 CJX66652:CJX67137 CAB66652:CAB67137 BQF66652:BQF67137 BGJ66652:BGJ67137 AWN66652:AWN67137 AMR66652:AMR67137 ACV66652:ACV67137 SZ66652:SZ67137 JD66652:JD67137 H66652:H67137 WVP1116:WVP1601 WLT1116:WLT1601 WBX1116:WBX1601 VSB1116:VSB1601 VIF1116:VIF1601 UYJ1116:UYJ1601 UON1116:UON1601 UER1116:UER1601 TUV1116:TUV1601 TKZ1116:TKZ1601 TBD1116:TBD1601 SRH1116:SRH1601 SHL1116:SHL1601 RXP1116:RXP1601 RNT1116:RNT1601 RDX1116:RDX1601 QUB1116:QUB1601 QKF1116:QKF1601 QAJ1116:QAJ1601 PQN1116:PQN1601 PGR1116:PGR1601 OWV1116:OWV1601 OMZ1116:OMZ1601 ODD1116:ODD1601 NTH1116:NTH1601 NJL1116:NJL1601 MZP1116:MZP1601 MPT1116:MPT1601 MFX1116:MFX1601 LWB1116:LWB1601 LMF1116:LMF1601 LCJ1116:LCJ1601 KSN1116:KSN1601 KIR1116:KIR1601 JYV1116:JYV1601 JOZ1116:JOZ1601 JFD1116:JFD1601 IVH1116:IVH1601 ILL1116:ILL1601 IBP1116:IBP1601 HRT1116:HRT1601 HHX1116:HHX1601 GYB1116:GYB1601 GOF1116:GOF1601 GEJ1116:GEJ1601 FUN1116:FUN1601 FKR1116:FKR1601 FAV1116:FAV1601 EQZ1116:EQZ1601 EHD1116:EHD1601 DXH1116:DXH1601 DNL1116:DNL1601 DDP1116:DDP1601 CTT1116:CTT1601 CJX1116:CJX1601 CAB1116:CAB1601 BQF1116:BQF1601 BGJ1116:BGJ1601 AWN1116:AWN1601 AMR1116:AMR1601 ACV1116:ACV1601 SZ1116:SZ1601 JD1116:JD1601" xr:uid="{BAA15EB4-CA41-4869-8F19-5D4230BE2F04}">
      <formula1>$AD$3:$AD$7</formula1>
    </dataValidation>
    <dataValidation type="list" allowBlank="1" showInputMessage="1" showErrorMessage="1" sqref="N1116:N1601 WVV984156:WVV984641 WLZ984156:WLZ984641 WCD984156:WCD984641 VSH984156:VSH984641 VIL984156:VIL984641 UYP984156:UYP984641 UOT984156:UOT984641 UEX984156:UEX984641 TVB984156:TVB984641 TLF984156:TLF984641 TBJ984156:TBJ984641 SRN984156:SRN984641 SHR984156:SHR984641 RXV984156:RXV984641 RNZ984156:RNZ984641 RED984156:RED984641 QUH984156:QUH984641 QKL984156:QKL984641 QAP984156:QAP984641 PQT984156:PQT984641 PGX984156:PGX984641 OXB984156:OXB984641 ONF984156:ONF984641 ODJ984156:ODJ984641 NTN984156:NTN984641 NJR984156:NJR984641 MZV984156:MZV984641 MPZ984156:MPZ984641 MGD984156:MGD984641 LWH984156:LWH984641 LML984156:LML984641 LCP984156:LCP984641 KST984156:KST984641 KIX984156:KIX984641 JZB984156:JZB984641 JPF984156:JPF984641 JFJ984156:JFJ984641 IVN984156:IVN984641 ILR984156:ILR984641 IBV984156:IBV984641 HRZ984156:HRZ984641 HID984156:HID984641 GYH984156:GYH984641 GOL984156:GOL984641 GEP984156:GEP984641 FUT984156:FUT984641 FKX984156:FKX984641 FBB984156:FBB984641 ERF984156:ERF984641 EHJ984156:EHJ984641 DXN984156:DXN984641 DNR984156:DNR984641 DDV984156:DDV984641 CTZ984156:CTZ984641 CKD984156:CKD984641 CAH984156:CAH984641 BQL984156:BQL984641 BGP984156:BGP984641 AWT984156:AWT984641 AMX984156:AMX984641 ADB984156:ADB984641 TF984156:TF984641 JJ984156:JJ984641 N984156:N984641 WVV918620:WVV919105 WLZ918620:WLZ919105 WCD918620:WCD919105 VSH918620:VSH919105 VIL918620:VIL919105 UYP918620:UYP919105 UOT918620:UOT919105 UEX918620:UEX919105 TVB918620:TVB919105 TLF918620:TLF919105 TBJ918620:TBJ919105 SRN918620:SRN919105 SHR918620:SHR919105 RXV918620:RXV919105 RNZ918620:RNZ919105 RED918620:RED919105 QUH918620:QUH919105 QKL918620:QKL919105 QAP918620:QAP919105 PQT918620:PQT919105 PGX918620:PGX919105 OXB918620:OXB919105 ONF918620:ONF919105 ODJ918620:ODJ919105 NTN918620:NTN919105 NJR918620:NJR919105 MZV918620:MZV919105 MPZ918620:MPZ919105 MGD918620:MGD919105 LWH918620:LWH919105 LML918620:LML919105 LCP918620:LCP919105 KST918620:KST919105 KIX918620:KIX919105 JZB918620:JZB919105 JPF918620:JPF919105 JFJ918620:JFJ919105 IVN918620:IVN919105 ILR918620:ILR919105 IBV918620:IBV919105 HRZ918620:HRZ919105 HID918620:HID919105 GYH918620:GYH919105 GOL918620:GOL919105 GEP918620:GEP919105 FUT918620:FUT919105 FKX918620:FKX919105 FBB918620:FBB919105 ERF918620:ERF919105 EHJ918620:EHJ919105 DXN918620:DXN919105 DNR918620:DNR919105 DDV918620:DDV919105 CTZ918620:CTZ919105 CKD918620:CKD919105 CAH918620:CAH919105 BQL918620:BQL919105 BGP918620:BGP919105 AWT918620:AWT919105 AMX918620:AMX919105 ADB918620:ADB919105 TF918620:TF919105 JJ918620:JJ919105 N918620:N919105 WVV853084:WVV853569 WLZ853084:WLZ853569 WCD853084:WCD853569 VSH853084:VSH853569 VIL853084:VIL853569 UYP853084:UYP853569 UOT853084:UOT853569 UEX853084:UEX853569 TVB853084:TVB853569 TLF853084:TLF853569 TBJ853084:TBJ853569 SRN853084:SRN853569 SHR853084:SHR853569 RXV853084:RXV853569 RNZ853084:RNZ853569 RED853084:RED853569 QUH853084:QUH853569 QKL853084:QKL853569 QAP853084:QAP853569 PQT853084:PQT853569 PGX853084:PGX853569 OXB853084:OXB853569 ONF853084:ONF853569 ODJ853084:ODJ853569 NTN853084:NTN853569 NJR853084:NJR853569 MZV853084:MZV853569 MPZ853084:MPZ853569 MGD853084:MGD853569 LWH853084:LWH853569 LML853084:LML853569 LCP853084:LCP853569 KST853084:KST853569 KIX853084:KIX853569 JZB853084:JZB853569 JPF853084:JPF853569 JFJ853084:JFJ853569 IVN853084:IVN853569 ILR853084:ILR853569 IBV853084:IBV853569 HRZ853084:HRZ853569 HID853084:HID853569 GYH853084:GYH853569 GOL853084:GOL853569 GEP853084:GEP853569 FUT853084:FUT853569 FKX853084:FKX853569 FBB853084:FBB853569 ERF853084:ERF853569 EHJ853084:EHJ853569 DXN853084:DXN853569 DNR853084:DNR853569 DDV853084:DDV853569 CTZ853084:CTZ853569 CKD853084:CKD853569 CAH853084:CAH853569 BQL853084:BQL853569 BGP853084:BGP853569 AWT853084:AWT853569 AMX853084:AMX853569 ADB853084:ADB853569 TF853084:TF853569 JJ853084:JJ853569 N853084:N853569 WVV787548:WVV788033 WLZ787548:WLZ788033 WCD787548:WCD788033 VSH787548:VSH788033 VIL787548:VIL788033 UYP787548:UYP788033 UOT787548:UOT788033 UEX787548:UEX788033 TVB787548:TVB788033 TLF787548:TLF788033 TBJ787548:TBJ788033 SRN787548:SRN788033 SHR787548:SHR788033 RXV787548:RXV788033 RNZ787548:RNZ788033 RED787548:RED788033 QUH787548:QUH788033 QKL787548:QKL788033 QAP787548:QAP788033 PQT787548:PQT788033 PGX787548:PGX788033 OXB787548:OXB788033 ONF787548:ONF788033 ODJ787548:ODJ788033 NTN787548:NTN788033 NJR787548:NJR788033 MZV787548:MZV788033 MPZ787548:MPZ788033 MGD787548:MGD788033 LWH787548:LWH788033 LML787548:LML788033 LCP787548:LCP788033 KST787548:KST788033 KIX787548:KIX788033 JZB787548:JZB788033 JPF787548:JPF788033 JFJ787548:JFJ788033 IVN787548:IVN788033 ILR787548:ILR788033 IBV787548:IBV788033 HRZ787548:HRZ788033 HID787548:HID788033 GYH787548:GYH788033 GOL787548:GOL788033 GEP787548:GEP788033 FUT787548:FUT788033 FKX787548:FKX788033 FBB787548:FBB788033 ERF787548:ERF788033 EHJ787548:EHJ788033 DXN787548:DXN788033 DNR787548:DNR788033 DDV787548:DDV788033 CTZ787548:CTZ788033 CKD787548:CKD788033 CAH787548:CAH788033 BQL787548:BQL788033 BGP787548:BGP788033 AWT787548:AWT788033 AMX787548:AMX788033 ADB787548:ADB788033 TF787548:TF788033 JJ787548:JJ788033 N787548:N788033 WVV722012:WVV722497 WLZ722012:WLZ722497 WCD722012:WCD722497 VSH722012:VSH722497 VIL722012:VIL722497 UYP722012:UYP722497 UOT722012:UOT722497 UEX722012:UEX722497 TVB722012:TVB722497 TLF722012:TLF722497 TBJ722012:TBJ722497 SRN722012:SRN722497 SHR722012:SHR722497 RXV722012:RXV722497 RNZ722012:RNZ722497 RED722012:RED722497 QUH722012:QUH722497 QKL722012:QKL722497 QAP722012:QAP722497 PQT722012:PQT722497 PGX722012:PGX722497 OXB722012:OXB722497 ONF722012:ONF722497 ODJ722012:ODJ722497 NTN722012:NTN722497 NJR722012:NJR722497 MZV722012:MZV722497 MPZ722012:MPZ722497 MGD722012:MGD722497 LWH722012:LWH722497 LML722012:LML722497 LCP722012:LCP722497 KST722012:KST722497 KIX722012:KIX722497 JZB722012:JZB722497 JPF722012:JPF722497 JFJ722012:JFJ722497 IVN722012:IVN722497 ILR722012:ILR722497 IBV722012:IBV722497 HRZ722012:HRZ722497 HID722012:HID722497 GYH722012:GYH722497 GOL722012:GOL722497 GEP722012:GEP722497 FUT722012:FUT722497 FKX722012:FKX722497 FBB722012:FBB722497 ERF722012:ERF722497 EHJ722012:EHJ722497 DXN722012:DXN722497 DNR722012:DNR722497 DDV722012:DDV722497 CTZ722012:CTZ722497 CKD722012:CKD722497 CAH722012:CAH722497 BQL722012:BQL722497 BGP722012:BGP722497 AWT722012:AWT722497 AMX722012:AMX722497 ADB722012:ADB722497 TF722012:TF722497 JJ722012:JJ722497 N722012:N722497 WVV656476:WVV656961 WLZ656476:WLZ656961 WCD656476:WCD656961 VSH656476:VSH656961 VIL656476:VIL656961 UYP656476:UYP656961 UOT656476:UOT656961 UEX656476:UEX656961 TVB656476:TVB656961 TLF656476:TLF656961 TBJ656476:TBJ656961 SRN656476:SRN656961 SHR656476:SHR656961 RXV656476:RXV656961 RNZ656476:RNZ656961 RED656476:RED656961 QUH656476:QUH656961 QKL656476:QKL656961 QAP656476:QAP656961 PQT656476:PQT656961 PGX656476:PGX656961 OXB656476:OXB656961 ONF656476:ONF656961 ODJ656476:ODJ656961 NTN656476:NTN656961 NJR656476:NJR656961 MZV656476:MZV656961 MPZ656476:MPZ656961 MGD656476:MGD656961 LWH656476:LWH656961 LML656476:LML656961 LCP656476:LCP656961 KST656476:KST656961 KIX656476:KIX656961 JZB656476:JZB656961 JPF656476:JPF656961 JFJ656476:JFJ656961 IVN656476:IVN656961 ILR656476:ILR656961 IBV656476:IBV656961 HRZ656476:HRZ656961 HID656476:HID656961 GYH656476:GYH656961 GOL656476:GOL656961 GEP656476:GEP656961 FUT656476:FUT656961 FKX656476:FKX656961 FBB656476:FBB656961 ERF656476:ERF656961 EHJ656476:EHJ656961 DXN656476:DXN656961 DNR656476:DNR656961 DDV656476:DDV656961 CTZ656476:CTZ656961 CKD656476:CKD656961 CAH656476:CAH656961 BQL656476:BQL656961 BGP656476:BGP656961 AWT656476:AWT656961 AMX656476:AMX656961 ADB656476:ADB656961 TF656476:TF656961 JJ656476:JJ656961 N656476:N656961 WVV590940:WVV591425 WLZ590940:WLZ591425 WCD590940:WCD591425 VSH590940:VSH591425 VIL590940:VIL591425 UYP590940:UYP591425 UOT590940:UOT591425 UEX590940:UEX591425 TVB590940:TVB591425 TLF590940:TLF591425 TBJ590940:TBJ591425 SRN590940:SRN591425 SHR590940:SHR591425 RXV590940:RXV591425 RNZ590940:RNZ591425 RED590940:RED591425 QUH590940:QUH591425 QKL590940:QKL591425 QAP590940:QAP591425 PQT590940:PQT591425 PGX590940:PGX591425 OXB590940:OXB591425 ONF590940:ONF591425 ODJ590940:ODJ591425 NTN590940:NTN591425 NJR590940:NJR591425 MZV590940:MZV591425 MPZ590940:MPZ591425 MGD590940:MGD591425 LWH590940:LWH591425 LML590940:LML591425 LCP590940:LCP591425 KST590940:KST591425 KIX590940:KIX591425 JZB590940:JZB591425 JPF590940:JPF591425 JFJ590940:JFJ591425 IVN590940:IVN591425 ILR590940:ILR591425 IBV590940:IBV591425 HRZ590940:HRZ591425 HID590940:HID591425 GYH590940:GYH591425 GOL590940:GOL591425 GEP590940:GEP591425 FUT590940:FUT591425 FKX590940:FKX591425 FBB590940:FBB591425 ERF590940:ERF591425 EHJ590940:EHJ591425 DXN590940:DXN591425 DNR590940:DNR591425 DDV590940:DDV591425 CTZ590940:CTZ591425 CKD590940:CKD591425 CAH590940:CAH591425 BQL590940:BQL591425 BGP590940:BGP591425 AWT590940:AWT591425 AMX590940:AMX591425 ADB590940:ADB591425 TF590940:TF591425 JJ590940:JJ591425 N590940:N591425 WVV525404:WVV525889 WLZ525404:WLZ525889 WCD525404:WCD525889 VSH525404:VSH525889 VIL525404:VIL525889 UYP525404:UYP525889 UOT525404:UOT525889 UEX525404:UEX525889 TVB525404:TVB525889 TLF525404:TLF525889 TBJ525404:TBJ525889 SRN525404:SRN525889 SHR525404:SHR525889 RXV525404:RXV525889 RNZ525404:RNZ525889 RED525404:RED525889 QUH525404:QUH525889 QKL525404:QKL525889 QAP525404:QAP525889 PQT525404:PQT525889 PGX525404:PGX525889 OXB525404:OXB525889 ONF525404:ONF525889 ODJ525404:ODJ525889 NTN525404:NTN525889 NJR525404:NJR525889 MZV525404:MZV525889 MPZ525404:MPZ525889 MGD525404:MGD525889 LWH525404:LWH525889 LML525404:LML525889 LCP525404:LCP525889 KST525404:KST525889 KIX525404:KIX525889 JZB525404:JZB525889 JPF525404:JPF525889 JFJ525404:JFJ525889 IVN525404:IVN525889 ILR525404:ILR525889 IBV525404:IBV525889 HRZ525404:HRZ525889 HID525404:HID525889 GYH525404:GYH525889 GOL525404:GOL525889 GEP525404:GEP525889 FUT525404:FUT525889 FKX525404:FKX525889 FBB525404:FBB525889 ERF525404:ERF525889 EHJ525404:EHJ525889 DXN525404:DXN525889 DNR525404:DNR525889 DDV525404:DDV525889 CTZ525404:CTZ525889 CKD525404:CKD525889 CAH525404:CAH525889 BQL525404:BQL525889 BGP525404:BGP525889 AWT525404:AWT525889 AMX525404:AMX525889 ADB525404:ADB525889 TF525404:TF525889 JJ525404:JJ525889 N525404:N525889 WVV459868:WVV460353 WLZ459868:WLZ460353 WCD459868:WCD460353 VSH459868:VSH460353 VIL459868:VIL460353 UYP459868:UYP460353 UOT459868:UOT460353 UEX459868:UEX460353 TVB459868:TVB460353 TLF459868:TLF460353 TBJ459868:TBJ460353 SRN459868:SRN460353 SHR459868:SHR460353 RXV459868:RXV460353 RNZ459868:RNZ460353 RED459868:RED460353 QUH459868:QUH460353 QKL459868:QKL460353 QAP459868:QAP460353 PQT459868:PQT460353 PGX459868:PGX460353 OXB459868:OXB460353 ONF459868:ONF460353 ODJ459868:ODJ460353 NTN459868:NTN460353 NJR459868:NJR460353 MZV459868:MZV460353 MPZ459868:MPZ460353 MGD459868:MGD460353 LWH459868:LWH460353 LML459868:LML460353 LCP459868:LCP460353 KST459868:KST460353 KIX459868:KIX460353 JZB459868:JZB460353 JPF459868:JPF460353 JFJ459868:JFJ460353 IVN459868:IVN460353 ILR459868:ILR460353 IBV459868:IBV460353 HRZ459868:HRZ460353 HID459868:HID460353 GYH459868:GYH460353 GOL459868:GOL460353 GEP459868:GEP460353 FUT459868:FUT460353 FKX459868:FKX460353 FBB459868:FBB460353 ERF459868:ERF460353 EHJ459868:EHJ460353 DXN459868:DXN460353 DNR459868:DNR460353 DDV459868:DDV460353 CTZ459868:CTZ460353 CKD459868:CKD460353 CAH459868:CAH460353 BQL459868:BQL460353 BGP459868:BGP460353 AWT459868:AWT460353 AMX459868:AMX460353 ADB459868:ADB460353 TF459868:TF460353 JJ459868:JJ460353 N459868:N460353 WVV394332:WVV394817 WLZ394332:WLZ394817 WCD394332:WCD394817 VSH394332:VSH394817 VIL394332:VIL394817 UYP394332:UYP394817 UOT394332:UOT394817 UEX394332:UEX394817 TVB394332:TVB394817 TLF394332:TLF394817 TBJ394332:TBJ394817 SRN394332:SRN394817 SHR394332:SHR394817 RXV394332:RXV394817 RNZ394332:RNZ394817 RED394332:RED394817 QUH394332:QUH394817 QKL394332:QKL394817 QAP394332:QAP394817 PQT394332:PQT394817 PGX394332:PGX394817 OXB394332:OXB394817 ONF394332:ONF394817 ODJ394332:ODJ394817 NTN394332:NTN394817 NJR394332:NJR394817 MZV394332:MZV394817 MPZ394332:MPZ394817 MGD394332:MGD394817 LWH394332:LWH394817 LML394332:LML394817 LCP394332:LCP394817 KST394332:KST394817 KIX394332:KIX394817 JZB394332:JZB394817 JPF394332:JPF394817 JFJ394332:JFJ394817 IVN394332:IVN394817 ILR394332:ILR394817 IBV394332:IBV394817 HRZ394332:HRZ394817 HID394332:HID394817 GYH394332:GYH394817 GOL394332:GOL394817 GEP394332:GEP394817 FUT394332:FUT394817 FKX394332:FKX394817 FBB394332:FBB394817 ERF394332:ERF394817 EHJ394332:EHJ394817 DXN394332:DXN394817 DNR394332:DNR394817 DDV394332:DDV394817 CTZ394332:CTZ394817 CKD394332:CKD394817 CAH394332:CAH394817 BQL394332:BQL394817 BGP394332:BGP394817 AWT394332:AWT394817 AMX394332:AMX394817 ADB394332:ADB394817 TF394332:TF394817 JJ394332:JJ394817 N394332:N394817 WVV328796:WVV329281 WLZ328796:WLZ329281 WCD328796:WCD329281 VSH328796:VSH329281 VIL328796:VIL329281 UYP328796:UYP329281 UOT328796:UOT329281 UEX328796:UEX329281 TVB328796:TVB329281 TLF328796:TLF329281 TBJ328796:TBJ329281 SRN328796:SRN329281 SHR328796:SHR329281 RXV328796:RXV329281 RNZ328796:RNZ329281 RED328796:RED329281 QUH328796:QUH329281 QKL328796:QKL329281 QAP328796:QAP329281 PQT328796:PQT329281 PGX328796:PGX329281 OXB328796:OXB329281 ONF328796:ONF329281 ODJ328796:ODJ329281 NTN328796:NTN329281 NJR328796:NJR329281 MZV328796:MZV329281 MPZ328796:MPZ329281 MGD328796:MGD329281 LWH328796:LWH329281 LML328796:LML329281 LCP328796:LCP329281 KST328796:KST329281 KIX328796:KIX329281 JZB328796:JZB329281 JPF328796:JPF329281 JFJ328796:JFJ329281 IVN328796:IVN329281 ILR328796:ILR329281 IBV328796:IBV329281 HRZ328796:HRZ329281 HID328796:HID329281 GYH328796:GYH329281 GOL328796:GOL329281 GEP328796:GEP329281 FUT328796:FUT329281 FKX328796:FKX329281 FBB328796:FBB329281 ERF328796:ERF329281 EHJ328796:EHJ329281 DXN328796:DXN329281 DNR328796:DNR329281 DDV328796:DDV329281 CTZ328796:CTZ329281 CKD328796:CKD329281 CAH328796:CAH329281 BQL328796:BQL329281 BGP328796:BGP329281 AWT328796:AWT329281 AMX328796:AMX329281 ADB328796:ADB329281 TF328796:TF329281 JJ328796:JJ329281 N328796:N329281 WVV263260:WVV263745 WLZ263260:WLZ263745 WCD263260:WCD263745 VSH263260:VSH263745 VIL263260:VIL263745 UYP263260:UYP263745 UOT263260:UOT263745 UEX263260:UEX263745 TVB263260:TVB263745 TLF263260:TLF263745 TBJ263260:TBJ263745 SRN263260:SRN263745 SHR263260:SHR263745 RXV263260:RXV263745 RNZ263260:RNZ263745 RED263260:RED263745 QUH263260:QUH263745 QKL263260:QKL263745 QAP263260:QAP263745 PQT263260:PQT263745 PGX263260:PGX263745 OXB263260:OXB263745 ONF263260:ONF263745 ODJ263260:ODJ263745 NTN263260:NTN263745 NJR263260:NJR263745 MZV263260:MZV263745 MPZ263260:MPZ263745 MGD263260:MGD263745 LWH263260:LWH263745 LML263260:LML263745 LCP263260:LCP263745 KST263260:KST263745 KIX263260:KIX263745 JZB263260:JZB263745 JPF263260:JPF263745 JFJ263260:JFJ263745 IVN263260:IVN263745 ILR263260:ILR263745 IBV263260:IBV263745 HRZ263260:HRZ263745 HID263260:HID263745 GYH263260:GYH263745 GOL263260:GOL263745 GEP263260:GEP263745 FUT263260:FUT263745 FKX263260:FKX263745 FBB263260:FBB263745 ERF263260:ERF263745 EHJ263260:EHJ263745 DXN263260:DXN263745 DNR263260:DNR263745 DDV263260:DDV263745 CTZ263260:CTZ263745 CKD263260:CKD263745 CAH263260:CAH263745 BQL263260:BQL263745 BGP263260:BGP263745 AWT263260:AWT263745 AMX263260:AMX263745 ADB263260:ADB263745 TF263260:TF263745 JJ263260:JJ263745 N263260:N263745 WVV197724:WVV198209 WLZ197724:WLZ198209 WCD197724:WCD198209 VSH197724:VSH198209 VIL197724:VIL198209 UYP197724:UYP198209 UOT197724:UOT198209 UEX197724:UEX198209 TVB197724:TVB198209 TLF197724:TLF198209 TBJ197724:TBJ198209 SRN197724:SRN198209 SHR197724:SHR198209 RXV197724:RXV198209 RNZ197724:RNZ198209 RED197724:RED198209 QUH197724:QUH198209 QKL197724:QKL198209 QAP197724:QAP198209 PQT197724:PQT198209 PGX197724:PGX198209 OXB197724:OXB198209 ONF197724:ONF198209 ODJ197724:ODJ198209 NTN197724:NTN198209 NJR197724:NJR198209 MZV197724:MZV198209 MPZ197724:MPZ198209 MGD197724:MGD198209 LWH197724:LWH198209 LML197724:LML198209 LCP197724:LCP198209 KST197724:KST198209 KIX197724:KIX198209 JZB197724:JZB198209 JPF197724:JPF198209 JFJ197724:JFJ198209 IVN197724:IVN198209 ILR197724:ILR198209 IBV197724:IBV198209 HRZ197724:HRZ198209 HID197724:HID198209 GYH197724:GYH198209 GOL197724:GOL198209 GEP197724:GEP198209 FUT197724:FUT198209 FKX197724:FKX198209 FBB197724:FBB198209 ERF197724:ERF198209 EHJ197724:EHJ198209 DXN197724:DXN198209 DNR197724:DNR198209 DDV197724:DDV198209 CTZ197724:CTZ198209 CKD197724:CKD198209 CAH197724:CAH198209 BQL197724:BQL198209 BGP197724:BGP198209 AWT197724:AWT198209 AMX197724:AMX198209 ADB197724:ADB198209 TF197724:TF198209 JJ197724:JJ198209 N197724:N198209 WVV132188:WVV132673 WLZ132188:WLZ132673 WCD132188:WCD132673 VSH132188:VSH132673 VIL132188:VIL132673 UYP132188:UYP132673 UOT132188:UOT132673 UEX132188:UEX132673 TVB132188:TVB132673 TLF132188:TLF132673 TBJ132188:TBJ132673 SRN132188:SRN132673 SHR132188:SHR132673 RXV132188:RXV132673 RNZ132188:RNZ132673 RED132188:RED132673 QUH132188:QUH132673 QKL132188:QKL132673 QAP132188:QAP132673 PQT132188:PQT132673 PGX132188:PGX132673 OXB132188:OXB132673 ONF132188:ONF132673 ODJ132188:ODJ132673 NTN132188:NTN132673 NJR132188:NJR132673 MZV132188:MZV132673 MPZ132188:MPZ132673 MGD132188:MGD132673 LWH132188:LWH132673 LML132188:LML132673 LCP132188:LCP132673 KST132188:KST132673 KIX132188:KIX132673 JZB132188:JZB132673 JPF132188:JPF132673 JFJ132188:JFJ132673 IVN132188:IVN132673 ILR132188:ILR132673 IBV132188:IBV132673 HRZ132188:HRZ132673 HID132188:HID132673 GYH132188:GYH132673 GOL132188:GOL132673 GEP132188:GEP132673 FUT132188:FUT132673 FKX132188:FKX132673 FBB132188:FBB132673 ERF132188:ERF132673 EHJ132188:EHJ132673 DXN132188:DXN132673 DNR132188:DNR132673 DDV132188:DDV132673 CTZ132188:CTZ132673 CKD132188:CKD132673 CAH132188:CAH132673 BQL132188:BQL132673 BGP132188:BGP132673 AWT132188:AWT132673 AMX132188:AMX132673 ADB132188:ADB132673 TF132188:TF132673 JJ132188:JJ132673 N132188:N132673 WVV66652:WVV67137 WLZ66652:WLZ67137 WCD66652:WCD67137 VSH66652:VSH67137 VIL66652:VIL67137 UYP66652:UYP67137 UOT66652:UOT67137 UEX66652:UEX67137 TVB66652:TVB67137 TLF66652:TLF67137 TBJ66652:TBJ67137 SRN66652:SRN67137 SHR66652:SHR67137 RXV66652:RXV67137 RNZ66652:RNZ67137 RED66652:RED67137 QUH66652:QUH67137 QKL66652:QKL67137 QAP66652:QAP67137 PQT66652:PQT67137 PGX66652:PGX67137 OXB66652:OXB67137 ONF66652:ONF67137 ODJ66652:ODJ67137 NTN66652:NTN67137 NJR66652:NJR67137 MZV66652:MZV67137 MPZ66652:MPZ67137 MGD66652:MGD67137 LWH66652:LWH67137 LML66652:LML67137 LCP66652:LCP67137 KST66652:KST67137 KIX66652:KIX67137 JZB66652:JZB67137 JPF66652:JPF67137 JFJ66652:JFJ67137 IVN66652:IVN67137 ILR66652:ILR67137 IBV66652:IBV67137 HRZ66652:HRZ67137 HID66652:HID67137 GYH66652:GYH67137 GOL66652:GOL67137 GEP66652:GEP67137 FUT66652:FUT67137 FKX66652:FKX67137 FBB66652:FBB67137 ERF66652:ERF67137 EHJ66652:EHJ67137 DXN66652:DXN67137 DNR66652:DNR67137 DDV66652:DDV67137 CTZ66652:CTZ67137 CKD66652:CKD67137 CAH66652:CAH67137 BQL66652:BQL67137 BGP66652:BGP67137 AWT66652:AWT67137 AMX66652:AMX67137 ADB66652:ADB67137 TF66652:TF67137 JJ66652:JJ67137 N66652:N67137 WVV1116:WVV1601 WLZ1116:WLZ1601 WCD1116:WCD1601 VSH1116:VSH1601 VIL1116:VIL1601 UYP1116:UYP1601 UOT1116:UOT1601 UEX1116:UEX1601 TVB1116:TVB1601 TLF1116:TLF1601 TBJ1116:TBJ1601 SRN1116:SRN1601 SHR1116:SHR1601 RXV1116:RXV1601 RNZ1116:RNZ1601 RED1116:RED1601 QUH1116:QUH1601 QKL1116:QKL1601 QAP1116:QAP1601 PQT1116:PQT1601 PGX1116:PGX1601 OXB1116:OXB1601 ONF1116:ONF1601 ODJ1116:ODJ1601 NTN1116:NTN1601 NJR1116:NJR1601 MZV1116:MZV1601 MPZ1116:MPZ1601 MGD1116:MGD1601 LWH1116:LWH1601 LML1116:LML1601 LCP1116:LCP1601 KST1116:KST1601 KIX1116:KIX1601 JZB1116:JZB1601 JPF1116:JPF1601 JFJ1116:JFJ1601 IVN1116:IVN1601 ILR1116:ILR1601 IBV1116:IBV1601 HRZ1116:HRZ1601 HID1116:HID1601 GYH1116:GYH1601 GOL1116:GOL1601 GEP1116:GEP1601 FUT1116:FUT1601 FKX1116:FKX1601 FBB1116:FBB1601 ERF1116:ERF1601 EHJ1116:EHJ1601 DXN1116:DXN1601 DNR1116:DNR1601 DDV1116:DDV1601 CTZ1116:CTZ1601 CKD1116:CKD1601 CAH1116:CAH1601 BQL1116:BQL1601 BGP1116:BGP1601 AWT1116:AWT1601 AMX1116:AMX1601 ADB1116:ADB1601 TF1116:TF1601 JJ1116:JJ1601" xr:uid="{D5B8606F-7179-4FAE-9BAE-F98194E0A71F}">
      <formula1>$AE$3:$AE$4</formula1>
    </dataValidation>
    <dataValidation type="list" allowBlank="1" showInputMessage="1" showErrorMessage="1" sqref="H3:H1115 WVS983043:WVS984155 WLW983043:WLW984155 WCA983043:WCA984155 VSE983043:VSE984155 VII983043:VII984155 UYM983043:UYM984155 UOQ983043:UOQ984155 UEU983043:UEU984155 TUY983043:TUY984155 TLC983043:TLC984155 TBG983043:TBG984155 SRK983043:SRK984155 SHO983043:SHO984155 RXS983043:RXS984155 RNW983043:RNW984155 REA983043:REA984155 QUE983043:QUE984155 QKI983043:QKI984155 QAM983043:QAM984155 PQQ983043:PQQ984155 PGU983043:PGU984155 OWY983043:OWY984155 ONC983043:ONC984155 ODG983043:ODG984155 NTK983043:NTK984155 NJO983043:NJO984155 MZS983043:MZS984155 MPW983043:MPW984155 MGA983043:MGA984155 LWE983043:LWE984155 LMI983043:LMI984155 LCM983043:LCM984155 KSQ983043:KSQ984155 KIU983043:KIU984155 JYY983043:JYY984155 JPC983043:JPC984155 JFG983043:JFG984155 IVK983043:IVK984155 ILO983043:ILO984155 IBS983043:IBS984155 HRW983043:HRW984155 HIA983043:HIA984155 GYE983043:GYE984155 GOI983043:GOI984155 GEM983043:GEM984155 FUQ983043:FUQ984155 FKU983043:FKU984155 FAY983043:FAY984155 ERC983043:ERC984155 EHG983043:EHG984155 DXK983043:DXK984155 DNO983043:DNO984155 DDS983043:DDS984155 CTW983043:CTW984155 CKA983043:CKA984155 CAE983043:CAE984155 BQI983043:BQI984155 BGM983043:BGM984155 AWQ983043:AWQ984155 AMU983043:AMU984155 ACY983043:ACY984155 TC983043:TC984155 JG983043:JG984155 K983043:K984155 WVS917507:WVS918619 WLW917507:WLW918619 WCA917507:WCA918619 VSE917507:VSE918619 VII917507:VII918619 UYM917507:UYM918619 UOQ917507:UOQ918619 UEU917507:UEU918619 TUY917507:TUY918619 TLC917507:TLC918619 TBG917507:TBG918619 SRK917507:SRK918619 SHO917507:SHO918619 RXS917507:RXS918619 RNW917507:RNW918619 REA917507:REA918619 QUE917507:QUE918619 QKI917507:QKI918619 QAM917507:QAM918619 PQQ917507:PQQ918619 PGU917507:PGU918619 OWY917507:OWY918619 ONC917507:ONC918619 ODG917507:ODG918619 NTK917507:NTK918619 NJO917507:NJO918619 MZS917507:MZS918619 MPW917507:MPW918619 MGA917507:MGA918619 LWE917507:LWE918619 LMI917507:LMI918619 LCM917507:LCM918619 KSQ917507:KSQ918619 KIU917507:KIU918619 JYY917507:JYY918619 JPC917507:JPC918619 JFG917507:JFG918619 IVK917507:IVK918619 ILO917507:ILO918619 IBS917507:IBS918619 HRW917507:HRW918619 HIA917507:HIA918619 GYE917507:GYE918619 GOI917507:GOI918619 GEM917507:GEM918619 FUQ917507:FUQ918619 FKU917507:FKU918619 FAY917507:FAY918619 ERC917507:ERC918619 EHG917507:EHG918619 DXK917507:DXK918619 DNO917507:DNO918619 DDS917507:DDS918619 CTW917507:CTW918619 CKA917507:CKA918619 CAE917507:CAE918619 BQI917507:BQI918619 BGM917507:BGM918619 AWQ917507:AWQ918619 AMU917507:AMU918619 ACY917507:ACY918619 TC917507:TC918619 JG917507:JG918619 K917507:K918619 WVS851971:WVS853083 WLW851971:WLW853083 WCA851971:WCA853083 VSE851971:VSE853083 VII851971:VII853083 UYM851971:UYM853083 UOQ851971:UOQ853083 UEU851971:UEU853083 TUY851971:TUY853083 TLC851971:TLC853083 TBG851971:TBG853083 SRK851971:SRK853083 SHO851971:SHO853083 RXS851971:RXS853083 RNW851971:RNW853083 REA851971:REA853083 QUE851971:QUE853083 QKI851971:QKI853083 QAM851971:QAM853083 PQQ851971:PQQ853083 PGU851971:PGU853083 OWY851971:OWY853083 ONC851971:ONC853083 ODG851971:ODG853083 NTK851971:NTK853083 NJO851971:NJO853083 MZS851971:MZS853083 MPW851971:MPW853083 MGA851971:MGA853083 LWE851971:LWE853083 LMI851971:LMI853083 LCM851971:LCM853083 KSQ851971:KSQ853083 KIU851971:KIU853083 JYY851971:JYY853083 JPC851971:JPC853083 JFG851971:JFG853083 IVK851971:IVK853083 ILO851971:ILO853083 IBS851971:IBS853083 HRW851971:HRW853083 HIA851971:HIA853083 GYE851971:GYE853083 GOI851971:GOI853083 GEM851971:GEM853083 FUQ851971:FUQ853083 FKU851971:FKU853083 FAY851971:FAY853083 ERC851971:ERC853083 EHG851971:EHG853083 DXK851971:DXK853083 DNO851971:DNO853083 DDS851971:DDS853083 CTW851971:CTW853083 CKA851971:CKA853083 CAE851971:CAE853083 BQI851971:BQI853083 BGM851971:BGM853083 AWQ851971:AWQ853083 AMU851971:AMU853083 ACY851971:ACY853083 TC851971:TC853083 JG851971:JG853083 K851971:K853083 WVS786435:WVS787547 WLW786435:WLW787547 WCA786435:WCA787547 VSE786435:VSE787547 VII786435:VII787547 UYM786435:UYM787547 UOQ786435:UOQ787547 UEU786435:UEU787547 TUY786435:TUY787547 TLC786435:TLC787547 TBG786435:TBG787547 SRK786435:SRK787547 SHO786435:SHO787547 RXS786435:RXS787547 RNW786435:RNW787547 REA786435:REA787547 QUE786435:QUE787547 QKI786435:QKI787547 QAM786435:QAM787547 PQQ786435:PQQ787547 PGU786435:PGU787547 OWY786435:OWY787547 ONC786435:ONC787547 ODG786435:ODG787547 NTK786435:NTK787547 NJO786435:NJO787547 MZS786435:MZS787547 MPW786435:MPW787547 MGA786435:MGA787547 LWE786435:LWE787547 LMI786435:LMI787547 LCM786435:LCM787547 KSQ786435:KSQ787547 KIU786435:KIU787547 JYY786435:JYY787547 JPC786435:JPC787547 JFG786435:JFG787547 IVK786435:IVK787547 ILO786435:ILO787547 IBS786435:IBS787547 HRW786435:HRW787547 HIA786435:HIA787547 GYE786435:GYE787547 GOI786435:GOI787547 GEM786435:GEM787547 FUQ786435:FUQ787547 FKU786435:FKU787547 FAY786435:FAY787547 ERC786435:ERC787547 EHG786435:EHG787547 DXK786435:DXK787547 DNO786435:DNO787547 DDS786435:DDS787547 CTW786435:CTW787547 CKA786435:CKA787547 CAE786435:CAE787547 BQI786435:BQI787547 BGM786435:BGM787547 AWQ786435:AWQ787547 AMU786435:AMU787547 ACY786435:ACY787547 TC786435:TC787547 JG786435:JG787547 K786435:K787547 WVS720899:WVS722011 WLW720899:WLW722011 WCA720899:WCA722011 VSE720899:VSE722011 VII720899:VII722011 UYM720899:UYM722011 UOQ720899:UOQ722011 UEU720899:UEU722011 TUY720899:TUY722011 TLC720899:TLC722011 TBG720899:TBG722011 SRK720899:SRK722011 SHO720899:SHO722011 RXS720899:RXS722011 RNW720899:RNW722011 REA720899:REA722011 QUE720899:QUE722011 QKI720899:QKI722011 QAM720899:QAM722011 PQQ720899:PQQ722011 PGU720899:PGU722011 OWY720899:OWY722011 ONC720899:ONC722011 ODG720899:ODG722011 NTK720899:NTK722011 NJO720899:NJO722011 MZS720899:MZS722011 MPW720899:MPW722011 MGA720899:MGA722011 LWE720899:LWE722011 LMI720899:LMI722011 LCM720899:LCM722011 KSQ720899:KSQ722011 KIU720899:KIU722011 JYY720899:JYY722011 JPC720899:JPC722011 JFG720899:JFG722011 IVK720899:IVK722011 ILO720899:ILO722011 IBS720899:IBS722011 HRW720899:HRW722011 HIA720899:HIA722011 GYE720899:GYE722011 GOI720899:GOI722011 GEM720899:GEM722011 FUQ720899:FUQ722011 FKU720899:FKU722011 FAY720899:FAY722011 ERC720899:ERC722011 EHG720899:EHG722011 DXK720899:DXK722011 DNO720899:DNO722011 DDS720899:DDS722011 CTW720899:CTW722011 CKA720899:CKA722011 CAE720899:CAE722011 BQI720899:BQI722011 BGM720899:BGM722011 AWQ720899:AWQ722011 AMU720899:AMU722011 ACY720899:ACY722011 TC720899:TC722011 JG720899:JG722011 K720899:K722011 WVS655363:WVS656475 WLW655363:WLW656475 WCA655363:WCA656475 VSE655363:VSE656475 VII655363:VII656475 UYM655363:UYM656475 UOQ655363:UOQ656475 UEU655363:UEU656475 TUY655363:TUY656475 TLC655363:TLC656475 TBG655363:TBG656475 SRK655363:SRK656475 SHO655363:SHO656475 RXS655363:RXS656475 RNW655363:RNW656475 REA655363:REA656475 QUE655363:QUE656475 QKI655363:QKI656475 QAM655363:QAM656475 PQQ655363:PQQ656475 PGU655363:PGU656475 OWY655363:OWY656475 ONC655363:ONC656475 ODG655363:ODG656475 NTK655363:NTK656475 NJO655363:NJO656475 MZS655363:MZS656475 MPW655363:MPW656475 MGA655363:MGA656475 LWE655363:LWE656475 LMI655363:LMI656475 LCM655363:LCM656475 KSQ655363:KSQ656475 KIU655363:KIU656475 JYY655363:JYY656475 JPC655363:JPC656475 JFG655363:JFG656475 IVK655363:IVK656475 ILO655363:ILO656475 IBS655363:IBS656475 HRW655363:HRW656475 HIA655363:HIA656475 GYE655363:GYE656475 GOI655363:GOI656475 GEM655363:GEM656475 FUQ655363:FUQ656475 FKU655363:FKU656475 FAY655363:FAY656475 ERC655363:ERC656475 EHG655363:EHG656475 DXK655363:DXK656475 DNO655363:DNO656475 DDS655363:DDS656475 CTW655363:CTW656475 CKA655363:CKA656475 CAE655363:CAE656475 BQI655363:BQI656475 BGM655363:BGM656475 AWQ655363:AWQ656475 AMU655363:AMU656475 ACY655363:ACY656475 TC655363:TC656475 JG655363:JG656475 K655363:K656475 WVS589827:WVS590939 WLW589827:WLW590939 WCA589827:WCA590939 VSE589827:VSE590939 VII589827:VII590939 UYM589827:UYM590939 UOQ589827:UOQ590939 UEU589827:UEU590939 TUY589827:TUY590939 TLC589827:TLC590939 TBG589827:TBG590939 SRK589827:SRK590939 SHO589827:SHO590939 RXS589827:RXS590939 RNW589827:RNW590939 REA589827:REA590939 QUE589827:QUE590939 QKI589827:QKI590939 QAM589827:QAM590939 PQQ589827:PQQ590939 PGU589827:PGU590939 OWY589827:OWY590939 ONC589827:ONC590939 ODG589827:ODG590939 NTK589827:NTK590939 NJO589827:NJO590939 MZS589827:MZS590939 MPW589827:MPW590939 MGA589827:MGA590939 LWE589827:LWE590939 LMI589827:LMI590939 LCM589827:LCM590939 KSQ589827:KSQ590939 KIU589827:KIU590939 JYY589827:JYY590939 JPC589827:JPC590939 JFG589827:JFG590939 IVK589827:IVK590939 ILO589827:ILO590939 IBS589827:IBS590939 HRW589827:HRW590939 HIA589827:HIA590939 GYE589827:GYE590939 GOI589827:GOI590939 GEM589827:GEM590939 FUQ589827:FUQ590939 FKU589827:FKU590939 FAY589827:FAY590939 ERC589827:ERC590939 EHG589827:EHG590939 DXK589827:DXK590939 DNO589827:DNO590939 DDS589827:DDS590939 CTW589827:CTW590939 CKA589827:CKA590939 CAE589827:CAE590939 BQI589827:BQI590939 BGM589827:BGM590939 AWQ589827:AWQ590939 AMU589827:AMU590939 ACY589827:ACY590939 TC589827:TC590939 JG589827:JG590939 K589827:K590939 WVS524291:WVS525403 WLW524291:WLW525403 WCA524291:WCA525403 VSE524291:VSE525403 VII524291:VII525403 UYM524291:UYM525403 UOQ524291:UOQ525403 UEU524291:UEU525403 TUY524291:TUY525403 TLC524291:TLC525403 TBG524291:TBG525403 SRK524291:SRK525403 SHO524291:SHO525403 RXS524291:RXS525403 RNW524291:RNW525403 REA524291:REA525403 QUE524291:QUE525403 QKI524291:QKI525403 QAM524291:QAM525403 PQQ524291:PQQ525403 PGU524291:PGU525403 OWY524291:OWY525403 ONC524291:ONC525403 ODG524291:ODG525403 NTK524291:NTK525403 NJO524291:NJO525403 MZS524291:MZS525403 MPW524291:MPW525403 MGA524291:MGA525403 LWE524291:LWE525403 LMI524291:LMI525403 LCM524291:LCM525403 KSQ524291:KSQ525403 KIU524291:KIU525403 JYY524291:JYY525403 JPC524291:JPC525403 JFG524291:JFG525403 IVK524291:IVK525403 ILO524291:ILO525403 IBS524291:IBS525403 HRW524291:HRW525403 HIA524291:HIA525403 GYE524291:GYE525403 GOI524291:GOI525403 GEM524291:GEM525403 FUQ524291:FUQ525403 FKU524291:FKU525403 FAY524291:FAY525403 ERC524291:ERC525403 EHG524291:EHG525403 DXK524291:DXK525403 DNO524291:DNO525403 DDS524291:DDS525403 CTW524291:CTW525403 CKA524291:CKA525403 CAE524291:CAE525403 BQI524291:BQI525403 BGM524291:BGM525403 AWQ524291:AWQ525403 AMU524291:AMU525403 ACY524291:ACY525403 TC524291:TC525403 JG524291:JG525403 K524291:K525403 WVS458755:WVS459867 WLW458755:WLW459867 WCA458755:WCA459867 VSE458755:VSE459867 VII458755:VII459867 UYM458755:UYM459867 UOQ458755:UOQ459867 UEU458755:UEU459867 TUY458755:TUY459867 TLC458755:TLC459867 TBG458755:TBG459867 SRK458755:SRK459867 SHO458755:SHO459867 RXS458755:RXS459867 RNW458755:RNW459867 REA458755:REA459867 QUE458755:QUE459867 QKI458755:QKI459867 QAM458755:QAM459867 PQQ458755:PQQ459867 PGU458755:PGU459867 OWY458755:OWY459867 ONC458755:ONC459867 ODG458755:ODG459867 NTK458755:NTK459867 NJO458755:NJO459867 MZS458755:MZS459867 MPW458755:MPW459867 MGA458755:MGA459867 LWE458755:LWE459867 LMI458755:LMI459867 LCM458755:LCM459867 KSQ458755:KSQ459867 KIU458755:KIU459867 JYY458755:JYY459867 JPC458755:JPC459867 JFG458755:JFG459867 IVK458755:IVK459867 ILO458755:ILO459867 IBS458755:IBS459867 HRW458755:HRW459867 HIA458755:HIA459867 GYE458755:GYE459867 GOI458755:GOI459867 GEM458755:GEM459867 FUQ458755:FUQ459867 FKU458755:FKU459867 FAY458755:FAY459867 ERC458755:ERC459867 EHG458755:EHG459867 DXK458755:DXK459867 DNO458755:DNO459867 DDS458755:DDS459867 CTW458755:CTW459867 CKA458755:CKA459867 CAE458755:CAE459867 BQI458755:BQI459867 BGM458755:BGM459867 AWQ458755:AWQ459867 AMU458755:AMU459867 ACY458755:ACY459867 TC458755:TC459867 JG458755:JG459867 K458755:K459867 WVS393219:WVS394331 WLW393219:WLW394331 WCA393219:WCA394331 VSE393219:VSE394331 VII393219:VII394331 UYM393219:UYM394331 UOQ393219:UOQ394331 UEU393219:UEU394331 TUY393219:TUY394331 TLC393219:TLC394331 TBG393219:TBG394331 SRK393219:SRK394331 SHO393219:SHO394331 RXS393219:RXS394331 RNW393219:RNW394331 REA393219:REA394331 QUE393219:QUE394331 QKI393219:QKI394331 QAM393219:QAM394331 PQQ393219:PQQ394331 PGU393219:PGU394331 OWY393219:OWY394331 ONC393219:ONC394331 ODG393219:ODG394331 NTK393219:NTK394331 NJO393219:NJO394331 MZS393219:MZS394331 MPW393219:MPW394331 MGA393219:MGA394331 LWE393219:LWE394331 LMI393219:LMI394331 LCM393219:LCM394331 KSQ393219:KSQ394331 KIU393219:KIU394331 JYY393219:JYY394331 JPC393219:JPC394331 JFG393219:JFG394331 IVK393219:IVK394331 ILO393219:ILO394331 IBS393219:IBS394331 HRW393219:HRW394331 HIA393219:HIA394331 GYE393219:GYE394331 GOI393219:GOI394331 GEM393219:GEM394331 FUQ393219:FUQ394331 FKU393219:FKU394331 FAY393219:FAY394331 ERC393219:ERC394331 EHG393219:EHG394331 DXK393219:DXK394331 DNO393219:DNO394331 DDS393219:DDS394331 CTW393219:CTW394331 CKA393219:CKA394331 CAE393219:CAE394331 BQI393219:BQI394331 BGM393219:BGM394331 AWQ393219:AWQ394331 AMU393219:AMU394331 ACY393219:ACY394331 TC393219:TC394331 JG393219:JG394331 K393219:K394331 WVS327683:WVS328795 WLW327683:WLW328795 WCA327683:WCA328795 VSE327683:VSE328795 VII327683:VII328795 UYM327683:UYM328795 UOQ327683:UOQ328795 UEU327683:UEU328795 TUY327683:TUY328795 TLC327683:TLC328795 TBG327683:TBG328795 SRK327683:SRK328795 SHO327683:SHO328795 RXS327683:RXS328795 RNW327683:RNW328795 REA327683:REA328795 QUE327683:QUE328795 QKI327683:QKI328795 QAM327683:QAM328795 PQQ327683:PQQ328795 PGU327683:PGU328795 OWY327683:OWY328795 ONC327683:ONC328795 ODG327683:ODG328795 NTK327683:NTK328795 NJO327683:NJO328795 MZS327683:MZS328795 MPW327683:MPW328795 MGA327683:MGA328795 LWE327683:LWE328795 LMI327683:LMI328795 LCM327683:LCM328795 KSQ327683:KSQ328795 KIU327683:KIU328795 JYY327683:JYY328795 JPC327683:JPC328795 JFG327683:JFG328795 IVK327683:IVK328795 ILO327683:ILO328795 IBS327683:IBS328795 HRW327683:HRW328795 HIA327683:HIA328795 GYE327683:GYE328795 GOI327683:GOI328795 GEM327683:GEM328795 FUQ327683:FUQ328795 FKU327683:FKU328795 FAY327683:FAY328795 ERC327683:ERC328795 EHG327683:EHG328795 DXK327683:DXK328795 DNO327683:DNO328795 DDS327683:DDS328795 CTW327683:CTW328795 CKA327683:CKA328795 CAE327683:CAE328795 BQI327683:BQI328795 BGM327683:BGM328795 AWQ327683:AWQ328795 AMU327683:AMU328795 ACY327683:ACY328795 TC327683:TC328795 JG327683:JG328795 K327683:K328795 WVS262147:WVS263259 WLW262147:WLW263259 WCA262147:WCA263259 VSE262147:VSE263259 VII262147:VII263259 UYM262147:UYM263259 UOQ262147:UOQ263259 UEU262147:UEU263259 TUY262147:TUY263259 TLC262147:TLC263259 TBG262147:TBG263259 SRK262147:SRK263259 SHO262147:SHO263259 RXS262147:RXS263259 RNW262147:RNW263259 REA262147:REA263259 QUE262147:QUE263259 QKI262147:QKI263259 QAM262147:QAM263259 PQQ262147:PQQ263259 PGU262147:PGU263259 OWY262147:OWY263259 ONC262147:ONC263259 ODG262147:ODG263259 NTK262147:NTK263259 NJO262147:NJO263259 MZS262147:MZS263259 MPW262147:MPW263259 MGA262147:MGA263259 LWE262147:LWE263259 LMI262147:LMI263259 LCM262147:LCM263259 KSQ262147:KSQ263259 KIU262147:KIU263259 JYY262147:JYY263259 JPC262147:JPC263259 JFG262147:JFG263259 IVK262147:IVK263259 ILO262147:ILO263259 IBS262147:IBS263259 HRW262147:HRW263259 HIA262147:HIA263259 GYE262147:GYE263259 GOI262147:GOI263259 GEM262147:GEM263259 FUQ262147:FUQ263259 FKU262147:FKU263259 FAY262147:FAY263259 ERC262147:ERC263259 EHG262147:EHG263259 DXK262147:DXK263259 DNO262147:DNO263259 DDS262147:DDS263259 CTW262147:CTW263259 CKA262147:CKA263259 CAE262147:CAE263259 BQI262147:BQI263259 BGM262147:BGM263259 AWQ262147:AWQ263259 AMU262147:AMU263259 ACY262147:ACY263259 TC262147:TC263259 JG262147:JG263259 K262147:K263259 WVS196611:WVS197723 WLW196611:WLW197723 WCA196611:WCA197723 VSE196611:VSE197723 VII196611:VII197723 UYM196611:UYM197723 UOQ196611:UOQ197723 UEU196611:UEU197723 TUY196611:TUY197723 TLC196611:TLC197723 TBG196611:TBG197723 SRK196611:SRK197723 SHO196611:SHO197723 RXS196611:RXS197723 RNW196611:RNW197723 REA196611:REA197723 QUE196611:QUE197723 QKI196611:QKI197723 QAM196611:QAM197723 PQQ196611:PQQ197723 PGU196611:PGU197723 OWY196611:OWY197723 ONC196611:ONC197723 ODG196611:ODG197723 NTK196611:NTK197723 NJO196611:NJO197723 MZS196611:MZS197723 MPW196611:MPW197723 MGA196611:MGA197723 LWE196611:LWE197723 LMI196611:LMI197723 LCM196611:LCM197723 KSQ196611:KSQ197723 KIU196611:KIU197723 JYY196611:JYY197723 JPC196611:JPC197723 JFG196611:JFG197723 IVK196611:IVK197723 ILO196611:ILO197723 IBS196611:IBS197723 HRW196611:HRW197723 HIA196611:HIA197723 GYE196611:GYE197723 GOI196611:GOI197723 GEM196611:GEM197723 FUQ196611:FUQ197723 FKU196611:FKU197723 FAY196611:FAY197723 ERC196611:ERC197723 EHG196611:EHG197723 DXK196611:DXK197723 DNO196611:DNO197723 DDS196611:DDS197723 CTW196611:CTW197723 CKA196611:CKA197723 CAE196611:CAE197723 BQI196611:BQI197723 BGM196611:BGM197723 AWQ196611:AWQ197723 AMU196611:AMU197723 ACY196611:ACY197723 TC196611:TC197723 JG196611:JG197723 K196611:K197723 WVS131075:WVS132187 WLW131075:WLW132187 WCA131075:WCA132187 VSE131075:VSE132187 VII131075:VII132187 UYM131075:UYM132187 UOQ131075:UOQ132187 UEU131075:UEU132187 TUY131075:TUY132187 TLC131075:TLC132187 TBG131075:TBG132187 SRK131075:SRK132187 SHO131075:SHO132187 RXS131075:RXS132187 RNW131075:RNW132187 REA131075:REA132187 QUE131075:QUE132187 QKI131075:QKI132187 QAM131075:QAM132187 PQQ131075:PQQ132187 PGU131075:PGU132187 OWY131075:OWY132187 ONC131075:ONC132187 ODG131075:ODG132187 NTK131075:NTK132187 NJO131075:NJO132187 MZS131075:MZS132187 MPW131075:MPW132187 MGA131075:MGA132187 LWE131075:LWE132187 LMI131075:LMI132187 LCM131075:LCM132187 KSQ131075:KSQ132187 KIU131075:KIU132187 JYY131075:JYY132187 JPC131075:JPC132187 JFG131075:JFG132187 IVK131075:IVK132187 ILO131075:ILO132187 IBS131075:IBS132187 HRW131075:HRW132187 HIA131075:HIA132187 GYE131075:GYE132187 GOI131075:GOI132187 GEM131075:GEM132187 FUQ131075:FUQ132187 FKU131075:FKU132187 FAY131075:FAY132187 ERC131075:ERC132187 EHG131075:EHG132187 DXK131075:DXK132187 DNO131075:DNO132187 DDS131075:DDS132187 CTW131075:CTW132187 CKA131075:CKA132187 CAE131075:CAE132187 BQI131075:BQI132187 BGM131075:BGM132187 AWQ131075:AWQ132187 AMU131075:AMU132187 ACY131075:ACY132187 TC131075:TC132187 JG131075:JG132187 K131075:K132187 WVS65539:WVS66651 WLW65539:WLW66651 WCA65539:WCA66651 VSE65539:VSE66651 VII65539:VII66651 UYM65539:UYM66651 UOQ65539:UOQ66651 UEU65539:UEU66651 TUY65539:TUY66651 TLC65539:TLC66651 TBG65539:TBG66651 SRK65539:SRK66651 SHO65539:SHO66651 RXS65539:RXS66651 RNW65539:RNW66651 REA65539:REA66651 QUE65539:QUE66651 QKI65539:QKI66651 QAM65539:QAM66651 PQQ65539:PQQ66651 PGU65539:PGU66651 OWY65539:OWY66651 ONC65539:ONC66651 ODG65539:ODG66651 NTK65539:NTK66651 NJO65539:NJO66651 MZS65539:MZS66651 MPW65539:MPW66651 MGA65539:MGA66651 LWE65539:LWE66651 LMI65539:LMI66651 LCM65539:LCM66651 KSQ65539:KSQ66651 KIU65539:KIU66651 JYY65539:JYY66651 JPC65539:JPC66651 JFG65539:JFG66651 IVK65539:IVK66651 ILO65539:ILO66651 IBS65539:IBS66651 HRW65539:HRW66651 HIA65539:HIA66651 GYE65539:GYE66651 GOI65539:GOI66651 GEM65539:GEM66651 FUQ65539:FUQ66651 FKU65539:FKU66651 FAY65539:FAY66651 ERC65539:ERC66651 EHG65539:EHG66651 DXK65539:DXK66651 DNO65539:DNO66651 DDS65539:DDS66651 CTW65539:CTW66651 CKA65539:CKA66651 CAE65539:CAE66651 BQI65539:BQI66651 BGM65539:BGM66651 AWQ65539:AWQ66651 AMU65539:AMU66651 ACY65539:ACY66651 TC65539:TC66651 JG65539:JG66651 K65539:K66651 WVS3:WVS1115 WLW3:WLW1115 WCA3:WCA1115 VSE3:VSE1115 VII3:VII1115 UYM3:UYM1115 UOQ3:UOQ1115 UEU3:UEU1115 TUY3:TUY1115 TLC3:TLC1115 TBG3:TBG1115 SRK3:SRK1115 SHO3:SHO1115 RXS3:RXS1115 RNW3:RNW1115 REA3:REA1115 QUE3:QUE1115 QKI3:QKI1115 QAM3:QAM1115 PQQ3:PQQ1115 PGU3:PGU1115 OWY3:OWY1115 ONC3:ONC1115 ODG3:ODG1115 NTK3:NTK1115 NJO3:NJO1115 MZS3:MZS1115 MPW3:MPW1115 MGA3:MGA1115 LWE3:LWE1115 LMI3:LMI1115 LCM3:LCM1115 KSQ3:KSQ1115 KIU3:KIU1115 JYY3:JYY1115 JPC3:JPC1115 JFG3:JFG1115 IVK3:IVK1115 ILO3:ILO1115 IBS3:IBS1115 HRW3:HRW1115 HIA3:HIA1115 GYE3:GYE1115 GOI3:GOI1115 GEM3:GEM1115 FUQ3:FUQ1115 FKU3:FKU1115 FAY3:FAY1115 ERC3:ERC1115 EHG3:EHG1115 DXK3:DXK1115 DNO3:DNO1115 DDS3:DDS1115 CTW3:CTW1115 CKA3:CKA1115 CAE3:CAE1115 BQI3:BQI1115 BGM3:BGM1115 AWQ3:AWQ1115 AMU3:AMU1115 ACY3:ACY1115 TC3:TC1115 JG3:JG1115 K3:K1115 WVP983043:WVP984155 WLT983043:WLT984155 WBX983043:WBX984155 VSB983043:VSB984155 VIF983043:VIF984155 UYJ983043:UYJ984155 UON983043:UON984155 UER983043:UER984155 TUV983043:TUV984155 TKZ983043:TKZ984155 TBD983043:TBD984155 SRH983043:SRH984155 SHL983043:SHL984155 RXP983043:RXP984155 RNT983043:RNT984155 RDX983043:RDX984155 QUB983043:QUB984155 QKF983043:QKF984155 QAJ983043:QAJ984155 PQN983043:PQN984155 PGR983043:PGR984155 OWV983043:OWV984155 OMZ983043:OMZ984155 ODD983043:ODD984155 NTH983043:NTH984155 NJL983043:NJL984155 MZP983043:MZP984155 MPT983043:MPT984155 MFX983043:MFX984155 LWB983043:LWB984155 LMF983043:LMF984155 LCJ983043:LCJ984155 KSN983043:KSN984155 KIR983043:KIR984155 JYV983043:JYV984155 JOZ983043:JOZ984155 JFD983043:JFD984155 IVH983043:IVH984155 ILL983043:ILL984155 IBP983043:IBP984155 HRT983043:HRT984155 HHX983043:HHX984155 GYB983043:GYB984155 GOF983043:GOF984155 GEJ983043:GEJ984155 FUN983043:FUN984155 FKR983043:FKR984155 FAV983043:FAV984155 EQZ983043:EQZ984155 EHD983043:EHD984155 DXH983043:DXH984155 DNL983043:DNL984155 DDP983043:DDP984155 CTT983043:CTT984155 CJX983043:CJX984155 CAB983043:CAB984155 BQF983043:BQF984155 BGJ983043:BGJ984155 AWN983043:AWN984155 AMR983043:AMR984155 ACV983043:ACV984155 SZ983043:SZ984155 JD983043:JD984155 H983043:H984155 WVP917507:WVP918619 WLT917507:WLT918619 WBX917507:WBX918619 VSB917507:VSB918619 VIF917507:VIF918619 UYJ917507:UYJ918619 UON917507:UON918619 UER917507:UER918619 TUV917507:TUV918619 TKZ917507:TKZ918619 TBD917507:TBD918619 SRH917507:SRH918619 SHL917507:SHL918619 RXP917507:RXP918619 RNT917507:RNT918619 RDX917507:RDX918619 QUB917507:QUB918619 QKF917507:QKF918619 QAJ917507:QAJ918619 PQN917507:PQN918619 PGR917507:PGR918619 OWV917507:OWV918619 OMZ917507:OMZ918619 ODD917507:ODD918619 NTH917507:NTH918619 NJL917507:NJL918619 MZP917507:MZP918619 MPT917507:MPT918619 MFX917507:MFX918619 LWB917507:LWB918619 LMF917507:LMF918619 LCJ917507:LCJ918619 KSN917507:KSN918619 KIR917507:KIR918619 JYV917507:JYV918619 JOZ917507:JOZ918619 JFD917507:JFD918619 IVH917507:IVH918619 ILL917507:ILL918619 IBP917507:IBP918619 HRT917507:HRT918619 HHX917507:HHX918619 GYB917507:GYB918619 GOF917507:GOF918619 GEJ917507:GEJ918619 FUN917507:FUN918619 FKR917507:FKR918619 FAV917507:FAV918619 EQZ917507:EQZ918619 EHD917507:EHD918619 DXH917507:DXH918619 DNL917507:DNL918619 DDP917507:DDP918619 CTT917507:CTT918619 CJX917507:CJX918619 CAB917507:CAB918619 BQF917507:BQF918619 BGJ917507:BGJ918619 AWN917507:AWN918619 AMR917507:AMR918619 ACV917507:ACV918619 SZ917507:SZ918619 JD917507:JD918619 H917507:H918619 WVP851971:WVP853083 WLT851971:WLT853083 WBX851971:WBX853083 VSB851971:VSB853083 VIF851971:VIF853083 UYJ851971:UYJ853083 UON851971:UON853083 UER851971:UER853083 TUV851971:TUV853083 TKZ851971:TKZ853083 TBD851971:TBD853083 SRH851971:SRH853083 SHL851971:SHL853083 RXP851971:RXP853083 RNT851971:RNT853083 RDX851971:RDX853083 QUB851971:QUB853083 QKF851971:QKF853083 QAJ851971:QAJ853083 PQN851971:PQN853083 PGR851971:PGR853083 OWV851971:OWV853083 OMZ851971:OMZ853083 ODD851971:ODD853083 NTH851971:NTH853083 NJL851971:NJL853083 MZP851971:MZP853083 MPT851971:MPT853083 MFX851971:MFX853083 LWB851971:LWB853083 LMF851971:LMF853083 LCJ851971:LCJ853083 KSN851971:KSN853083 KIR851971:KIR853083 JYV851971:JYV853083 JOZ851971:JOZ853083 JFD851971:JFD853083 IVH851971:IVH853083 ILL851971:ILL853083 IBP851971:IBP853083 HRT851971:HRT853083 HHX851971:HHX853083 GYB851971:GYB853083 GOF851971:GOF853083 GEJ851971:GEJ853083 FUN851971:FUN853083 FKR851971:FKR853083 FAV851971:FAV853083 EQZ851971:EQZ853083 EHD851971:EHD853083 DXH851971:DXH853083 DNL851971:DNL853083 DDP851971:DDP853083 CTT851971:CTT853083 CJX851971:CJX853083 CAB851971:CAB853083 BQF851971:BQF853083 BGJ851971:BGJ853083 AWN851971:AWN853083 AMR851971:AMR853083 ACV851971:ACV853083 SZ851971:SZ853083 JD851971:JD853083 H851971:H853083 WVP786435:WVP787547 WLT786435:WLT787547 WBX786435:WBX787547 VSB786435:VSB787547 VIF786435:VIF787547 UYJ786435:UYJ787547 UON786435:UON787547 UER786435:UER787547 TUV786435:TUV787547 TKZ786435:TKZ787547 TBD786435:TBD787547 SRH786435:SRH787547 SHL786435:SHL787547 RXP786435:RXP787547 RNT786435:RNT787547 RDX786435:RDX787547 QUB786435:QUB787547 QKF786435:QKF787547 QAJ786435:QAJ787547 PQN786435:PQN787547 PGR786435:PGR787547 OWV786435:OWV787547 OMZ786435:OMZ787547 ODD786435:ODD787547 NTH786435:NTH787547 NJL786435:NJL787547 MZP786435:MZP787547 MPT786435:MPT787547 MFX786435:MFX787547 LWB786435:LWB787547 LMF786435:LMF787547 LCJ786435:LCJ787547 KSN786435:KSN787547 KIR786435:KIR787547 JYV786435:JYV787547 JOZ786435:JOZ787547 JFD786435:JFD787547 IVH786435:IVH787547 ILL786435:ILL787547 IBP786435:IBP787547 HRT786435:HRT787547 HHX786435:HHX787547 GYB786435:GYB787547 GOF786435:GOF787547 GEJ786435:GEJ787547 FUN786435:FUN787547 FKR786435:FKR787547 FAV786435:FAV787547 EQZ786435:EQZ787547 EHD786435:EHD787547 DXH786435:DXH787547 DNL786435:DNL787547 DDP786435:DDP787547 CTT786435:CTT787547 CJX786435:CJX787547 CAB786435:CAB787547 BQF786435:BQF787547 BGJ786435:BGJ787547 AWN786435:AWN787547 AMR786435:AMR787547 ACV786435:ACV787547 SZ786435:SZ787547 JD786435:JD787547 H786435:H787547 WVP720899:WVP722011 WLT720899:WLT722011 WBX720899:WBX722011 VSB720899:VSB722011 VIF720899:VIF722011 UYJ720899:UYJ722011 UON720899:UON722011 UER720899:UER722011 TUV720899:TUV722011 TKZ720899:TKZ722011 TBD720899:TBD722011 SRH720899:SRH722011 SHL720899:SHL722011 RXP720899:RXP722011 RNT720899:RNT722011 RDX720899:RDX722011 QUB720899:QUB722011 QKF720899:QKF722011 QAJ720899:QAJ722011 PQN720899:PQN722011 PGR720899:PGR722011 OWV720899:OWV722011 OMZ720899:OMZ722011 ODD720899:ODD722011 NTH720899:NTH722011 NJL720899:NJL722011 MZP720899:MZP722011 MPT720899:MPT722011 MFX720899:MFX722011 LWB720899:LWB722011 LMF720899:LMF722011 LCJ720899:LCJ722011 KSN720899:KSN722011 KIR720899:KIR722011 JYV720899:JYV722011 JOZ720899:JOZ722011 JFD720899:JFD722011 IVH720899:IVH722011 ILL720899:ILL722011 IBP720899:IBP722011 HRT720899:HRT722011 HHX720899:HHX722011 GYB720899:GYB722011 GOF720899:GOF722011 GEJ720899:GEJ722011 FUN720899:FUN722011 FKR720899:FKR722011 FAV720899:FAV722011 EQZ720899:EQZ722011 EHD720899:EHD722011 DXH720899:DXH722011 DNL720899:DNL722011 DDP720899:DDP722011 CTT720899:CTT722011 CJX720899:CJX722011 CAB720899:CAB722011 BQF720899:BQF722011 BGJ720899:BGJ722011 AWN720899:AWN722011 AMR720899:AMR722011 ACV720899:ACV722011 SZ720899:SZ722011 JD720899:JD722011 H720899:H722011 WVP655363:WVP656475 WLT655363:WLT656475 WBX655363:WBX656475 VSB655363:VSB656475 VIF655363:VIF656475 UYJ655363:UYJ656475 UON655363:UON656475 UER655363:UER656475 TUV655363:TUV656475 TKZ655363:TKZ656475 TBD655363:TBD656475 SRH655363:SRH656475 SHL655363:SHL656475 RXP655363:RXP656475 RNT655363:RNT656475 RDX655363:RDX656475 QUB655363:QUB656475 QKF655363:QKF656475 QAJ655363:QAJ656475 PQN655363:PQN656475 PGR655363:PGR656475 OWV655363:OWV656475 OMZ655363:OMZ656475 ODD655363:ODD656475 NTH655363:NTH656475 NJL655363:NJL656475 MZP655363:MZP656475 MPT655363:MPT656475 MFX655363:MFX656475 LWB655363:LWB656475 LMF655363:LMF656475 LCJ655363:LCJ656475 KSN655363:KSN656475 KIR655363:KIR656475 JYV655363:JYV656475 JOZ655363:JOZ656475 JFD655363:JFD656475 IVH655363:IVH656475 ILL655363:ILL656475 IBP655363:IBP656475 HRT655363:HRT656475 HHX655363:HHX656475 GYB655363:GYB656475 GOF655363:GOF656475 GEJ655363:GEJ656475 FUN655363:FUN656475 FKR655363:FKR656475 FAV655363:FAV656475 EQZ655363:EQZ656475 EHD655363:EHD656475 DXH655363:DXH656475 DNL655363:DNL656475 DDP655363:DDP656475 CTT655363:CTT656475 CJX655363:CJX656475 CAB655363:CAB656475 BQF655363:BQF656475 BGJ655363:BGJ656475 AWN655363:AWN656475 AMR655363:AMR656475 ACV655363:ACV656475 SZ655363:SZ656475 JD655363:JD656475 H655363:H656475 WVP589827:WVP590939 WLT589827:WLT590939 WBX589827:WBX590939 VSB589827:VSB590939 VIF589827:VIF590939 UYJ589827:UYJ590939 UON589827:UON590939 UER589827:UER590939 TUV589827:TUV590939 TKZ589827:TKZ590939 TBD589827:TBD590939 SRH589827:SRH590939 SHL589827:SHL590939 RXP589827:RXP590939 RNT589827:RNT590939 RDX589827:RDX590939 QUB589827:QUB590939 QKF589827:QKF590939 QAJ589827:QAJ590939 PQN589827:PQN590939 PGR589827:PGR590939 OWV589827:OWV590939 OMZ589827:OMZ590939 ODD589827:ODD590939 NTH589827:NTH590939 NJL589827:NJL590939 MZP589827:MZP590939 MPT589827:MPT590939 MFX589827:MFX590939 LWB589827:LWB590939 LMF589827:LMF590939 LCJ589827:LCJ590939 KSN589827:KSN590939 KIR589827:KIR590939 JYV589827:JYV590939 JOZ589827:JOZ590939 JFD589827:JFD590939 IVH589827:IVH590939 ILL589827:ILL590939 IBP589827:IBP590939 HRT589827:HRT590939 HHX589827:HHX590939 GYB589827:GYB590939 GOF589827:GOF590939 GEJ589827:GEJ590939 FUN589827:FUN590939 FKR589827:FKR590939 FAV589827:FAV590939 EQZ589827:EQZ590939 EHD589827:EHD590939 DXH589827:DXH590939 DNL589827:DNL590939 DDP589827:DDP590939 CTT589827:CTT590939 CJX589827:CJX590939 CAB589827:CAB590939 BQF589827:BQF590939 BGJ589827:BGJ590939 AWN589827:AWN590939 AMR589827:AMR590939 ACV589827:ACV590939 SZ589827:SZ590939 JD589827:JD590939 H589827:H590939 WVP524291:WVP525403 WLT524291:WLT525403 WBX524291:WBX525403 VSB524291:VSB525403 VIF524291:VIF525403 UYJ524291:UYJ525403 UON524291:UON525403 UER524291:UER525403 TUV524291:TUV525403 TKZ524291:TKZ525403 TBD524291:TBD525403 SRH524291:SRH525403 SHL524291:SHL525403 RXP524291:RXP525403 RNT524291:RNT525403 RDX524291:RDX525403 QUB524291:QUB525403 QKF524291:QKF525403 QAJ524291:QAJ525403 PQN524291:PQN525403 PGR524291:PGR525403 OWV524291:OWV525403 OMZ524291:OMZ525403 ODD524291:ODD525403 NTH524291:NTH525403 NJL524291:NJL525403 MZP524291:MZP525403 MPT524291:MPT525403 MFX524291:MFX525403 LWB524291:LWB525403 LMF524291:LMF525403 LCJ524291:LCJ525403 KSN524291:KSN525403 KIR524291:KIR525403 JYV524291:JYV525403 JOZ524291:JOZ525403 JFD524291:JFD525403 IVH524291:IVH525403 ILL524291:ILL525403 IBP524291:IBP525403 HRT524291:HRT525403 HHX524291:HHX525403 GYB524291:GYB525403 GOF524291:GOF525403 GEJ524291:GEJ525403 FUN524291:FUN525403 FKR524291:FKR525403 FAV524291:FAV525403 EQZ524291:EQZ525403 EHD524291:EHD525403 DXH524291:DXH525403 DNL524291:DNL525403 DDP524291:DDP525403 CTT524291:CTT525403 CJX524291:CJX525403 CAB524291:CAB525403 BQF524291:BQF525403 BGJ524291:BGJ525403 AWN524291:AWN525403 AMR524291:AMR525403 ACV524291:ACV525403 SZ524291:SZ525403 JD524291:JD525403 H524291:H525403 WVP458755:WVP459867 WLT458755:WLT459867 WBX458755:WBX459867 VSB458755:VSB459867 VIF458755:VIF459867 UYJ458755:UYJ459867 UON458755:UON459867 UER458755:UER459867 TUV458755:TUV459867 TKZ458755:TKZ459867 TBD458755:TBD459867 SRH458755:SRH459867 SHL458755:SHL459867 RXP458755:RXP459867 RNT458755:RNT459867 RDX458755:RDX459867 QUB458755:QUB459867 QKF458755:QKF459867 QAJ458755:QAJ459867 PQN458755:PQN459867 PGR458755:PGR459867 OWV458755:OWV459867 OMZ458755:OMZ459867 ODD458755:ODD459867 NTH458755:NTH459867 NJL458755:NJL459867 MZP458755:MZP459867 MPT458755:MPT459867 MFX458755:MFX459867 LWB458755:LWB459867 LMF458755:LMF459867 LCJ458755:LCJ459867 KSN458755:KSN459867 KIR458755:KIR459867 JYV458755:JYV459867 JOZ458755:JOZ459867 JFD458755:JFD459867 IVH458755:IVH459867 ILL458755:ILL459867 IBP458755:IBP459867 HRT458755:HRT459867 HHX458755:HHX459867 GYB458755:GYB459867 GOF458755:GOF459867 GEJ458755:GEJ459867 FUN458755:FUN459867 FKR458755:FKR459867 FAV458755:FAV459867 EQZ458755:EQZ459867 EHD458755:EHD459867 DXH458755:DXH459867 DNL458755:DNL459867 DDP458755:DDP459867 CTT458755:CTT459867 CJX458755:CJX459867 CAB458755:CAB459867 BQF458755:BQF459867 BGJ458755:BGJ459867 AWN458755:AWN459867 AMR458755:AMR459867 ACV458755:ACV459867 SZ458755:SZ459867 JD458755:JD459867 H458755:H459867 WVP393219:WVP394331 WLT393219:WLT394331 WBX393219:WBX394331 VSB393219:VSB394331 VIF393219:VIF394331 UYJ393219:UYJ394331 UON393219:UON394331 UER393219:UER394331 TUV393219:TUV394331 TKZ393219:TKZ394331 TBD393219:TBD394331 SRH393219:SRH394331 SHL393219:SHL394331 RXP393219:RXP394331 RNT393219:RNT394331 RDX393219:RDX394331 QUB393219:QUB394331 QKF393219:QKF394331 QAJ393219:QAJ394331 PQN393219:PQN394331 PGR393219:PGR394331 OWV393219:OWV394331 OMZ393219:OMZ394331 ODD393219:ODD394331 NTH393219:NTH394331 NJL393219:NJL394331 MZP393219:MZP394331 MPT393219:MPT394331 MFX393219:MFX394331 LWB393219:LWB394331 LMF393219:LMF394331 LCJ393219:LCJ394331 KSN393219:KSN394331 KIR393219:KIR394331 JYV393219:JYV394331 JOZ393219:JOZ394331 JFD393219:JFD394331 IVH393219:IVH394331 ILL393219:ILL394331 IBP393219:IBP394331 HRT393219:HRT394331 HHX393219:HHX394331 GYB393219:GYB394331 GOF393219:GOF394331 GEJ393219:GEJ394331 FUN393219:FUN394331 FKR393219:FKR394331 FAV393219:FAV394331 EQZ393219:EQZ394331 EHD393219:EHD394331 DXH393219:DXH394331 DNL393219:DNL394331 DDP393219:DDP394331 CTT393219:CTT394331 CJX393219:CJX394331 CAB393219:CAB394331 BQF393219:BQF394331 BGJ393219:BGJ394331 AWN393219:AWN394331 AMR393219:AMR394331 ACV393219:ACV394331 SZ393219:SZ394331 JD393219:JD394331 H393219:H394331 WVP327683:WVP328795 WLT327683:WLT328795 WBX327683:WBX328795 VSB327683:VSB328795 VIF327683:VIF328795 UYJ327683:UYJ328795 UON327683:UON328795 UER327683:UER328795 TUV327683:TUV328795 TKZ327683:TKZ328795 TBD327683:TBD328795 SRH327683:SRH328795 SHL327683:SHL328795 RXP327683:RXP328795 RNT327683:RNT328795 RDX327683:RDX328795 QUB327683:QUB328795 QKF327683:QKF328795 QAJ327683:QAJ328795 PQN327683:PQN328795 PGR327683:PGR328795 OWV327683:OWV328795 OMZ327683:OMZ328795 ODD327683:ODD328795 NTH327683:NTH328795 NJL327683:NJL328795 MZP327683:MZP328795 MPT327683:MPT328795 MFX327683:MFX328795 LWB327683:LWB328795 LMF327683:LMF328795 LCJ327683:LCJ328795 KSN327683:KSN328795 KIR327683:KIR328795 JYV327683:JYV328795 JOZ327683:JOZ328795 JFD327683:JFD328795 IVH327683:IVH328795 ILL327683:ILL328795 IBP327683:IBP328795 HRT327683:HRT328795 HHX327683:HHX328795 GYB327683:GYB328795 GOF327683:GOF328795 GEJ327683:GEJ328795 FUN327683:FUN328795 FKR327683:FKR328795 FAV327683:FAV328795 EQZ327683:EQZ328795 EHD327683:EHD328795 DXH327683:DXH328795 DNL327683:DNL328795 DDP327683:DDP328795 CTT327683:CTT328795 CJX327683:CJX328795 CAB327683:CAB328795 BQF327683:BQF328795 BGJ327683:BGJ328795 AWN327683:AWN328795 AMR327683:AMR328795 ACV327683:ACV328795 SZ327683:SZ328795 JD327683:JD328795 H327683:H328795 WVP262147:WVP263259 WLT262147:WLT263259 WBX262147:WBX263259 VSB262147:VSB263259 VIF262147:VIF263259 UYJ262147:UYJ263259 UON262147:UON263259 UER262147:UER263259 TUV262147:TUV263259 TKZ262147:TKZ263259 TBD262147:TBD263259 SRH262147:SRH263259 SHL262147:SHL263259 RXP262147:RXP263259 RNT262147:RNT263259 RDX262147:RDX263259 QUB262147:QUB263259 QKF262147:QKF263259 QAJ262147:QAJ263259 PQN262147:PQN263259 PGR262147:PGR263259 OWV262147:OWV263259 OMZ262147:OMZ263259 ODD262147:ODD263259 NTH262147:NTH263259 NJL262147:NJL263259 MZP262147:MZP263259 MPT262147:MPT263259 MFX262147:MFX263259 LWB262147:LWB263259 LMF262147:LMF263259 LCJ262147:LCJ263259 KSN262147:KSN263259 KIR262147:KIR263259 JYV262147:JYV263259 JOZ262147:JOZ263259 JFD262147:JFD263259 IVH262147:IVH263259 ILL262147:ILL263259 IBP262147:IBP263259 HRT262147:HRT263259 HHX262147:HHX263259 GYB262147:GYB263259 GOF262147:GOF263259 GEJ262147:GEJ263259 FUN262147:FUN263259 FKR262147:FKR263259 FAV262147:FAV263259 EQZ262147:EQZ263259 EHD262147:EHD263259 DXH262147:DXH263259 DNL262147:DNL263259 DDP262147:DDP263259 CTT262147:CTT263259 CJX262147:CJX263259 CAB262147:CAB263259 BQF262147:BQF263259 BGJ262147:BGJ263259 AWN262147:AWN263259 AMR262147:AMR263259 ACV262147:ACV263259 SZ262147:SZ263259 JD262147:JD263259 H262147:H263259 WVP196611:WVP197723 WLT196611:WLT197723 WBX196611:WBX197723 VSB196611:VSB197723 VIF196611:VIF197723 UYJ196611:UYJ197723 UON196611:UON197723 UER196611:UER197723 TUV196611:TUV197723 TKZ196611:TKZ197723 TBD196611:TBD197723 SRH196611:SRH197723 SHL196611:SHL197723 RXP196611:RXP197723 RNT196611:RNT197723 RDX196611:RDX197723 QUB196611:QUB197723 QKF196611:QKF197723 QAJ196611:QAJ197723 PQN196611:PQN197723 PGR196611:PGR197723 OWV196611:OWV197723 OMZ196611:OMZ197723 ODD196611:ODD197723 NTH196611:NTH197723 NJL196611:NJL197723 MZP196611:MZP197723 MPT196611:MPT197723 MFX196611:MFX197723 LWB196611:LWB197723 LMF196611:LMF197723 LCJ196611:LCJ197723 KSN196611:KSN197723 KIR196611:KIR197723 JYV196611:JYV197723 JOZ196611:JOZ197723 JFD196611:JFD197723 IVH196611:IVH197723 ILL196611:ILL197723 IBP196611:IBP197723 HRT196611:HRT197723 HHX196611:HHX197723 GYB196611:GYB197723 GOF196611:GOF197723 GEJ196611:GEJ197723 FUN196611:FUN197723 FKR196611:FKR197723 FAV196611:FAV197723 EQZ196611:EQZ197723 EHD196611:EHD197723 DXH196611:DXH197723 DNL196611:DNL197723 DDP196611:DDP197723 CTT196611:CTT197723 CJX196611:CJX197723 CAB196611:CAB197723 BQF196611:BQF197723 BGJ196611:BGJ197723 AWN196611:AWN197723 AMR196611:AMR197723 ACV196611:ACV197723 SZ196611:SZ197723 JD196611:JD197723 H196611:H197723 WVP131075:WVP132187 WLT131075:WLT132187 WBX131075:WBX132187 VSB131075:VSB132187 VIF131075:VIF132187 UYJ131075:UYJ132187 UON131075:UON132187 UER131075:UER132187 TUV131075:TUV132187 TKZ131075:TKZ132187 TBD131075:TBD132187 SRH131075:SRH132187 SHL131075:SHL132187 RXP131075:RXP132187 RNT131075:RNT132187 RDX131075:RDX132187 QUB131075:QUB132187 QKF131075:QKF132187 QAJ131075:QAJ132187 PQN131075:PQN132187 PGR131075:PGR132187 OWV131075:OWV132187 OMZ131075:OMZ132187 ODD131075:ODD132187 NTH131075:NTH132187 NJL131075:NJL132187 MZP131075:MZP132187 MPT131075:MPT132187 MFX131075:MFX132187 LWB131075:LWB132187 LMF131075:LMF132187 LCJ131075:LCJ132187 KSN131075:KSN132187 KIR131075:KIR132187 JYV131075:JYV132187 JOZ131075:JOZ132187 JFD131075:JFD132187 IVH131075:IVH132187 ILL131075:ILL132187 IBP131075:IBP132187 HRT131075:HRT132187 HHX131075:HHX132187 GYB131075:GYB132187 GOF131075:GOF132187 GEJ131075:GEJ132187 FUN131075:FUN132187 FKR131075:FKR132187 FAV131075:FAV132187 EQZ131075:EQZ132187 EHD131075:EHD132187 DXH131075:DXH132187 DNL131075:DNL132187 DDP131075:DDP132187 CTT131075:CTT132187 CJX131075:CJX132187 CAB131075:CAB132187 BQF131075:BQF132187 BGJ131075:BGJ132187 AWN131075:AWN132187 AMR131075:AMR132187 ACV131075:ACV132187 SZ131075:SZ132187 JD131075:JD132187 H131075:H132187 WVP65539:WVP66651 WLT65539:WLT66651 WBX65539:WBX66651 VSB65539:VSB66651 VIF65539:VIF66651 UYJ65539:UYJ66651 UON65539:UON66651 UER65539:UER66651 TUV65539:TUV66651 TKZ65539:TKZ66651 TBD65539:TBD66651 SRH65539:SRH66651 SHL65539:SHL66651 RXP65539:RXP66651 RNT65539:RNT66651 RDX65539:RDX66651 QUB65539:QUB66651 QKF65539:QKF66651 QAJ65539:QAJ66651 PQN65539:PQN66651 PGR65539:PGR66651 OWV65539:OWV66651 OMZ65539:OMZ66651 ODD65539:ODD66651 NTH65539:NTH66651 NJL65539:NJL66651 MZP65539:MZP66651 MPT65539:MPT66651 MFX65539:MFX66651 LWB65539:LWB66651 LMF65539:LMF66651 LCJ65539:LCJ66651 KSN65539:KSN66651 KIR65539:KIR66651 JYV65539:JYV66651 JOZ65539:JOZ66651 JFD65539:JFD66651 IVH65539:IVH66651 ILL65539:ILL66651 IBP65539:IBP66651 HRT65539:HRT66651 HHX65539:HHX66651 GYB65539:GYB66651 GOF65539:GOF66651 GEJ65539:GEJ66651 FUN65539:FUN66651 FKR65539:FKR66651 FAV65539:FAV66651 EQZ65539:EQZ66651 EHD65539:EHD66651 DXH65539:DXH66651 DNL65539:DNL66651 DDP65539:DDP66651 CTT65539:CTT66651 CJX65539:CJX66651 CAB65539:CAB66651 BQF65539:BQF66651 BGJ65539:BGJ66651 AWN65539:AWN66651 AMR65539:AMR66651 ACV65539:ACV66651 SZ65539:SZ66651 JD65539:JD66651 H65539:H66651 WVP3:WVP1115 WLT3:WLT1115 WBX3:WBX1115 VSB3:VSB1115 VIF3:VIF1115 UYJ3:UYJ1115 UON3:UON1115 UER3:UER1115 TUV3:TUV1115 TKZ3:TKZ1115 TBD3:TBD1115 SRH3:SRH1115 SHL3:SHL1115 RXP3:RXP1115 RNT3:RNT1115 RDX3:RDX1115 QUB3:QUB1115 QKF3:QKF1115 QAJ3:QAJ1115 PQN3:PQN1115 PGR3:PGR1115 OWV3:OWV1115 OMZ3:OMZ1115 ODD3:ODD1115 NTH3:NTH1115 NJL3:NJL1115 MZP3:MZP1115 MPT3:MPT1115 MFX3:MFX1115 LWB3:LWB1115 LMF3:LMF1115 LCJ3:LCJ1115 KSN3:KSN1115 KIR3:KIR1115 JYV3:JYV1115 JOZ3:JOZ1115 JFD3:JFD1115 IVH3:IVH1115 ILL3:ILL1115 IBP3:IBP1115 HRT3:HRT1115 HHX3:HHX1115 GYB3:GYB1115 GOF3:GOF1115 GEJ3:GEJ1115 FUN3:FUN1115 FKR3:FKR1115 FAV3:FAV1115 EQZ3:EQZ1115 EHD3:EHD1115 DXH3:DXH1115 DNL3:DNL1115 DDP3:DDP1115 CTT3:CTT1115 CJX3:CJX1115 CAB3:CAB1115 BQF3:BQF1115 BGJ3:BGJ1115 AWN3:AWN1115 AMR3:AMR1115 ACV3:ACV1115 SZ3:SZ1115 JD3:JD1115" xr:uid="{7322ACA8-67FB-4D73-A163-C6BE83B684E8}">
      <formula1>$Z$3:$Z$7</formula1>
    </dataValidation>
    <dataValidation type="list" allowBlank="1" showInputMessage="1" showErrorMessage="1" sqref="N473:N1115 WVV983513:WVV984155 WLZ983513:WLZ984155 WCD983513:WCD984155 VSH983513:VSH984155 VIL983513:VIL984155 UYP983513:UYP984155 UOT983513:UOT984155 UEX983513:UEX984155 TVB983513:TVB984155 TLF983513:TLF984155 TBJ983513:TBJ984155 SRN983513:SRN984155 SHR983513:SHR984155 RXV983513:RXV984155 RNZ983513:RNZ984155 RED983513:RED984155 QUH983513:QUH984155 QKL983513:QKL984155 QAP983513:QAP984155 PQT983513:PQT984155 PGX983513:PGX984155 OXB983513:OXB984155 ONF983513:ONF984155 ODJ983513:ODJ984155 NTN983513:NTN984155 NJR983513:NJR984155 MZV983513:MZV984155 MPZ983513:MPZ984155 MGD983513:MGD984155 LWH983513:LWH984155 LML983513:LML984155 LCP983513:LCP984155 KST983513:KST984155 KIX983513:KIX984155 JZB983513:JZB984155 JPF983513:JPF984155 JFJ983513:JFJ984155 IVN983513:IVN984155 ILR983513:ILR984155 IBV983513:IBV984155 HRZ983513:HRZ984155 HID983513:HID984155 GYH983513:GYH984155 GOL983513:GOL984155 GEP983513:GEP984155 FUT983513:FUT984155 FKX983513:FKX984155 FBB983513:FBB984155 ERF983513:ERF984155 EHJ983513:EHJ984155 DXN983513:DXN984155 DNR983513:DNR984155 DDV983513:DDV984155 CTZ983513:CTZ984155 CKD983513:CKD984155 CAH983513:CAH984155 BQL983513:BQL984155 BGP983513:BGP984155 AWT983513:AWT984155 AMX983513:AMX984155 ADB983513:ADB984155 TF983513:TF984155 JJ983513:JJ984155 N983513:N984155 WVV917977:WVV918619 WLZ917977:WLZ918619 WCD917977:WCD918619 VSH917977:VSH918619 VIL917977:VIL918619 UYP917977:UYP918619 UOT917977:UOT918619 UEX917977:UEX918619 TVB917977:TVB918619 TLF917977:TLF918619 TBJ917977:TBJ918619 SRN917977:SRN918619 SHR917977:SHR918619 RXV917977:RXV918619 RNZ917977:RNZ918619 RED917977:RED918619 QUH917977:QUH918619 QKL917977:QKL918619 QAP917977:QAP918619 PQT917977:PQT918619 PGX917977:PGX918619 OXB917977:OXB918619 ONF917977:ONF918619 ODJ917977:ODJ918619 NTN917977:NTN918619 NJR917977:NJR918619 MZV917977:MZV918619 MPZ917977:MPZ918619 MGD917977:MGD918619 LWH917977:LWH918619 LML917977:LML918619 LCP917977:LCP918619 KST917977:KST918619 KIX917977:KIX918619 JZB917977:JZB918619 JPF917977:JPF918619 JFJ917977:JFJ918619 IVN917977:IVN918619 ILR917977:ILR918619 IBV917977:IBV918619 HRZ917977:HRZ918619 HID917977:HID918619 GYH917977:GYH918619 GOL917977:GOL918619 GEP917977:GEP918619 FUT917977:FUT918619 FKX917977:FKX918619 FBB917977:FBB918619 ERF917977:ERF918619 EHJ917977:EHJ918619 DXN917977:DXN918619 DNR917977:DNR918619 DDV917977:DDV918619 CTZ917977:CTZ918619 CKD917977:CKD918619 CAH917977:CAH918619 BQL917977:BQL918619 BGP917977:BGP918619 AWT917977:AWT918619 AMX917977:AMX918619 ADB917977:ADB918619 TF917977:TF918619 JJ917977:JJ918619 N917977:N918619 WVV852441:WVV853083 WLZ852441:WLZ853083 WCD852441:WCD853083 VSH852441:VSH853083 VIL852441:VIL853083 UYP852441:UYP853083 UOT852441:UOT853083 UEX852441:UEX853083 TVB852441:TVB853083 TLF852441:TLF853083 TBJ852441:TBJ853083 SRN852441:SRN853083 SHR852441:SHR853083 RXV852441:RXV853083 RNZ852441:RNZ853083 RED852441:RED853083 QUH852441:QUH853083 QKL852441:QKL853083 QAP852441:QAP853083 PQT852441:PQT853083 PGX852441:PGX853083 OXB852441:OXB853083 ONF852441:ONF853083 ODJ852441:ODJ853083 NTN852441:NTN853083 NJR852441:NJR853083 MZV852441:MZV853083 MPZ852441:MPZ853083 MGD852441:MGD853083 LWH852441:LWH853083 LML852441:LML853083 LCP852441:LCP853083 KST852441:KST853083 KIX852441:KIX853083 JZB852441:JZB853083 JPF852441:JPF853083 JFJ852441:JFJ853083 IVN852441:IVN853083 ILR852441:ILR853083 IBV852441:IBV853083 HRZ852441:HRZ853083 HID852441:HID853083 GYH852441:GYH853083 GOL852441:GOL853083 GEP852441:GEP853083 FUT852441:FUT853083 FKX852441:FKX853083 FBB852441:FBB853083 ERF852441:ERF853083 EHJ852441:EHJ853083 DXN852441:DXN853083 DNR852441:DNR853083 DDV852441:DDV853083 CTZ852441:CTZ853083 CKD852441:CKD853083 CAH852441:CAH853083 BQL852441:BQL853083 BGP852441:BGP853083 AWT852441:AWT853083 AMX852441:AMX853083 ADB852441:ADB853083 TF852441:TF853083 JJ852441:JJ853083 N852441:N853083 WVV786905:WVV787547 WLZ786905:WLZ787547 WCD786905:WCD787547 VSH786905:VSH787547 VIL786905:VIL787547 UYP786905:UYP787547 UOT786905:UOT787547 UEX786905:UEX787547 TVB786905:TVB787547 TLF786905:TLF787547 TBJ786905:TBJ787547 SRN786905:SRN787547 SHR786905:SHR787547 RXV786905:RXV787547 RNZ786905:RNZ787547 RED786905:RED787547 QUH786905:QUH787547 QKL786905:QKL787547 QAP786905:QAP787547 PQT786905:PQT787547 PGX786905:PGX787547 OXB786905:OXB787547 ONF786905:ONF787547 ODJ786905:ODJ787547 NTN786905:NTN787547 NJR786905:NJR787547 MZV786905:MZV787547 MPZ786905:MPZ787547 MGD786905:MGD787547 LWH786905:LWH787547 LML786905:LML787547 LCP786905:LCP787547 KST786905:KST787547 KIX786905:KIX787547 JZB786905:JZB787547 JPF786905:JPF787547 JFJ786905:JFJ787547 IVN786905:IVN787547 ILR786905:ILR787547 IBV786905:IBV787547 HRZ786905:HRZ787547 HID786905:HID787547 GYH786905:GYH787547 GOL786905:GOL787547 GEP786905:GEP787547 FUT786905:FUT787547 FKX786905:FKX787547 FBB786905:FBB787547 ERF786905:ERF787547 EHJ786905:EHJ787547 DXN786905:DXN787547 DNR786905:DNR787547 DDV786905:DDV787547 CTZ786905:CTZ787547 CKD786905:CKD787547 CAH786905:CAH787547 BQL786905:BQL787547 BGP786905:BGP787547 AWT786905:AWT787547 AMX786905:AMX787547 ADB786905:ADB787547 TF786905:TF787547 JJ786905:JJ787547 N786905:N787547 WVV721369:WVV722011 WLZ721369:WLZ722011 WCD721369:WCD722011 VSH721369:VSH722011 VIL721369:VIL722011 UYP721369:UYP722011 UOT721369:UOT722011 UEX721369:UEX722011 TVB721369:TVB722011 TLF721369:TLF722011 TBJ721369:TBJ722011 SRN721369:SRN722011 SHR721369:SHR722011 RXV721369:RXV722011 RNZ721369:RNZ722011 RED721369:RED722011 QUH721369:QUH722011 QKL721369:QKL722011 QAP721369:QAP722011 PQT721369:PQT722011 PGX721369:PGX722011 OXB721369:OXB722011 ONF721369:ONF722011 ODJ721369:ODJ722011 NTN721369:NTN722011 NJR721369:NJR722011 MZV721369:MZV722011 MPZ721369:MPZ722011 MGD721369:MGD722011 LWH721369:LWH722011 LML721369:LML722011 LCP721369:LCP722011 KST721369:KST722011 KIX721369:KIX722011 JZB721369:JZB722011 JPF721369:JPF722011 JFJ721369:JFJ722011 IVN721369:IVN722011 ILR721369:ILR722011 IBV721369:IBV722011 HRZ721369:HRZ722011 HID721369:HID722011 GYH721369:GYH722011 GOL721369:GOL722011 GEP721369:GEP722011 FUT721369:FUT722011 FKX721369:FKX722011 FBB721369:FBB722011 ERF721369:ERF722011 EHJ721369:EHJ722011 DXN721369:DXN722011 DNR721369:DNR722011 DDV721369:DDV722011 CTZ721369:CTZ722011 CKD721369:CKD722011 CAH721369:CAH722011 BQL721369:BQL722011 BGP721369:BGP722011 AWT721369:AWT722011 AMX721369:AMX722011 ADB721369:ADB722011 TF721369:TF722011 JJ721369:JJ722011 N721369:N722011 WVV655833:WVV656475 WLZ655833:WLZ656475 WCD655833:WCD656475 VSH655833:VSH656475 VIL655833:VIL656475 UYP655833:UYP656475 UOT655833:UOT656475 UEX655833:UEX656475 TVB655833:TVB656475 TLF655833:TLF656475 TBJ655833:TBJ656475 SRN655833:SRN656475 SHR655833:SHR656475 RXV655833:RXV656475 RNZ655833:RNZ656475 RED655833:RED656475 QUH655833:QUH656475 QKL655833:QKL656475 QAP655833:QAP656475 PQT655833:PQT656475 PGX655833:PGX656475 OXB655833:OXB656475 ONF655833:ONF656475 ODJ655833:ODJ656475 NTN655833:NTN656475 NJR655833:NJR656475 MZV655833:MZV656475 MPZ655833:MPZ656475 MGD655833:MGD656475 LWH655833:LWH656475 LML655833:LML656475 LCP655833:LCP656475 KST655833:KST656475 KIX655833:KIX656475 JZB655833:JZB656475 JPF655833:JPF656475 JFJ655833:JFJ656475 IVN655833:IVN656475 ILR655833:ILR656475 IBV655833:IBV656475 HRZ655833:HRZ656475 HID655833:HID656475 GYH655833:GYH656475 GOL655833:GOL656475 GEP655833:GEP656475 FUT655833:FUT656475 FKX655833:FKX656475 FBB655833:FBB656475 ERF655833:ERF656475 EHJ655833:EHJ656475 DXN655833:DXN656475 DNR655833:DNR656475 DDV655833:DDV656475 CTZ655833:CTZ656475 CKD655833:CKD656475 CAH655833:CAH656475 BQL655833:BQL656475 BGP655833:BGP656475 AWT655833:AWT656475 AMX655833:AMX656475 ADB655833:ADB656475 TF655833:TF656475 JJ655833:JJ656475 N655833:N656475 WVV590297:WVV590939 WLZ590297:WLZ590939 WCD590297:WCD590939 VSH590297:VSH590939 VIL590297:VIL590939 UYP590297:UYP590939 UOT590297:UOT590939 UEX590297:UEX590939 TVB590297:TVB590939 TLF590297:TLF590939 TBJ590297:TBJ590939 SRN590297:SRN590939 SHR590297:SHR590939 RXV590297:RXV590939 RNZ590297:RNZ590939 RED590297:RED590939 QUH590297:QUH590939 QKL590297:QKL590939 QAP590297:QAP590939 PQT590297:PQT590939 PGX590297:PGX590939 OXB590297:OXB590939 ONF590297:ONF590939 ODJ590297:ODJ590939 NTN590297:NTN590939 NJR590297:NJR590939 MZV590297:MZV590939 MPZ590297:MPZ590939 MGD590297:MGD590939 LWH590297:LWH590939 LML590297:LML590939 LCP590297:LCP590939 KST590297:KST590939 KIX590297:KIX590939 JZB590297:JZB590939 JPF590297:JPF590939 JFJ590297:JFJ590939 IVN590297:IVN590939 ILR590297:ILR590939 IBV590297:IBV590939 HRZ590297:HRZ590939 HID590297:HID590939 GYH590297:GYH590939 GOL590297:GOL590939 GEP590297:GEP590939 FUT590297:FUT590939 FKX590297:FKX590939 FBB590297:FBB590939 ERF590297:ERF590939 EHJ590297:EHJ590939 DXN590297:DXN590939 DNR590297:DNR590939 DDV590297:DDV590939 CTZ590297:CTZ590939 CKD590297:CKD590939 CAH590297:CAH590939 BQL590297:BQL590939 BGP590297:BGP590939 AWT590297:AWT590939 AMX590297:AMX590939 ADB590297:ADB590939 TF590297:TF590939 JJ590297:JJ590939 N590297:N590939 WVV524761:WVV525403 WLZ524761:WLZ525403 WCD524761:WCD525403 VSH524761:VSH525403 VIL524761:VIL525403 UYP524761:UYP525403 UOT524761:UOT525403 UEX524761:UEX525403 TVB524761:TVB525403 TLF524761:TLF525403 TBJ524761:TBJ525403 SRN524761:SRN525403 SHR524761:SHR525403 RXV524761:RXV525403 RNZ524761:RNZ525403 RED524761:RED525403 QUH524761:QUH525403 QKL524761:QKL525403 QAP524761:QAP525403 PQT524761:PQT525403 PGX524761:PGX525403 OXB524761:OXB525403 ONF524761:ONF525403 ODJ524761:ODJ525403 NTN524761:NTN525403 NJR524761:NJR525403 MZV524761:MZV525403 MPZ524761:MPZ525403 MGD524761:MGD525403 LWH524761:LWH525403 LML524761:LML525403 LCP524761:LCP525403 KST524761:KST525403 KIX524761:KIX525403 JZB524761:JZB525403 JPF524761:JPF525403 JFJ524761:JFJ525403 IVN524761:IVN525403 ILR524761:ILR525403 IBV524761:IBV525403 HRZ524761:HRZ525403 HID524761:HID525403 GYH524761:GYH525403 GOL524761:GOL525403 GEP524761:GEP525403 FUT524761:FUT525403 FKX524761:FKX525403 FBB524761:FBB525403 ERF524761:ERF525403 EHJ524761:EHJ525403 DXN524761:DXN525403 DNR524761:DNR525403 DDV524761:DDV525403 CTZ524761:CTZ525403 CKD524761:CKD525403 CAH524761:CAH525403 BQL524761:BQL525403 BGP524761:BGP525403 AWT524761:AWT525403 AMX524761:AMX525403 ADB524761:ADB525403 TF524761:TF525403 JJ524761:JJ525403 N524761:N525403 WVV459225:WVV459867 WLZ459225:WLZ459867 WCD459225:WCD459867 VSH459225:VSH459867 VIL459225:VIL459867 UYP459225:UYP459867 UOT459225:UOT459867 UEX459225:UEX459867 TVB459225:TVB459867 TLF459225:TLF459867 TBJ459225:TBJ459867 SRN459225:SRN459867 SHR459225:SHR459867 RXV459225:RXV459867 RNZ459225:RNZ459867 RED459225:RED459867 QUH459225:QUH459867 QKL459225:QKL459867 QAP459225:QAP459867 PQT459225:PQT459867 PGX459225:PGX459867 OXB459225:OXB459867 ONF459225:ONF459867 ODJ459225:ODJ459867 NTN459225:NTN459867 NJR459225:NJR459867 MZV459225:MZV459867 MPZ459225:MPZ459867 MGD459225:MGD459867 LWH459225:LWH459867 LML459225:LML459867 LCP459225:LCP459867 KST459225:KST459867 KIX459225:KIX459867 JZB459225:JZB459867 JPF459225:JPF459867 JFJ459225:JFJ459867 IVN459225:IVN459867 ILR459225:ILR459867 IBV459225:IBV459867 HRZ459225:HRZ459867 HID459225:HID459867 GYH459225:GYH459867 GOL459225:GOL459867 GEP459225:GEP459867 FUT459225:FUT459867 FKX459225:FKX459867 FBB459225:FBB459867 ERF459225:ERF459867 EHJ459225:EHJ459867 DXN459225:DXN459867 DNR459225:DNR459867 DDV459225:DDV459867 CTZ459225:CTZ459867 CKD459225:CKD459867 CAH459225:CAH459867 BQL459225:BQL459867 BGP459225:BGP459867 AWT459225:AWT459867 AMX459225:AMX459867 ADB459225:ADB459867 TF459225:TF459867 JJ459225:JJ459867 N459225:N459867 WVV393689:WVV394331 WLZ393689:WLZ394331 WCD393689:WCD394331 VSH393689:VSH394331 VIL393689:VIL394331 UYP393689:UYP394331 UOT393689:UOT394331 UEX393689:UEX394331 TVB393689:TVB394331 TLF393689:TLF394331 TBJ393689:TBJ394331 SRN393689:SRN394331 SHR393689:SHR394331 RXV393689:RXV394331 RNZ393689:RNZ394331 RED393689:RED394331 QUH393689:QUH394331 QKL393689:QKL394331 QAP393689:QAP394331 PQT393689:PQT394331 PGX393689:PGX394331 OXB393689:OXB394331 ONF393689:ONF394331 ODJ393689:ODJ394331 NTN393689:NTN394331 NJR393689:NJR394331 MZV393689:MZV394331 MPZ393689:MPZ394331 MGD393689:MGD394331 LWH393689:LWH394331 LML393689:LML394331 LCP393689:LCP394331 KST393689:KST394331 KIX393689:KIX394331 JZB393689:JZB394331 JPF393689:JPF394331 JFJ393689:JFJ394331 IVN393689:IVN394331 ILR393689:ILR394331 IBV393689:IBV394331 HRZ393689:HRZ394331 HID393689:HID394331 GYH393689:GYH394331 GOL393689:GOL394331 GEP393689:GEP394331 FUT393689:FUT394331 FKX393689:FKX394331 FBB393689:FBB394331 ERF393689:ERF394331 EHJ393689:EHJ394331 DXN393689:DXN394331 DNR393689:DNR394331 DDV393689:DDV394331 CTZ393689:CTZ394331 CKD393689:CKD394331 CAH393689:CAH394331 BQL393689:BQL394331 BGP393689:BGP394331 AWT393689:AWT394331 AMX393689:AMX394331 ADB393689:ADB394331 TF393689:TF394331 JJ393689:JJ394331 N393689:N394331 WVV328153:WVV328795 WLZ328153:WLZ328795 WCD328153:WCD328795 VSH328153:VSH328795 VIL328153:VIL328795 UYP328153:UYP328795 UOT328153:UOT328795 UEX328153:UEX328795 TVB328153:TVB328795 TLF328153:TLF328795 TBJ328153:TBJ328795 SRN328153:SRN328795 SHR328153:SHR328795 RXV328153:RXV328795 RNZ328153:RNZ328795 RED328153:RED328795 QUH328153:QUH328795 QKL328153:QKL328795 QAP328153:QAP328795 PQT328153:PQT328795 PGX328153:PGX328795 OXB328153:OXB328795 ONF328153:ONF328795 ODJ328153:ODJ328795 NTN328153:NTN328795 NJR328153:NJR328795 MZV328153:MZV328795 MPZ328153:MPZ328795 MGD328153:MGD328795 LWH328153:LWH328795 LML328153:LML328795 LCP328153:LCP328795 KST328153:KST328795 KIX328153:KIX328795 JZB328153:JZB328795 JPF328153:JPF328795 JFJ328153:JFJ328795 IVN328153:IVN328795 ILR328153:ILR328795 IBV328153:IBV328795 HRZ328153:HRZ328795 HID328153:HID328795 GYH328153:GYH328795 GOL328153:GOL328795 GEP328153:GEP328795 FUT328153:FUT328795 FKX328153:FKX328795 FBB328153:FBB328795 ERF328153:ERF328795 EHJ328153:EHJ328795 DXN328153:DXN328795 DNR328153:DNR328795 DDV328153:DDV328795 CTZ328153:CTZ328795 CKD328153:CKD328795 CAH328153:CAH328795 BQL328153:BQL328795 BGP328153:BGP328795 AWT328153:AWT328795 AMX328153:AMX328795 ADB328153:ADB328795 TF328153:TF328795 JJ328153:JJ328795 N328153:N328795 WVV262617:WVV263259 WLZ262617:WLZ263259 WCD262617:WCD263259 VSH262617:VSH263259 VIL262617:VIL263259 UYP262617:UYP263259 UOT262617:UOT263259 UEX262617:UEX263259 TVB262617:TVB263259 TLF262617:TLF263259 TBJ262617:TBJ263259 SRN262617:SRN263259 SHR262617:SHR263259 RXV262617:RXV263259 RNZ262617:RNZ263259 RED262617:RED263259 QUH262617:QUH263259 QKL262617:QKL263259 QAP262617:QAP263259 PQT262617:PQT263259 PGX262617:PGX263259 OXB262617:OXB263259 ONF262617:ONF263259 ODJ262617:ODJ263259 NTN262617:NTN263259 NJR262617:NJR263259 MZV262617:MZV263259 MPZ262617:MPZ263259 MGD262617:MGD263259 LWH262617:LWH263259 LML262617:LML263259 LCP262617:LCP263259 KST262617:KST263259 KIX262617:KIX263259 JZB262617:JZB263259 JPF262617:JPF263259 JFJ262617:JFJ263259 IVN262617:IVN263259 ILR262617:ILR263259 IBV262617:IBV263259 HRZ262617:HRZ263259 HID262617:HID263259 GYH262617:GYH263259 GOL262617:GOL263259 GEP262617:GEP263259 FUT262617:FUT263259 FKX262617:FKX263259 FBB262617:FBB263259 ERF262617:ERF263259 EHJ262617:EHJ263259 DXN262617:DXN263259 DNR262617:DNR263259 DDV262617:DDV263259 CTZ262617:CTZ263259 CKD262617:CKD263259 CAH262617:CAH263259 BQL262617:BQL263259 BGP262617:BGP263259 AWT262617:AWT263259 AMX262617:AMX263259 ADB262617:ADB263259 TF262617:TF263259 JJ262617:JJ263259 N262617:N263259 WVV197081:WVV197723 WLZ197081:WLZ197723 WCD197081:WCD197723 VSH197081:VSH197723 VIL197081:VIL197723 UYP197081:UYP197723 UOT197081:UOT197723 UEX197081:UEX197723 TVB197081:TVB197723 TLF197081:TLF197723 TBJ197081:TBJ197723 SRN197081:SRN197723 SHR197081:SHR197723 RXV197081:RXV197723 RNZ197081:RNZ197723 RED197081:RED197723 QUH197081:QUH197723 QKL197081:QKL197723 QAP197081:QAP197723 PQT197081:PQT197723 PGX197081:PGX197723 OXB197081:OXB197723 ONF197081:ONF197723 ODJ197081:ODJ197723 NTN197081:NTN197723 NJR197081:NJR197723 MZV197081:MZV197723 MPZ197081:MPZ197723 MGD197081:MGD197723 LWH197081:LWH197723 LML197081:LML197723 LCP197081:LCP197723 KST197081:KST197723 KIX197081:KIX197723 JZB197081:JZB197723 JPF197081:JPF197723 JFJ197081:JFJ197723 IVN197081:IVN197723 ILR197081:ILR197723 IBV197081:IBV197723 HRZ197081:HRZ197723 HID197081:HID197723 GYH197081:GYH197723 GOL197081:GOL197723 GEP197081:GEP197723 FUT197081:FUT197723 FKX197081:FKX197723 FBB197081:FBB197723 ERF197081:ERF197723 EHJ197081:EHJ197723 DXN197081:DXN197723 DNR197081:DNR197723 DDV197081:DDV197723 CTZ197081:CTZ197723 CKD197081:CKD197723 CAH197081:CAH197723 BQL197081:BQL197723 BGP197081:BGP197723 AWT197081:AWT197723 AMX197081:AMX197723 ADB197081:ADB197723 TF197081:TF197723 JJ197081:JJ197723 N197081:N197723 WVV131545:WVV132187 WLZ131545:WLZ132187 WCD131545:WCD132187 VSH131545:VSH132187 VIL131545:VIL132187 UYP131545:UYP132187 UOT131545:UOT132187 UEX131545:UEX132187 TVB131545:TVB132187 TLF131545:TLF132187 TBJ131545:TBJ132187 SRN131545:SRN132187 SHR131545:SHR132187 RXV131545:RXV132187 RNZ131545:RNZ132187 RED131545:RED132187 QUH131545:QUH132187 QKL131545:QKL132187 QAP131545:QAP132187 PQT131545:PQT132187 PGX131545:PGX132187 OXB131545:OXB132187 ONF131545:ONF132187 ODJ131545:ODJ132187 NTN131545:NTN132187 NJR131545:NJR132187 MZV131545:MZV132187 MPZ131545:MPZ132187 MGD131545:MGD132187 LWH131545:LWH132187 LML131545:LML132187 LCP131545:LCP132187 KST131545:KST132187 KIX131545:KIX132187 JZB131545:JZB132187 JPF131545:JPF132187 JFJ131545:JFJ132187 IVN131545:IVN132187 ILR131545:ILR132187 IBV131545:IBV132187 HRZ131545:HRZ132187 HID131545:HID132187 GYH131545:GYH132187 GOL131545:GOL132187 GEP131545:GEP132187 FUT131545:FUT132187 FKX131545:FKX132187 FBB131545:FBB132187 ERF131545:ERF132187 EHJ131545:EHJ132187 DXN131545:DXN132187 DNR131545:DNR132187 DDV131545:DDV132187 CTZ131545:CTZ132187 CKD131545:CKD132187 CAH131545:CAH132187 BQL131545:BQL132187 BGP131545:BGP132187 AWT131545:AWT132187 AMX131545:AMX132187 ADB131545:ADB132187 TF131545:TF132187 JJ131545:JJ132187 N131545:N132187 WVV66009:WVV66651 WLZ66009:WLZ66651 WCD66009:WCD66651 VSH66009:VSH66651 VIL66009:VIL66651 UYP66009:UYP66651 UOT66009:UOT66651 UEX66009:UEX66651 TVB66009:TVB66651 TLF66009:TLF66651 TBJ66009:TBJ66651 SRN66009:SRN66651 SHR66009:SHR66651 RXV66009:RXV66651 RNZ66009:RNZ66651 RED66009:RED66651 QUH66009:QUH66651 QKL66009:QKL66651 QAP66009:QAP66651 PQT66009:PQT66651 PGX66009:PGX66651 OXB66009:OXB66651 ONF66009:ONF66651 ODJ66009:ODJ66651 NTN66009:NTN66651 NJR66009:NJR66651 MZV66009:MZV66651 MPZ66009:MPZ66651 MGD66009:MGD66651 LWH66009:LWH66651 LML66009:LML66651 LCP66009:LCP66651 KST66009:KST66651 KIX66009:KIX66651 JZB66009:JZB66651 JPF66009:JPF66651 JFJ66009:JFJ66651 IVN66009:IVN66651 ILR66009:ILR66651 IBV66009:IBV66651 HRZ66009:HRZ66651 HID66009:HID66651 GYH66009:GYH66651 GOL66009:GOL66651 GEP66009:GEP66651 FUT66009:FUT66651 FKX66009:FKX66651 FBB66009:FBB66651 ERF66009:ERF66651 EHJ66009:EHJ66651 DXN66009:DXN66651 DNR66009:DNR66651 DDV66009:DDV66651 CTZ66009:CTZ66651 CKD66009:CKD66651 CAH66009:CAH66651 BQL66009:BQL66651 BGP66009:BGP66651 AWT66009:AWT66651 AMX66009:AMX66651 ADB66009:ADB66651 TF66009:TF66651 JJ66009:JJ66651 N66009:N66651 WVV473:WVV1115 WLZ473:WLZ1115 WCD473:WCD1115 VSH473:VSH1115 VIL473:VIL1115 UYP473:UYP1115 UOT473:UOT1115 UEX473:UEX1115 TVB473:TVB1115 TLF473:TLF1115 TBJ473:TBJ1115 SRN473:SRN1115 SHR473:SHR1115 RXV473:RXV1115 RNZ473:RNZ1115 RED473:RED1115 QUH473:QUH1115 QKL473:QKL1115 QAP473:QAP1115 PQT473:PQT1115 PGX473:PGX1115 OXB473:OXB1115 ONF473:ONF1115 ODJ473:ODJ1115 NTN473:NTN1115 NJR473:NJR1115 MZV473:MZV1115 MPZ473:MPZ1115 MGD473:MGD1115 LWH473:LWH1115 LML473:LML1115 LCP473:LCP1115 KST473:KST1115 KIX473:KIX1115 JZB473:JZB1115 JPF473:JPF1115 JFJ473:JFJ1115 IVN473:IVN1115 ILR473:ILR1115 IBV473:IBV1115 HRZ473:HRZ1115 HID473:HID1115 GYH473:GYH1115 GOL473:GOL1115 GEP473:GEP1115 FUT473:FUT1115 FKX473:FKX1115 FBB473:FBB1115 ERF473:ERF1115 EHJ473:EHJ1115 DXN473:DXN1115 DNR473:DNR1115 DDV473:DDV1115 CTZ473:CTZ1115 CKD473:CKD1115 CAH473:CAH1115 BQL473:BQL1115 BGP473:BGP1115 AWT473:AWT1115 AMX473:AMX1115 ADB473:ADB1115 TF473:TF1115 JJ473:JJ1115" xr:uid="{F9282803-9712-4C9B-B6EC-0E78E9FD2BEA}">
      <formula1>$AA$3:$AA$4</formula1>
    </dataValidation>
  </dataValidations>
  <pageMargins left="0.75" right="0.75" top="1" bottom="1"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52180-EF10-4FB9-9B09-649668EBBCBF}">
  <dimension ref="A1:S66"/>
  <sheetViews>
    <sheetView zoomScale="70" zoomScaleNormal="70" workbookViewId="0">
      <selection sqref="A1:XFD1"/>
    </sheetView>
  </sheetViews>
  <sheetFormatPr defaultRowHeight="14.5" x14ac:dyDescent="0.35"/>
  <cols>
    <col min="1" max="1" width="11.36328125" style="124" customWidth="1"/>
    <col min="2" max="2" width="16.81640625" style="124" bestFit="1" customWidth="1"/>
    <col min="3" max="3" width="13.54296875" style="124" bestFit="1" customWidth="1"/>
    <col min="4" max="4" width="16.6328125" style="124" bestFit="1" customWidth="1"/>
    <col min="5" max="5" width="9.26953125" style="124" bestFit="1" customWidth="1"/>
    <col min="6" max="6" width="13" style="124" customWidth="1"/>
    <col min="9" max="9" width="15.36328125" bestFit="1" customWidth="1"/>
    <col min="10" max="10" width="5.54296875" bestFit="1" customWidth="1"/>
    <col min="11" max="11" width="9.81640625" bestFit="1" customWidth="1"/>
    <col min="12" max="12" width="9.90625" bestFit="1" customWidth="1"/>
    <col min="13" max="13" width="7" bestFit="1" customWidth="1"/>
    <col min="14" max="14" width="4.54296875" bestFit="1" customWidth="1"/>
    <col min="15" max="15" width="12.453125" bestFit="1" customWidth="1"/>
    <col min="16" max="16" width="6.7265625" bestFit="1" customWidth="1"/>
    <col min="17" max="17" width="5.453125" bestFit="1" customWidth="1"/>
    <col min="18" max="18" width="4.453125" bestFit="1" customWidth="1"/>
    <col min="19" max="19" width="7.08984375" bestFit="1" customWidth="1"/>
  </cols>
  <sheetData>
    <row r="1" spans="1:19" ht="15" thickBot="1" x14ac:dyDescent="0.4">
      <c r="A1" s="592" t="s">
        <v>7143</v>
      </c>
      <c r="B1" s="592"/>
      <c r="C1" s="592"/>
      <c r="D1" s="592"/>
      <c r="E1" s="592"/>
      <c r="F1" s="592"/>
      <c r="G1" s="592"/>
      <c r="H1" s="592"/>
      <c r="I1" s="592"/>
      <c r="J1" s="592"/>
      <c r="K1" s="592"/>
      <c r="L1" s="592"/>
      <c r="M1" s="592"/>
      <c r="N1" s="592"/>
      <c r="O1" s="592"/>
      <c r="P1" s="592"/>
      <c r="Q1" s="592"/>
      <c r="R1" s="592"/>
    </row>
    <row r="2" spans="1:19" ht="17" thickTop="1" x14ac:dyDescent="0.35">
      <c r="A2" s="197" t="s">
        <v>4701</v>
      </c>
      <c r="B2" s="197" t="s">
        <v>4702</v>
      </c>
      <c r="C2" s="197" t="s">
        <v>4704</v>
      </c>
      <c r="D2" s="197" t="s">
        <v>5055</v>
      </c>
      <c r="E2" s="197" t="s">
        <v>5056</v>
      </c>
      <c r="F2" s="197" t="s">
        <v>5057</v>
      </c>
    </row>
    <row r="3" spans="1:19" x14ac:dyDescent="0.35">
      <c r="A3" s="198" t="s">
        <v>4733</v>
      </c>
      <c r="B3" s="198" t="s">
        <v>4715</v>
      </c>
      <c r="C3" s="198" t="s">
        <v>5058</v>
      </c>
      <c r="D3" s="198">
        <v>101</v>
      </c>
      <c r="E3" s="198" t="s">
        <v>5059</v>
      </c>
      <c r="F3" s="198">
        <v>4.3</v>
      </c>
      <c r="I3" s="199" t="s">
        <v>5060</v>
      </c>
      <c r="J3" s="199"/>
      <c r="K3" s="199"/>
      <c r="L3" s="199"/>
      <c r="M3" s="199"/>
      <c r="N3" s="199"/>
      <c r="O3" s="106"/>
      <c r="P3" s="106"/>
      <c r="Q3" s="106"/>
      <c r="R3" s="106"/>
      <c r="S3" s="106"/>
    </row>
    <row r="4" spans="1:19" x14ac:dyDescent="0.35">
      <c r="A4" s="198" t="s">
        <v>4742</v>
      </c>
      <c r="B4" s="198" t="s">
        <v>4715</v>
      </c>
      <c r="C4" s="198" t="s">
        <v>5058</v>
      </c>
      <c r="D4" s="198">
        <v>20.7</v>
      </c>
      <c r="E4" s="198" t="s">
        <v>5061</v>
      </c>
      <c r="F4" s="198">
        <v>3.6</v>
      </c>
    </row>
    <row r="5" spans="1:19" x14ac:dyDescent="0.35">
      <c r="A5" s="200" t="s">
        <v>4723</v>
      </c>
      <c r="B5" s="200" t="s">
        <v>4715</v>
      </c>
      <c r="C5" s="200" t="s">
        <v>5062</v>
      </c>
      <c r="D5" s="200" t="s">
        <v>5063</v>
      </c>
      <c r="E5" s="200" t="s">
        <v>5064</v>
      </c>
      <c r="F5" s="200">
        <v>0.6</v>
      </c>
      <c r="I5" s="201" t="s">
        <v>5065</v>
      </c>
      <c r="J5" s="197" t="s">
        <v>5066</v>
      </c>
      <c r="K5" s="197" t="s">
        <v>5067</v>
      </c>
      <c r="L5" s="197" t="s">
        <v>5068</v>
      </c>
    </row>
    <row r="6" spans="1:19" x14ac:dyDescent="0.35">
      <c r="A6" s="200" t="s">
        <v>4723</v>
      </c>
      <c r="B6" s="200" t="s">
        <v>4715</v>
      </c>
      <c r="C6" s="200" t="s">
        <v>5062</v>
      </c>
      <c r="D6" s="200" t="s">
        <v>5063</v>
      </c>
      <c r="E6" s="200" t="s">
        <v>5064</v>
      </c>
      <c r="F6" s="200">
        <v>0.6</v>
      </c>
      <c r="I6" s="201" t="s">
        <v>5069</v>
      </c>
      <c r="J6" s="202">
        <v>-4.5999999999999996</v>
      </c>
      <c r="K6" s="202">
        <v>17.100000000000001</v>
      </c>
      <c r="L6" s="202">
        <v>-31.5</v>
      </c>
    </row>
    <row r="7" spans="1:19" x14ac:dyDescent="0.35">
      <c r="A7" s="198" t="s">
        <v>4728</v>
      </c>
      <c r="B7" s="198" t="s">
        <v>4715</v>
      </c>
      <c r="C7" s="198" t="s">
        <v>5062</v>
      </c>
      <c r="D7" s="198" t="s">
        <v>5070</v>
      </c>
      <c r="E7" s="198" t="s">
        <v>5061</v>
      </c>
      <c r="F7" s="198">
        <v>1.3</v>
      </c>
      <c r="I7" s="201" t="s">
        <v>5071</v>
      </c>
      <c r="J7" s="202">
        <v>-4.7</v>
      </c>
      <c r="K7" s="202">
        <v>16.399999999999999</v>
      </c>
      <c r="L7" s="202">
        <v>-32.5</v>
      </c>
    </row>
    <row r="8" spans="1:19" x14ac:dyDescent="0.35">
      <c r="A8" s="200" t="s">
        <v>4738</v>
      </c>
      <c r="B8" s="200" t="s">
        <v>4715</v>
      </c>
      <c r="C8" s="200" t="s">
        <v>5058</v>
      </c>
      <c r="D8" s="200">
        <v>101</v>
      </c>
      <c r="E8" s="203" t="s">
        <v>5059</v>
      </c>
      <c r="F8" s="200">
        <v>2.6</v>
      </c>
      <c r="I8" s="204" t="s">
        <v>4607</v>
      </c>
      <c r="J8" s="205">
        <f>((J7-J6)/J6)*100</f>
        <v>2.1739130434782727</v>
      </c>
      <c r="K8" s="205">
        <f>((K7-K6)/K6)*100</f>
        <v>-4.0935672514620052</v>
      </c>
      <c r="L8" s="205">
        <f>((L7-L6)/L6)*100</f>
        <v>3.1746031746031744</v>
      </c>
    </row>
    <row r="9" spans="1:19" x14ac:dyDescent="0.35">
      <c r="A9" s="200" t="s">
        <v>4738</v>
      </c>
      <c r="B9" s="200" t="s">
        <v>4715</v>
      </c>
      <c r="C9" s="200" t="s">
        <v>5058</v>
      </c>
      <c r="D9" s="200">
        <v>101</v>
      </c>
      <c r="E9" s="203" t="s">
        <v>5059</v>
      </c>
      <c r="F9" s="200">
        <v>4.4000000000000004</v>
      </c>
      <c r="I9" s="201" t="s">
        <v>5072</v>
      </c>
      <c r="J9" s="202">
        <v>-4.2</v>
      </c>
      <c r="K9" s="202">
        <v>17.5</v>
      </c>
      <c r="L9" s="206"/>
    </row>
    <row r="10" spans="1:19" x14ac:dyDescent="0.35">
      <c r="A10" s="198" t="s">
        <v>4751</v>
      </c>
      <c r="B10" s="198" t="s">
        <v>4745</v>
      </c>
      <c r="C10" s="198" t="s">
        <v>4746</v>
      </c>
      <c r="D10" s="198" t="s">
        <v>4718</v>
      </c>
      <c r="E10" s="198" t="s">
        <v>5064</v>
      </c>
      <c r="F10" s="198">
        <v>3.1</v>
      </c>
      <c r="I10" s="204" t="s">
        <v>4607</v>
      </c>
      <c r="J10" s="205">
        <f>((J9-J6)/J6)*100</f>
        <v>-8.6956521739130324</v>
      </c>
      <c r="K10" s="205">
        <f>((K9-K6)/K6)*100</f>
        <v>2.339181286549699</v>
      </c>
      <c r="L10" s="205"/>
    </row>
    <row r="11" spans="1:19" x14ac:dyDescent="0.35">
      <c r="A11" s="198" t="s">
        <v>4744</v>
      </c>
      <c r="B11" s="198" t="s">
        <v>4745</v>
      </c>
      <c r="C11" s="198" t="s">
        <v>4746</v>
      </c>
      <c r="D11" s="198">
        <v>2.0299999999999998</v>
      </c>
      <c r="E11" s="198" t="s">
        <v>5064</v>
      </c>
      <c r="F11" s="198">
        <v>2.9</v>
      </c>
      <c r="I11" s="201" t="s">
        <v>5073</v>
      </c>
      <c r="J11" s="202">
        <v>-4.4000000000000004</v>
      </c>
      <c r="K11" s="202">
        <v>17.600000000000001</v>
      </c>
      <c r="L11" s="206"/>
    </row>
    <row r="12" spans="1:19" x14ac:dyDescent="0.35">
      <c r="A12" s="198" t="s">
        <v>4744</v>
      </c>
      <c r="B12" s="198" t="s">
        <v>4745</v>
      </c>
      <c r="C12" s="198" t="s">
        <v>4746</v>
      </c>
      <c r="D12" s="198">
        <v>2.0299999999999998</v>
      </c>
      <c r="E12" s="198" t="s">
        <v>5059</v>
      </c>
      <c r="F12" s="198">
        <v>4.5999999999999996</v>
      </c>
      <c r="I12" s="204" t="s">
        <v>4607</v>
      </c>
      <c r="J12" s="205">
        <f>((J11-J6)/J6)*100</f>
        <v>-4.3478260869565064</v>
      </c>
      <c r="K12" s="205">
        <f>((K11-K6)/K6)*100</f>
        <v>2.9239766081871341</v>
      </c>
      <c r="L12" s="205"/>
    </row>
    <row r="13" spans="1:19" x14ac:dyDescent="0.35">
      <c r="A13" s="198" t="s">
        <v>4755</v>
      </c>
      <c r="B13" s="198" t="s">
        <v>4756</v>
      </c>
      <c r="C13" s="198" t="s">
        <v>4757</v>
      </c>
      <c r="D13" s="198">
        <v>0.06</v>
      </c>
      <c r="E13" s="207" t="s">
        <v>5061</v>
      </c>
      <c r="F13" s="198">
        <v>-1.4</v>
      </c>
      <c r="I13" s="201" t="s">
        <v>5074</v>
      </c>
      <c r="J13" s="202">
        <v>-4.4000000000000004</v>
      </c>
      <c r="K13" s="206"/>
      <c r="L13" s="206"/>
    </row>
    <row r="14" spans="1:19" x14ac:dyDescent="0.35">
      <c r="A14" s="198" t="s">
        <v>4790</v>
      </c>
      <c r="B14" s="198" t="s">
        <v>4786</v>
      </c>
      <c r="C14" s="198" t="s">
        <v>5062</v>
      </c>
      <c r="D14" s="198" t="s">
        <v>4788</v>
      </c>
      <c r="E14" s="198" t="s">
        <v>5064</v>
      </c>
      <c r="F14" s="198">
        <v>2.6</v>
      </c>
      <c r="I14" s="204" t="s">
        <v>4607</v>
      </c>
      <c r="J14" s="205">
        <f>((J13-J6)/J6)*100</f>
        <v>-4.3478260869565064</v>
      </c>
      <c r="K14" s="205"/>
      <c r="L14" s="205"/>
    </row>
    <row r="15" spans="1:19" x14ac:dyDescent="0.35">
      <c r="A15" s="198" t="s">
        <v>4792</v>
      </c>
      <c r="B15" s="198" t="s">
        <v>4793</v>
      </c>
      <c r="C15" s="198" t="s">
        <v>5062</v>
      </c>
      <c r="D15" s="198" t="s">
        <v>4788</v>
      </c>
      <c r="E15" s="198" t="s">
        <v>5064</v>
      </c>
      <c r="F15" s="198">
        <v>1.5</v>
      </c>
      <c r="I15" s="201"/>
      <c r="J15" s="206"/>
      <c r="K15" s="206"/>
      <c r="L15" s="206"/>
    </row>
    <row r="16" spans="1:19" x14ac:dyDescent="0.35">
      <c r="A16" s="198" t="s">
        <v>4894</v>
      </c>
      <c r="B16" s="198" t="s">
        <v>4797</v>
      </c>
      <c r="C16" s="198" t="s">
        <v>4864</v>
      </c>
      <c r="D16" s="198">
        <v>9.6999999999999993</v>
      </c>
      <c r="E16" s="198" t="s">
        <v>5075</v>
      </c>
      <c r="F16" s="198">
        <v>1.2</v>
      </c>
      <c r="I16" s="204" t="s">
        <v>5076</v>
      </c>
      <c r="J16" s="205">
        <f>(AVERAGE(J7,J9,J11,J13))</f>
        <v>-4.4250000000000007</v>
      </c>
      <c r="K16" s="205">
        <f>(AVERAGE(K7,K9,K11,K13))</f>
        <v>17.166666666666668</v>
      </c>
      <c r="L16" s="205">
        <f>(AVERAGE(L7,L9,L11,L13))</f>
        <v>-32.5</v>
      </c>
    </row>
    <row r="17" spans="1:12" x14ac:dyDescent="0.35">
      <c r="A17" s="198" t="s">
        <v>4897</v>
      </c>
      <c r="B17" s="198" t="s">
        <v>4797</v>
      </c>
      <c r="C17" s="198" t="s">
        <v>4864</v>
      </c>
      <c r="D17" s="198">
        <v>14.15</v>
      </c>
      <c r="E17" s="198" t="s">
        <v>5064</v>
      </c>
      <c r="F17" s="198">
        <v>2.6</v>
      </c>
      <c r="I17" s="204" t="s">
        <v>4610</v>
      </c>
      <c r="J17" s="205">
        <f>STDEV(J7,J9,J11,J13)</f>
        <v>0.20615528128088301</v>
      </c>
      <c r="K17" s="205">
        <f>STDEV(K7,K9,K11,K13)</f>
        <v>0.66583281184794052</v>
      </c>
      <c r="L17" s="205"/>
    </row>
    <row r="18" spans="1:12" x14ac:dyDescent="0.35">
      <c r="A18" s="200" t="s">
        <v>4961</v>
      </c>
      <c r="B18" s="200" t="s">
        <v>4797</v>
      </c>
      <c r="C18" s="200" t="s">
        <v>4959</v>
      </c>
      <c r="D18" s="200">
        <v>2.56</v>
      </c>
      <c r="E18" s="200" t="s">
        <v>5064</v>
      </c>
      <c r="F18" s="200">
        <v>2.2000000000000002</v>
      </c>
      <c r="I18" s="204" t="s">
        <v>4611</v>
      </c>
      <c r="J18" s="205">
        <f>(100*J17)/J16</f>
        <v>-4.6588764131272988</v>
      </c>
      <c r="K18" s="205">
        <f>(100*K17)/K16</f>
        <v>3.878637738920041</v>
      </c>
      <c r="L18" s="205"/>
    </row>
    <row r="19" spans="1:12" x14ac:dyDescent="0.35">
      <c r="A19" s="200" t="s">
        <v>4961</v>
      </c>
      <c r="B19" s="200" t="s">
        <v>4797</v>
      </c>
      <c r="C19" s="200" t="s">
        <v>4959</v>
      </c>
      <c r="D19" s="200">
        <v>2.56</v>
      </c>
      <c r="E19" s="200" t="s">
        <v>5064</v>
      </c>
      <c r="F19" s="200">
        <v>1.6</v>
      </c>
    </row>
    <row r="20" spans="1:12" x14ac:dyDescent="0.35">
      <c r="A20" s="198" t="s">
        <v>5077</v>
      </c>
      <c r="B20" s="198" t="s">
        <v>4797</v>
      </c>
      <c r="C20" s="198" t="s">
        <v>4959</v>
      </c>
      <c r="D20" s="198">
        <v>20.7</v>
      </c>
      <c r="E20" s="198" t="s">
        <v>5064</v>
      </c>
      <c r="F20" s="198">
        <v>2.4</v>
      </c>
    </row>
    <row r="21" spans="1:12" x14ac:dyDescent="0.35">
      <c r="A21" s="198" t="s">
        <v>4966</v>
      </c>
      <c r="B21" s="198" t="s">
        <v>4797</v>
      </c>
      <c r="C21" s="198" t="s">
        <v>4959</v>
      </c>
      <c r="D21" s="198">
        <v>20.7</v>
      </c>
      <c r="E21" s="198" t="s">
        <v>5059</v>
      </c>
      <c r="F21" s="198">
        <v>4.3</v>
      </c>
    </row>
    <row r="22" spans="1:12" x14ac:dyDescent="0.35">
      <c r="A22" s="198" t="s">
        <v>4929</v>
      </c>
      <c r="B22" s="198" t="s">
        <v>4797</v>
      </c>
      <c r="C22" s="198" t="s">
        <v>4913</v>
      </c>
      <c r="D22" s="198">
        <v>1.96</v>
      </c>
      <c r="E22" s="198" t="s">
        <v>5064</v>
      </c>
      <c r="F22" s="198">
        <v>0.7</v>
      </c>
    </row>
    <row r="23" spans="1:12" x14ac:dyDescent="0.35">
      <c r="A23" s="200" t="s">
        <v>4933</v>
      </c>
      <c r="B23" s="200" t="s">
        <v>4797</v>
      </c>
      <c r="C23" s="200" t="s">
        <v>4913</v>
      </c>
      <c r="D23" s="200">
        <v>6.82</v>
      </c>
      <c r="E23" s="200" t="s">
        <v>5059</v>
      </c>
      <c r="F23" s="200">
        <v>3.3</v>
      </c>
      <c r="I23" s="124"/>
    </row>
    <row r="24" spans="1:12" x14ac:dyDescent="0.35">
      <c r="A24" s="200" t="s">
        <v>4933</v>
      </c>
      <c r="B24" s="200" t="s">
        <v>4797</v>
      </c>
      <c r="C24" s="200" t="s">
        <v>4913</v>
      </c>
      <c r="D24" s="200">
        <v>6.82</v>
      </c>
      <c r="E24" s="200" t="s">
        <v>5059</v>
      </c>
      <c r="F24" s="200">
        <v>4</v>
      </c>
      <c r="I24" s="124"/>
    </row>
    <row r="25" spans="1:12" x14ac:dyDescent="0.35">
      <c r="A25" s="198" t="s">
        <v>4933</v>
      </c>
      <c r="B25" s="198" t="s">
        <v>4797</v>
      </c>
      <c r="C25" s="198" t="s">
        <v>4913</v>
      </c>
      <c r="D25" s="198">
        <v>6.82</v>
      </c>
      <c r="E25" s="198" t="s">
        <v>5064</v>
      </c>
      <c r="F25" s="198">
        <v>2.6</v>
      </c>
      <c r="I25" s="124"/>
    </row>
    <row r="26" spans="1:12" x14ac:dyDescent="0.35">
      <c r="A26" s="200" t="s">
        <v>4882</v>
      </c>
      <c r="B26" s="200" t="s">
        <v>4797</v>
      </c>
      <c r="C26" s="200" t="s">
        <v>4864</v>
      </c>
      <c r="D26" s="200">
        <v>0</v>
      </c>
      <c r="E26" s="200" t="s">
        <v>5064</v>
      </c>
      <c r="F26" s="200">
        <v>-0.9</v>
      </c>
      <c r="I26" s="124"/>
    </row>
    <row r="27" spans="1:12" x14ac:dyDescent="0.35">
      <c r="A27" s="200" t="s">
        <v>4882</v>
      </c>
      <c r="B27" s="200" t="s">
        <v>4797</v>
      </c>
      <c r="C27" s="200" t="s">
        <v>4864</v>
      </c>
      <c r="D27" s="200">
        <v>0</v>
      </c>
      <c r="E27" s="200" t="s">
        <v>5064</v>
      </c>
      <c r="F27" s="200">
        <v>0</v>
      </c>
      <c r="I27" s="124"/>
    </row>
    <row r="28" spans="1:12" x14ac:dyDescent="0.35">
      <c r="A28" s="198" t="s">
        <v>4888</v>
      </c>
      <c r="B28" s="198" t="s">
        <v>4797</v>
      </c>
      <c r="C28" s="198" t="s">
        <v>4864</v>
      </c>
      <c r="D28" s="198">
        <v>0.47</v>
      </c>
      <c r="E28" s="198" t="s">
        <v>5061</v>
      </c>
      <c r="F28" s="198">
        <v>1.3</v>
      </c>
      <c r="I28" s="124"/>
    </row>
    <row r="29" spans="1:12" x14ac:dyDescent="0.35">
      <c r="A29" s="198" t="s">
        <v>4840</v>
      </c>
      <c r="B29" s="198" t="s">
        <v>4797</v>
      </c>
      <c r="C29" s="198" t="s">
        <v>4828</v>
      </c>
      <c r="D29" s="198">
        <v>1.28</v>
      </c>
      <c r="E29" s="198" t="s">
        <v>5064</v>
      </c>
      <c r="F29" s="198">
        <v>2.4</v>
      </c>
      <c r="I29" s="124"/>
    </row>
    <row r="30" spans="1:12" x14ac:dyDescent="0.35">
      <c r="A30" s="198" t="s">
        <v>4991</v>
      </c>
      <c r="B30" s="198" t="s">
        <v>4797</v>
      </c>
      <c r="C30" s="198" t="s">
        <v>5078</v>
      </c>
      <c r="D30" s="198" t="s">
        <v>5079</v>
      </c>
      <c r="E30" s="198" t="s">
        <v>5064</v>
      </c>
      <c r="F30" s="198">
        <v>2.2000000000000002</v>
      </c>
      <c r="I30" s="124"/>
    </row>
    <row r="31" spans="1:12" x14ac:dyDescent="0.35">
      <c r="A31" s="198" t="s">
        <v>4796</v>
      </c>
      <c r="B31" s="198" t="s">
        <v>4797</v>
      </c>
      <c r="C31" s="198" t="s">
        <v>4798</v>
      </c>
      <c r="D31" s="198">
        <v>1.24</v>
      </c>
      <c r="E31" s="198" t="s">
        <v>5064</v>
      </c>
      <c r="F31" s="198">
        <v>2.2999999999999998</v>
      </c>
      <c r="I31" s="124"/>
    </row>
    <row r="32" spans="1:12" x14ac:dyDescent="0.35">
      <c r="A32" s="198" t="s">
        <v>4844</v>
      </c>
      <c r="B32" s="198" t="s">
        <v>4797</v>
      </c>
      <c r="C32" s="198" t="s">
        <v>4828</v>
      </c>
      <c r="D32" s="198">
        <v>1.1000000000000001</v>
      </c>
      <c r="E32" s="198" t="s">
        <v>5064</v>
      </c>
      <c r="F32" s="198">
        <v>2.8</v>
      </c>
      <c r="I32" s="124"/>
    </row>
    <row r="33" spans="1:11" x14ac:dyDescent="0.35">
      <c r="A33" s="198" t="s">
        <v>4933</v>
      </c>
      <c r="B33" s="198" t="s">
        <v>4797</v>
      </c>
      <c r="C33" s="198" t="s">
        <v>4913</v>
      </c>
      <c r="D33" s="198">
        <v>6.82</v>
      </c>
      <c r="E33" s="207" t="s">
        <v>5080</v>
      </c>
      <c r="F33" s="198">
        <v>3.5</v>
      </c>
      <c r="I33" s="124"/>
    </row>
    <row r="34" spans="1:11" x14ac:dyDescent="0.35">
      <c r="A34" s="198" t="s">
        <v>4950</v>
      </c>
      <c r="B34" s="198" t="s">
        <v>4797</v>
      </c>
      <c r="C34" s="198" t="s">
        <v>4913</v>
      </c>
      <c r="D34" s="198">
        <v>6.82</v>
      </c>
      <c r="E34" s="207" t="s">
        <v>5080</v>
      </c>
      <c r="F34" s="198">
        <v>2.9</v>
      </c>
    </row>
    <row r="35" spans="1:11" x14ac:dyDescent="0.35">
      <c r="A35" s="198" t="s">
        <v>4954</v>
      </c>
      <c r="B35" s="198" t="s">
        <v>4797</v>
      </c>
      <c r="C35" s="198" t="s">
        <v>4913</v>
      </c>
      <c r="D35" s="198">
        <v>0</v>
      </c>
      <c r="E35" s="207" t="s">
        <v>5064</v>
      </c>
      <c r="F35" s="198">
        <v>2.2999999999999998</v>
      </c>
      <c r="K35" s="208"/>
    </row>
    <row r="36" spans="1:11" x14ac:dyDescent="0.35">
      <c r="A36" s="198" t="s">
        <v>4905</v>
      </c>
      <c r="B36" s="198" t="s">
        <v>4797</v>
      </c>
      <c r="C36" s="198" t="s">
        <v>4864</v>
      </c>
      <c r="D36" s="198">
        <v>0.47</v>
      </c>
      <c r="E36" s="207" t="s">
        <v>5081</v>
      </c>
      <c r="F36" s="198">
        <v>-0.8</v>
      </c>
    </row>
    <row r="37" spans="1:11" x14ac:dyDescent="0.35">
      <c r="A37" s="200" t="s">
        <v>4982</v>
      </c>
      <c r="B37" s="200" t="s">
        <v>4797</v>
      </c>
      <c r="C37" s="200" t="s">
        <v>4959</v>
      </c>
      <c r="D37" s="200">
        <v>2.66</v>
      </c>
      <c r="E37" s="203" t="s">
        <v>5080</v>
      </c>
      <c r="F37" s="200">
        <v>0.7</v>
      </c>
    </row>
    <row r="38" spans="1:11" x14ac:dyDescent="0.35">
      <c r="A38" s="200" t="s">
        <v>4982</v>
      </c>
      <c r="B38" s="200" t="s">
        <v>4797</v>
      </c>
      <c r="C38" s="200" t="s">
        <v>4959</v>
      </c>
      <c r="D38" s="200">
        <v>2.66</v>
      </c>
      <c r="E38" s="203" t="s">
        <v>5080</v>
      </c>
      <c r="F38" s="200">
        <v>1.2</v>
      </c>
    </row>
    <row r="39" spans="1:11" x14ac:dyDescent="0.35">
      <c r="A39" s="198" t="s">
        <v>4927</v>
      </c>
      <c r="B39" s="198" t="s">
        <v>4797</v>
      </c>
      <c r="C39" s="198" t="s">
        <v>4913</v>
      </c>
      <c r="D39" s="198">
        <v>0.12</v>
      </c>
      <c r="E39" s="207" t="s">
        <v>5064</v>
      </c>
      <c r="F39" s="198">
        <v>-1</v>
      </c>
    </row>
    <row r="40" spans="1:11" x14ac:dyDescent="0.35">
      <c r="A40" s="198" t="s">
        <v>5001</v>
      </c>
      <c r="B40" s="198" t="s">
        <v>4998</v>
      </c>
      <c r="C40" s="198" t="s">
        <v>5082</v>
      </c>
      <c r="D40" s="198" t="s">
        <v>5083</v>
      </c>
      <c r="E40" s="198" t="s">
        <v>5064</v>
      </c>
      <c r="F40" s="198">
        <v>1.3</v>
      </c>
    </row>
    <row r="41" spans="1:11" x14ac:dyDescent="0.35">
      <c r="A41" s="198" t="s">
        <v>5003</v>
      </c>
      <c r="B41" s="198" t="s">
        <v>4998</v>
      </c>
      <c r="C41" s="198" t="s">
        <v>5082</v>
      </c>
      <c r="D41" s="198" t="s">
        <v>5083</v>
      </c>
      <c r="E41" s="198" t="s">
        <v>5064</v>
      </c>
      <c r="F41" s="198">
        <v>-2.9</v>
      </c>
    </row>
    <row r="42" spans="1:11" x14ac:dyDescent="0.35">
      <c r="A42" s="198" t="s">
        <v>5033</v>
      </c>
      <c r="B42" s="198" t="s">
        <v>5006</v>
      </c>
      <c r="C42" s="198" t="s">
        <v>5023</v>
      </c>
      <c r="D42" s="198">
        <v>34</v>
      </c>
      <c r="E42" s="198" t="s">
        <v>5061</v>
      </c>
      <c r="F42" s="198">
        <v>0.6</v>
      </c>
    </row>
    <row r="43" spans="1:11" x14ac:dyDescent="0.35">
      <c r="A43" s="200" t="s">
        <v>5035</v>
      </c>
      <c r="B43" s="200" t="s">
        <v>5006</v>
      </c>
      <c r="C43" s="200" t="s">
        <v>5023</v>
      </c>
      <c r="D43" s="200">
        <v>34</v>
      </c>
      <c r="E43" s="200" t="s">
        <v>5061</v>
      </c>
      <c r="F43" s="200">
        <v>0.8</v>
      </c>
    </row>
    <row r="44" spans="1:11" x14ac:dyDescent="0.35">
      <c r="A44" s="200" t="s">
        <v>5035</v>
      </c>
      <c r="B44" s="200" t="s">
        <v>5006</v>
      </c>
      <c r="C44" s="200" t="s">
        <v>5023</v>
      </c>
      <c r="D44" s="200">
        <v>34</v>
      </c>
      <c r="E44" s="200" t="s">
        <v>5061</v>
      </c>
      <c r="F44" s="200">
        <v>0.9</v>
      </c>
    </row>
    <row r="45" spans="1:11" x14ac:dyDescent="0.35">
      <c r="A45" s="198" t="s">
        <v>5036</v>
      </c>
      <c r="B45" s="198" t="s">
        <v>5006</v>
      </c>
      <c r="C45" s="198" t="s">
        <v>5023</v>
      </c>
      <c r="D45" s="198">
        <v>10.35</v>
      </c>
      <c r="E45" s="198" t="s">
        <v>5061</v>
      </c>
      <c r="F45" s="198">
        <v>3.1</v>
      </c>
    </row>
    <row r="46" spans="1:11" x14ac:dyDescent="0.35">
      <c r="A46" s="198" t="s">
        <v>5018</v>
      </c>
      <c r="B46" s="198" t="s">
        <v>5006</v>
      </c>
      <c r="C46" s="198" t="s">
        <v>5014</v>
      </c>
      <c r="D46" s="198">
        <v>7.66</v>
      </c>
      <c r="E46" s="198" t="s">
        <v>5061</v>
      </c>
      <c r="F46" s="198">
        <v>0.9</v>
      </c>
    </row>
    <row r="47" spans="1:11" x14ac:dyDescent="0.35">
      <c r="A47" s="198" t="s">
        <v>5027</v>
      </c>
      <c r="B47" s="198" t="s">
        <v>5006</v>
      </c>
      <c r="C47" s="198" t="s">
        <v>5023</v>
      </c>
      <c r="D47" s="198">
        <v>0.03</v>
      </c>
      <c r="E47" s="198" t="s">
        <v>5064</v>
      </c>
      <c r="F47" s="198">
        <v>2.8</v>
      </c>
    </row>
    <row r="48" spans="1:11" x14ac:dyDescent="0.35">
      <c r="A48" s="198" t="s">
        <v>5046</v>
      </c>
      <c r="B48" s="198" t="s">
        <v>5006</v>
      </c>
      <c r="C48" s="198" t="s">
        <v>5040</v>
      </c>
      <c r="D48" s="198">
        <v>0</v>
      </c>
      <c r="E48" s="198" t="s">
        <v>5064</v>
      </c>
      <c r="F48" s="198">
        <v>-1.5</v>
      </c>
    </row>
    <row r="49" spans="1:19" x14ac:dyDescent="0.35">
      <c r="A49" s="198" t="s">
        <v>5042</v>
      </c>
      <c r="B49" s="198" t="s">
        <v>5006</v>
      </c>
      <c r="C49" s="198" t="s">
        <v>5040</v>
      </c>
      <c r="D49" s="198" t="s">
        <v>4718</v>
      </c>
      <c r="E49" s="198" t="s">
        <v>5064</v>
      </c>
      <c r="F49" s="198">
        <v>1.1000000000000001</v>
      </c>
    </row>
    <row r="50" spans="1:19" x14ac:dyDescent="0.35">
      <c r="A50" s="198" t="s">
        <v>5036</v>
      </c>
      <c r="B50" s="198" t="s">
        <v>5006</v>
      </c>
      <c r="C50" s="198" t="s">
        <v>5023</v>
      </c>
      <c r="D50" s="198">
        <v>10.35</v>
      </c>
      <c r="E50" s="207" t="s">
        <v>5081</v>
      </c>
      <c r="F50" s="198">
        <v>-1.7</v>
      </c>
    </row>
    <row r="51" spans="1:19" x14ac:dyDescent="0.35">
      <c r="A51" s="200" t="s">
        <v>5048</v>
      </c>
      <c r="B51" s="200" t="s">
        <v>5006</v>
      </c>
      <c r="C51" s="200" t="s">
        <v>5040</v>
      </c>
      <c r="D51" s="200">
        <v>0.11</v>
      </c>
      <c r="E51" s="203" t="s">
        <v>5059</v>
      </c>
      <c r="F51" s="200">
        <v>1.8</v>
      </c>
    </row>
    <row r="52" spans="1:19" x14ac:dyDescent="0.35">
      <c r="A52" s="200" t="s">
        <v>5048</v>
      </c>
      <c r="B52" s="200" t="s">
        <v>5006</v>
      </c>
      <c r="C52" s="200" t="s">
        <v>5040</v>
      </c>
      <c r="D52" s="200">
        <v>0.11</v>
      </c>
      <c r="E52" s="203" t="s">
        <v>5059</v>
      </c>
      <c r="F52" s="200">
        <v>1.9</v>
      </c>
    </row>
    <row r="53" spans="1:19" x14ac:dyDescent="0.35">
      <c r="A53" s="198" t="s">
        <v>5084</v>
      </c>
      <c r="B53" s="198" t="s">
        <v>5085</v>
      </c>
      <c r="C53" s="198" t="s">
        <v>4285</v>
      </c>
      <c r="D53" s="198" t="s">
        <v>4718</v>
      </c>
      <c r="E53" s="198" t="s">
        <v>5064</v>
      </c>
      <c r="F53" s="198">
        <v>1.5</v>
      </c>
    </row>
    <row r="54" spans="1:19" x14ac:dyDescent="0.35">
      <c r="A54" s="198" t="s">
        <v>5086</v>
      </c>
      <c r="B54" s="198" t="s">
        <v>5087</v>
      </c>
      <c r="C54" s="198" t="s">
        <v>4285</v>
      </c>
      <c r="D54" s="198" t="s">
        <v>4718</v>
      </c>
      <c r="E54" s="198" t="s">
        <v>5064</v>
      </c>
      <c r="F54" s="198">
        <v>0.1</v>
      </c>
    </row>
    <row r="55" spans="1:19" x14ac:dyDescent="0.35">
      <c r="A55" s="198" t="s">
        <v>5088</v>
      </c>
      <c r="B55" s="198" t="s">
        <v>5089</v>
      </c>
      <c r="C55" s="198" t="s">
        <v>4285</v>
      </c>
      <c r="D55" s="198" t="s">
        <v>4718</v>
      </c>
      <c r="E55" s="198" t="s">
        <v>5064</v>
      </c>
      <c r="F55" s="198">
        <v>-0.2</v>
      </c>
    </row>
    <row r="56" spans="1:19" x14ac:dyDescent="0.35">
      <c r="A56" s="198" t="s">
        <v>4942</v>
      </c>
      <c r="B56" s="198" t="s">
        <v>4797</v>
      </c>
      <c r="C56" s="198" t="s">
        <v>4913</v>
      </c>
      <c r="D56" s="198">
        <v>0.02</v>
      </c>
      <c r="E56" s="198" t="s">
        <v>5064</v>
      </c>
      <c r="F56" s="198">
        <v>2.7</v>
      </c>
    </row>
    <row r="58" spans="1:19" x14ac:dyDescent="0.35">
      <c r="A58" s="124" t="s">
        <v>5090</v>
      </c>
      <c r="I58" s="106"/>
      <c r="J58" s="106"/>
      <c r="K58" s="106"/>
      <c r="L58" s="106"/>
      <c r="M58" s="106"/>
      <c r="N58" s="106"/>
      <c r="O58" s="106"/>
      <c r="P58" s="106"/>
      <c r="Q58" s="106"/>
    </row>
    <row r="59" spans="1:19" x14ac:dyDescent="0.35">
      <c r="A59" s="124" t="s">
        <v>5091</v>
      </c>
    </row>
    <row r="61" spans="1:19" x14ac:dyDescent="0.35">
      <c r="A61" s="209" t="s">
        <v>5092</v>
      </c>
      <c r="R61" s="106"/>
      <c r="S61" s="106"/>
    </row>
    <row r="63" spans="1:19" x14ac:dyDescent="0.35">
      <c r="A63" s="138" t="s">
        <v>5053</v>
      </c>
    </row>
    <row r="64" spans="1:19" x14ac:dyDescent="0.35">
      <c r="A64" s="138" t="s">
        <v>5093</v>
      </c>
    </row>
    <row r="66" spans="1:19" s="106" customFormat="1" x14ac:dyDescent="0.35">
      <c r="A66" s="199"/>
      <c r="I66"/>
      <c r="J66"/>
      <c r="K66"/>
      <c r="L66"/>
      <c r="M66"/>
      <c r="N66"/>
      <c r="O66"/>
      <c r="P66"/>
      <c r="Q66"/>
      <c r="R66"/>
      <c r="S66"/>
    </row>
  </sheetData>
  <mergeCells count="1">
    <mergeCell ref="A1:R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05F95-DDE6-4AD0-B0F4-3ABB84557FBF}">
  <dimension ref="A1:R90"/>
  <sheetViews>
    <sheetView zoomScale="70" zoomScaleNormal="70" workbookViewId="0">
      <selection sqref="A1:R1"/>
    </sheetView>
  </sheetViews>
  <sheetFormatPr defaultRowHeight="14.5" x14ac:dyDescent="0.35"/>
  <cols>
    <col min="1" max="1" width="9.36328125" bestFit="1" customWidth="1"/>
    <col min="2" max="2" width="11.26953125" bestFit="1" customWidth="1"/>
    <col min="3" max="3" width="13.36328125" bestFit="1" customWidth="1"/>
    <col min="4" max="4" width="13.54296875" customWidth="1"/>
    <col min="5" max="5" width="17" bestFit="1" customWidth="1"/>
    <col min="6" max="6" width="9.26953125" bestFit="1" customWidth="1"/>
    <col min="7" max="7" width="12.6328125" customWidth="1"/>
    <col min="8" max="8" width="11.54296875" bestFit="1" customWidth="1"/>
    <col min="9" max="9" width="12.90625" bestFit="1" customWidth="1"/>
    <col min="11" max="11" width="17" customWidth="1"/>
    <col min="12" max="12" width="8.36328125" customWidth="1"/>
    <col min="13" max="13" width="8.453125" bestFit="1" customWidth="1"/>
    <col min="14" max="14" width="8.36328125" customWidth="1"/>
  </cols>
  <sheetData>
    <row r="1" spans="1:18" ht="15" thickBot="1" x14ac:dyDescent="0.4">
      <c r="A1" s="592" t="s">
        <v>7144</v>
      </c>
      <c r="B1" s="592"/>
      <c r="C1" s="592"/>
      <c r="D1" s="592"/>
      <c r="E1" s="592"/>
      <c r="F1" s="592"/>
      <c r="G1" s="592"/>
      <c r="H1" s="592"/>
      <c r="I1" s="592"/>
      <c r="J1" s="592"/>
      <c r="K1" s="592"/>
      <c r="L1" s="592"/>
      <c r="M1" s="592"/>
      <c r="N1" s="592"/>
      <c r="O1" s="592"/>
      <c r="P1" s="592"/>
      <c r="Q1" s="592"/>
      <c r="R1" s="592"/>
    </row>
    <row r="2" spans="1:18" ht="15" thickTop="1" x14ac:dyDescent="0.35">
      <c r="A2" s="210" t="s">
        <v>5094</v>
      </c>
      <c r="B2" s="211" t="s">
        <v>4516</v>
      </c>
      <c r="C2" s="211" t="s">
        <v>4702</v>
      </c>
      <c r="D2" s="211" t="s">
        <v>4704</v>
      </c>
      <c r="E2" s="211" t="s">
        <v>5055</v>
      </c>
      <c r="F2" s="211" t="s">
        <v>5056</v>
      </c>
      <c r="G2" s="211" t="s">
        <v>5095</v>
      </c>
      <c r="H2" s="212" t="s">
        <v>5096</v>
      </c>
      <c r="K2" s="201" t="s">
        <v>5065</v>
      </c>
      <c r="L2" s="197" t="s">
        <v>5097</v>
      </c>
      <c r="M2" s="197" t="s">
        <v>5098</v>
      </c>
      <c r="N2" s="197" t="s">
        <v>5099</v>
      </c>
    </row>
    <row r="3" spans="1:18" x14ac:dyDescent="0.35">
      <c r="A3" s="213" t="s">
        <v>5100</v>
      </c>
      <c r="B3" s="214" t="s">
        <v>4929</v>
      </c>
      <c r="C3" s="214" t="s">
        <v>4797</v>
      </c>
      <c r="D3" s="214" t="s">
        <v>4913</v>
      </c>
      <c r="E3" s="214">
        <v>1.96</v>
      </c>
      <c r="F3" s="214" t="s">
        <v>5101</v>
      </c>
      <c r="G3" s="215">
        <v>10.722122000000002</v>
      </c>
      <c r="H3" s="216">
        <v>10.7</v>
      </c>
      <c r="K3" s="201" t="s">
        <v>5069</v>
      </c>
      <c r="L3" s="202">
        <v>16.399999999999999</v>
      </c>
      <c r="M3" s="202">
        <v>7.2</v>
      </c>
      <c r="N3" s="202">
        <v>5.8</v>
      </c>
    </row>
    <row r="4" spans="1:18" x14ac:dyDescent="0.35">
      <c r="A4" s="213" t="s">
        <v>5102</v>
      </c>
      <c r="B4" s="214" t="s">
        <v>4888</v>
      </c>
      <c r="C4" s="214" t="s">
        <v>4797</v>
      </c>
      <c r="D4" s="214" t="s">
        <v>4864</v>
      </c>
      <c r="E4" s="214">
        <v>0.47</v>
      </c>
      <c r="F4" s="214" t="s">
        <v>5101</v>
      </c>
      <c r="G4" s="215">
        <v>10.908091900000001</v>
      </c>
      <c r="H4" s="216">
        <v>10.9</v>
      </c>
      <c r="K4" s="201" t="s">
        <v>5071</v>
      </c>
      <c r="L4" s="202">
        <v>16.399999999999999</v>
      </c>
      <c r="M4" s="202">
        <v>7</v>
      </c>
      <c r="N4" s="202">
        <v>6</v>
      </c>
    </row>
    <row r="5" spans="1:18" x14ac:dyDescent="0.35">
      <c r="A5" s="217" t="s">
        <v>5103</v>
      </c>
      <c r="B5" s="218" t="s">
        <v>4995</v>
      </c>
      <c r="C5" s="218" t="s">
        <v>4797</v>
      </c>
      <c r="D5" s="218" t="s">
        <v>5078</v>
      </c>
      <c r="E5" s="218" t="s">
        <v>5104</v>
      </c>
      <c r="F5" s="218" t="s">
        <v>5101</v>
      </c>
      <c r="G5" s="219">
        <v>14.677106500000001</v>
      </c>
      <c r="H5" s="220">
        <v>14.7</v>
      </c>
      <c r="K5" s="204" t="s">
        <v>4607</v>
      </c>
      <c r="L5" s="205">
        <f>((L4-L3)/L3)*100</f>
        <v>0</v>
      </c>
      <c r="M5" s="205">
        <f>((M4-M3)/M3)*100</f>
        <v>-2.7777777777777799</v>
      </c>
      <c r="N5" s="205">
        <f>((N4-N3)/N3)*100</f>
        <v>3.4482758620689689</v>
      </c>
    </row>
    <row r="6" spans="1:18" x14ac:dyDescent="0.35">
      <c r="A6" s="221" t="s">
        <v>5105</v>
      </c>
      <c r="B6" s="222" t="s">
        <v>4986</v>
      </c>
      <c r="C6" s="222" t="s">
        <v>4797</v>
      </c>
      <c r="D6" s="222" t="s">
        <v>5078</v>
      </c>
      <c r="E6" s="222" t="s">
        <v>5104</v>
      </c>
      <c r="F6" s="222" t="s">
        <v>5101</v>
      </c>
      <c r="G6" s="223">
        <v>14.752781000000001</v>
      </c>
      <c r="H6" s="220"/>
      <c r="K6" s="201" t="s">
        <v>5072</v>
      </c>
      <c r="L6" s="202">
        <v>16.334156</v>
      </c>
      <c r="M6" s="202">
        <v>7.5953914000000005</v>
      </c>
      <c r="N6" s="202">
        <v>5.5216606000000006</v>
      </c>
    </row>
    <row r="7" spans="1:18" x14ac:dyDescent="0.35">
      <c r="A7" s="224" t="s">
        <v>5106</v>
      </c>
      <c r="B7" s="225" t="s">
        <v>4986</v>
      </c>
      <c r="C7" s="225" t="s">
        <v>4797</v>
      </c>
      <c r="D7" s="225" t="s">
        <v>5078</v>
      </c>
      <c r="E7" s="225" t="s">
        <v>5104</v>
      </c>
      <c r="F7" s="225" t="s">
        <v>5101</v>
      </c>
      <c r="G7" s="226">
        <v>15.1994559</v>
      </c>
      <c r="H7" s="227">
        <v>14.976118450000001</v>
      </c>
      <c r="K7" s="204" t="s">
        <v>4607</v>
      </c>
      <c r="L7" s="205">
        <f>((L6-L3)/L3)*100</f>
        <v>-0.40148780487803942</v>
      </c>
      <c r="M7" s="205">
        <f t="shared" ref="M7:N7" si="0">((M6-M3)/M3)*100</f>
        <v>5.4915472222222261</v>
      </c>
      <c r="N7" s="205">
        <f t="shared" si="0"/>
        <v>-4.7989551724137804</v>
      </c>
    </row>
    <row r="8" spans="1:18" x14ac:dyDescent="0.35">
      <c r="A8" s="228" t="s">
        <v>5107</v>
      </c>
      <c r="B8" s="229" t="s">
        <v>4986</v>
      </c>
      <c r="C8" s="229" t="s">
        <v>4797</v>
      </c>
      <c r="D8" s="229" t="s">
        <v>5078</v>
      </c>
      <c r="E8" s="229" t="s">
        <v>5104</v>
      </c>
      <c r="F8" s="229" t="s">
        <v>5101</v>
      </c>
      <c r="G8" s="230">
        <v>14.532729000000002</v>
      </c>
      <c r="H8" s="227">
        <v>14.5</v>
      </c>
      <c r="K8" s="201" t="s">
        <v>5073</v>
      </c>
      <c r="L8" s="202">
        <v>16.832841500000001</v>
      </c>
      <c r="M8" s="202">
        <v>7.3848330000000004</v>
      </c>
      <c r="N8" s="202">
        <v>5.6860695000000021</v>
      </c>
    </row>
    <row r="9" spans="1:18" x14ac:dyDescent="0.35">
      <c r="A9" s="213" t="s">
        <v>5108</v>
      </c>
      <c r="B9" s="214" t="s">
        <v>4823</v>
      </c>
      <c r="C9" s="214" t="s">
        <v>4797</v>
      </c>
      <c r="D9" s="214" t="s">
        <v>4803</v>
      </c>
      <c r="E9" s="214">
        <v>0</v>
      </c>
      <c r="F9" s="214" t="s">
        <v>5101</v>
      </c>
      <c r="G9" s="215">
        <v>10.567790800000001</v>
      </c>
      <c r="H9" s="216">
        <v>10.6</v>
      </c>
      <c r="K9" s="204" t="s">
        <v>4607</v>
      </c>
      <c r="L9" s="205">
        <f>((L8-L3)/L3)*100</f>
        <v>2.6392774390244034</v>
      </c>
      <c r="M9" s="205">
        <f t="shared" ref="M9:N9" si="1">((M8-M3)/M3)*100</f>
        <v>2.5671250000000034</v>
      </c>
      <c r="N9" s="205">
        <f t="shared" si="1"/>
        <v>-1.964318965517202</v>
      </c>
    </row>
    <row r="10" spans="1:18" x14ac:dyDescent="0.35">
      <c r="A10" s="213" t="s">
        <v>5109</v>
      </c>
      <c r="B10" s="214" t="s">
        <v>4846</v>
      </c>
      <c r="C10" s="214" t="s">
        <v>4797</v>
      </c>
      <c r="D10" s="214" t="s">
        <v>4828</v>
      </c>
      <c r="E10" s="214">
        <v>0.77</v>
      </c>
      <c r="F10" s="214" t="s">
        <v>5101</v>
      </c>
      <c r="G10" s="215">
        <v>14.4342624</v>
      </c>
      <c r="H10" s="216">
        <v>14.4342624</v>
      </c>
      <c r="K10" s="201" t="s">
        <v>5074</v>
      </c>
      <c r="L10" s="202">
        <v>16.426199399999998</v>
      </c>
      <c r="M10" s="202">
        <v>6.8932159999999989</v>
      </c>
      <c r="N10" s="202">
        <v>6.1288915999999993</v>
      </c>
    </row>
    <row r="11" spans="1:18" x14ac:dyDescent="0.35">
      <c r="A11" s="213" t="s">
        <v>5110</v>
      </c>
      <c r="B11" s="214" t="s">
        <v>4846</v>
      </c>
      <c r="C11" s="214" t="s">
        <v>4797</v>
      </c>
      <c r="D11" s="214" t="s">
        <v>4828</v>
      </c>
      <c r="E11" s="214">
        <v>0.77</v>
      </c>
      <c r="F11" s="214" t="s">
        <v>5101</v>
      </c>
      <c r="G11" s="215">
        <v>13.925383599999998</v>
      </c>
      <c r="H11" s="216">
        <v>13.925383599999998</v>
      </c>
      <c r="K11" s="204" t="s">
        <v>4607</v>
      </c>
      <c r="L11" s="205">
        <f>((L10-L3)/L3)*100</f>
        <v>0.15975243902438677</v>
      </c>
      <c r="M11" s="205">
        <f t="shared" ref="M11:N11" si="2">((M10-M3)/M3)*100</f>
        <v>-4.260888888888906</v>
      </c>
      <c r="N11" s="205">
        <f t="shared" si="2"/>
        <v>5.6705448275861983</v>
      </c>
    </row>
    <row r="12" spans="1:18" x14ac:dyDescent="0.35">
      <c r="A12" s="217" t="s">
        <v>5111</v>
      </c>
      <c r="B12" s="218" t="s">
        <v>4933</v>
      </c>
      <c r="C12" s="218" t="s">
        <v>4797</v>
      </c>
      <c r="D12" s="218" t="s">
        <v>4913</v>
      </c>
      <c r="E12" s="218">
        <v>6.82</v>
      </c>
      <c r="F12" s="218" t="s">
        <v>5101</v>
      </c>
      <c r="G12" s="219">
        <v>14.5071195</v>
      </c>
      <c r="H12" s="220">
        <v>14.5071195</v>
      </c>
      <c r="K12" s="201" t="s">
        <v>5112</v>
      </c>
      <c r="L12" s="202">
        <v>16.430370100000001</v>
      </c>
      <c r="M12" s="202">
        <v>6.9080103999999984</v>
      </c>
      <c r="N12" s="202">
        <v>6.0439495999999977</v>
      </c>
    </row>
    <row r="13" spans="1:18" x14ac:dyDescent="0.35">
      <c r="A13" s="231" t="s">
        <v>5113</v>
      </c>
      <c r="B13" s="232" t="s">
        <v>4863</v>
      </c>
      <c r="C13" s="232" t="s">
        <v>4797</v>
      </c>
      <c r="D13" s="232" t="s">
        <v>4864</v>
      </c>
      <c r="E13" s="232">
        <v>0</v>
      </c>
      <c r="F13" s="232" t="s">
        <v>5101</v>
      </c>
      <c r="G13" s="233">
        <v>13.2702755</v>
      </c>
      <c r="H13" s="220"/>
      <c r="K13" s="204" t="s">
        <v>4607</v>
      </c>
      <c r="L13" s="205">
        <f>((L12-L3)/L3)*100</f>
        <v>0.18518353658538117</v>
      </c>
      <c r="M13" s="205">
        <f t="shared" ref="M13:N13" si="3">((M12-M3)/M3)*100</f>
        <v>-4.0554111111111357</v>
      </c>
      <c r="N13" s="205">
        <f t="shared" si="3"/>
        <v>4.2060275862068597</v>
      </c>
    </row>
    <row r="14" spans="1:18" x14ac:dyDescent="0.35">
      <c r="A14" s="234" t="s">
        <v>5114</v>
      </c>
      <c r="B14" s="209" t="s">
        <v>4863</v>
      </c>
      <c r="C14" s="209" t="s">
        <v>4797</v>
      </c>
      <c r="D14" s="209" t="s">
        <v>4864</v>
      </c>
      <c r="E14" s="209">
        <v>0</v>
      </c>
      <c r="F14" s="209" t="s">
        <v>5101</v>
      </c>
      <c r="G14" s="235">
        <v>12.4015004</v>
      </c>
      <c r="H14" s="236"/>
      <c r="K14" s="201" t="s">
        <v>5115</v>
      </c>
      <c r="L14" s="202">
        <v>16.371151000000001</v>
      </c>
      <c r="M14" s="202">
        <v>7.4255792000000014</v>
      </c>
      <c r="N14" s="202">
        <v>5.8716961000000012</v>
      </c>
    </row>
    <row r="15" spans="1:18" x14ac:dyDescent="0.35">
      <c r="A15" s="224" t="s">
        <v>5116</v>
      </c>
      <c r="B15" s="225" t="s">
        <v>4863</v>
      </c>
      <c r="C15" s="225" t="s">
        <v>4797</v>
      </c>
      <c r="D15" s="225" t="s">
        <v>4864</v>
      </c>
      <c r="E15" s="225">
        <v>0</v>
      </c>
      <c r="F15" s="225" t="s">
        <v>5101</v>
      </c>
      <c r="G15" s="226">
        <v>11.6964416</v>
      </c>
      <c r="H15" s="227">
        <v>12.048971</v>
      </c>
      <c r="K15" s="204" t="s">
        <v>4607</v>
      </c>
      <c r="L15" s="205">
        <f>((L14-L3)/L3)*100</f>
        <v>-0.17590853658535038</v>
      </c>
      <c r="M15" s="205">
        <f>((M14-M3)/M3)*100</f>
        <v>3.1330444444444612</v>
      </c>
      <c r="N15" s="205">
        <f>((N14-N3)/N3)*100</f>
        <v>1.2361396551724375</v>
      </c>
    </row>
    <row r="16" spans="1:18" x14ac:dyDescent="0.35">
      <c r="A16" s="237" t="s">
        <v>5117</v>
      </c>
      <c r="B16" s="124" t="s">
        <v>4800</v>
      </c>
      <c r="C16" s="124" t="s">
        <v>4797</v>
      </c>
      <c r="D16" s="124" t="s">
        <v>4798</v>
      </c>
      <c r="E16" s="124">
        <v>0</v>
      </c>
      <c r="F16" s="124" t="s">
        <v>5101</v>
      </c>
      <c r="G16" s="238">
        <v>15.8</v>
      </c>
      <c r="H16" s="236">
        <v>15.8</v>
      </c>
      <c r="K16" s="201" t="s">
        <v>5118</v>
      </c>
      <c r="L16" s="202">
        <v>16.455512800000001</v>
      </c>
      <c r="M16" s="202">
        <v>7.2374468000000007</v>
      </c>
      <c r="N16" s="202">
        <v>5.6543415999999986</v>
      </c>
    </row>
    <row r="17" spans="1:14" x14ac:dyDescent="0.35">
      <c r="A17" s="221" t="s">
        <v>5119</v>
      </c>
      <c r="B17" s="222" t="s">
        <v>4880</v>
      </c>
      <c r="C17" s="222" t="s">
        <v>4797</v>
      </c>
      <c r="D17" s="222" t="s">
        <v>4864</v>
      </c>
      <c r="E17" s="222">
        <v>0</v>
      </c>
      <c r="F17" s="222" t="s">
        <v>5101</v>
      </c>
      <c r="G17" s="223">
        <v>10.7259604</v>
      </c>
      <c r="H17" s="220"/>
      <c r="K17" s="204" t="s">
        <v>4607</v>
      </c>
      <c r="L17" s="205">
        <f>((L16-L3)/L3)*100</f>
        <v>0.33849268292684437</v>
      </c>
      <c r="M17" s="205">
        <f>((M16-M3)/M3)*100</f>
        <v>0.52009444444445219</v>
      </c>
      <c r="N17" s="205">
        <f>((N16-N3)/N3)*100</f>
        <v>-2.5113517241379517</v>
      </c>
    </row>
    <row r="18" spans="1:14" x14ac:dyDescent="0.35">
      <c r="A18" s="224" t="s">
        <v>5120</v>
      </c>
      <c r="B18" s="225" t="s">
        <v>4880</v>
      </c>
      <c r="C18" s="225" t="s">
        <v>4797</v>
      </c>
      <c r="D18" s="225" t="s">
        <v>4864</v>
      </c>
      <c r="E18" s="225">
        <v>0</v>
      </c>
      <c r="F18" s="225" t="s">
        <v>5101</v>
      </c>
      <c r="G18" s="226">
        <v>10.5</v>
      </c>
      <c r="H18" s="227">
        <v>10.6</v>
      </c>
      <c r="K18" s="201" t="s">
        <v>5121</v>
      </c>
      <c r="L18" s="202">
        <v>16.3971178</v>
      </c>
      <c r="M18" s="202">
        <v>7.2696460000000016</v>
      </c>
      <c r="N18" s="202">
        <v>5.8133383999999992</v>
      </c>
    </row>
    <row r="19" spans="1:14" x14ac:dyDescent="0.35">
      <c r="A19" s="228" t="s">
        <v>5122</v>
      </c>
      <c r="B19" s="229" t="s">
        <v>4966</v>
      </c>
      <c r="C19" s="229" t="s">
        <v>4797</v>
      </c>
      <c r="D19" s="229" t="s">
        <v>4959</v>
      </c>
      <c r="E19" s="229">
        <v>20.7</v>
      </c>
      <c r="F19" s="229" t="s">
        <v>5101</v>
      </c>
      <c r="G19" s="230">
        <v>14.706237999999999</v>
      </c>
      <c r="H19" s="227">
        <v>14.706237999999999</v>
      </c>
      <c r="K19" s="204" t="s">
        <v>4607</v>
      </c>
      <c r="L19" s="205">
        <f>((L18-L3)/L3)*100</f>
        <v>-1.7574390243892634E-2</v>
      </c>
      <c r="M19" s="205">
        <f>((M18-M3)/M3)*100</f>
        <v>0.9673055555555754</v>
      </c>
      <c r="N19" s="205">
        <f>((N18-N3)/N3)*100</f>
        <v>0.22997241379309341</v>
      </c>
    </row>
    <row r="20" spans="1:14" x14ac:dyDescent="0.35">
      <c r="A20" s="213" t="s">
        <v>5123</v>
      </c>
      <c r="B20" s="214" t="s">
        <v>4802</v>
      </c>
      <c r="C20" s="214" t="s">
        <v>4797</v>
      </c>
      <c r="D20" s="214" t="s">
        <v>4803</v>
      </c>
      <c r="E20" s="214" t="s">
        <v>4718</v>
      </c>
      <c r="F20" s="214" t="s">
        <v>5101</v>
      </c>
      <c r="G20" s="215">
        <v>8.8787353999999983</v>
      </c>
      <c r="H20" s="216">
        <v>8.8787353999999983</v>
      </c>
      <c r="K20" s="201" t="s">
        <v>5124</v>
      </c>
      <c r="L20" s="202">
        <v>16.399999999999999</v>
      </c>
      <c r="M20" s="202">
        <v>7.3</v>
      </c>
      <c r="N20" s="202">
        <v>5.783013399999998</v>
      </c>
    </row>
    <row r="21" spans="1:14" x14ac:dyDescent="0.35">
      <c r="A21" s="213" t="s">
        <v>5125</v>
      </c>
      <c r="B21" s="214" t="s">
        <v>4886</v>
      </c>
      <c r="C21" s="214" t="s">
        <v>4797</v>
      </c>
      <c r="D21" s="214" t="s">
        <v>4864</v>
      </c>
      <c r="E21" s="214">
        <v>0</v>
      </c>
      <c r="F21" s="214" t="s">
        <v>5101</v>
      </c>
      <c r="G21" s="215">
        <v>11.179698799999999</v>
      </c>
      <c r="H21" s="216">
        <v>11.179698799999999</v>
      </c>
      <c r="K21" s="204" t="s">
        <v>4607</v>
      </c>
      <c r="L21" s="205">
        <f>((L20-L3)/L3)*100</f>
        <v>0</v>
      </c>
      <c r="M21" s="205">
        <f>((M20-M3)/M3)*100</f>
        <v>1.388888888888884</v>
      </c>
      <c r="N21" s="205">
        <f>((N20-N3)/N3)*100</f>
        <v>-0.29287241379313533</v>
      </c>
    </row>
    <row r="22" spans="1:14" x14ac:dyDescent="0.35">
      <c r="A22" s="213" t="s">
        <v>5126</v>
      </c>
      <c r="B22" s="214" t="s">
        <v>4982</v>
      </c>
      <c r="C22" s="214" t="s">
        <v>4797</v>
      </c>
      <c r="D22" s="214" t="s">
        <v>4959</v>
      </c>
      <c r="E22" s="214">
        <v>2.66</v>
      </c>
      <c r="F22" s="214" t="s">
        <v>5101</v>
      </c>
      <c r="G22" s="215">
        <v>14.778680999999999</v>
      </c>
      <c r="H22" s="216">
        <v>14.778680999999999</v>
      </c>
      <c r="K22" s="201" t="s">
        <v>5127</v>
      </c>
      <c r="L22" s="202"/>
      <c r="M22" s="202"/>
      <c r="N22" s="202">
        <v>5.7</v>
      </c>
    </row>
    <row r="23" spans="1:14" x14ac:dyDescent="0.35">
      <c r="A23" s="213" t="s">
        <v>5128</v>
      </c>
      <c r="B23" s="214" t="s">
        <v>4984</v>
      </c>
      <c r="C23" s="214" t="s">
        <v>4797</v>
      </c>
      <c r="D23" s="214" t="s">
        <v>4959</v>
      </c>
      <c r="E23" s="214">
        <v>0</v>
      </c>
      <c r="F23" s="214" t="s">
        <v>5101</v>
      </c>
      <c r="G23" s="215">
        <v>15.9838212</v>
      </c>
      <c r="H23" s="216">
        <v>15.9838212</v>
      </c>
      <c r="K23" s="204" t="s">
        <v>4607</v>
      </c>
      <c r="L23" s="205"/>
      <c r="M23" s="205"/>
      <c r="N23" s="205">
        <f>((N22-N3)/N3)*100</f>
        <v>-1.7241379310344769</v>
      </c>
    </row>
    <row r="24" spans="1:14" x14ac:dyDescent="0.35">
      <c r="A24" s="217" t="s">
        <v>5129</v>
      </c>
      <c r="B24" s="218" t="s">
        <v>4927</v>
      </c>
      <c r="C24" s="218" t="s">
        <v>4797</v>
      </c>
      <c r="D24" s="218" t="s">
        <v>4913</v>
      </c>
      <c r="E24" s="218">
        <v>0.12</v>
      </c>
      <c r="F24" s="218" t="s">
        <v>5101</v>
      </c>
      <c r="G24" s="219">
        <v>13.0434024</v>
      </c>
      <c r="H24" s="220">
        <v>13.0434024</v>
      </c>
      <c r="K24" s="204" t="s">
        <v>5076</v>
      </c>
      <c r="L24" s="239">
        <f>(AVERAGE(L4,L6,L8,L10,L12,L14,L16,L18,L20))</f>
        <v>16.449705399999999</v>
      </c>
      <c r="M24" s="239">
        <f>(AVERAGE(M4,M6,M8,M10,M12,M14,M16,M18,M20))</f>
        <v>7.2237914222222237</v>
      </c>
      <c r="N24" s="239">
        <f>(AVERAGE(N4,N6,N8,N10,N12,N14,N16,N18,N20,N22))</f>
        <v>5.8202960800000003</v>
      </c>
    </row>
    <row r="25" spans="1:14" x14ac:dyDescent="0.35">
      <c r="A25" s="221" t="s">
        <v>5130</v>
      </c>
      <c r="B25" s="222" t="s">
        <v>5131</v>
      </c>
      <c r="C25" s="222" t="s">
        <v>4797</v>
      </c>
      <c r="D25" s="222" t="s">
        <v>4913</v>
      </c>
      <c r="E25" s="222">
        <v>6.82</v>
      </c>
      <c r="F25" s="222" t="s">
        <v>5101</v>
      </c>
      <c r="G25" s="223">
        <v>14.5074474</v>
      </c>
      <c r="H25" s="220">
        <v>14.5</v>
      </c>
      <c r="K25" s="204" t="s">
        <v>4610</v>
      </c>
      <c r="L25" s="239">
        <f>STDEV(L4,L6,L8,L10,L12,L14,L16,L18,L20)</f>
        <v>0.14789462030947095</v>
      </c>
      <c r="M25" s="239">
        <f>STDEV(M4,M6,M8,M10,M12,M14,M16,M18,M20)</f>
        <v>0.24287766054224669</v>
      </c>
      <c r="N25" s="239">
        <f>STDEV(N4,N6,N8,N10,N12,N14,N16,N18,N20,N22)</f>
        <v>0.19172837308707635</v>
      </c>
    </row>
    <row r="26" spans="1:14" x14ac:dyDescent="0.35">
      <c r="A26" s="224" t="s">
        <v>5132</v>
      </c>
      <c r="B26" s="225" t="s">
        <v>5131</v>
      </c>
      <c r="C26" s="225" t="s">
        <v>4797</v>
      </c>
      <c r="D26" s="225" t="s">
        <v>4913</v>
      </c>
      <c r="E26" s="225">
        <v>6.82</v>
      </c>
      <c r="F26" s="225" t="s">
        <v>5101</v>
      </c>
      <c r="G26" s="226">
        <v>14.6</v>
      </c>
      <c r="H26" s="227"/>
      <c r="K26" s="204" t="s">
        <v>4611</v>
      </c>
      <c r="L26" s="205">
        <f>(100*L25)/L24</f>
        <v>0.89907154391634858</v>
      </c>
      <c r="M26" s="205">
        <f>(100*M25)/M24</f>
        <v>3.3621909375053813</v>
      </c>
      <c r="N26" s="205">
        <f>(100*N25)/N24</f>
        <v>3.2941343610663245</v>
      </c>
    </row>
    <row r="27" spans="1:14" x14ac:dyDescent="0.35">
      <c r="A27" s="228" t="s">
        <v>5133</v>
      </c>
      <c r="B27" s="229" t="s">
        <v>5077</v>
      </c>
      <c r="C27" s="229" t="s">
        <v>4797</v>
      </c>
      <c r="D27" s="229" t="s">
        <v>4959</v>
      </c>
      <c r="E27" s="229">
        <v>20.7</v>
      </c>
      <c r="F27" s="229" t="s">
        <v>5101</v>
      </c>
      <c r="G27" s="230">
        <v>14.270118</v>
      </c>
      <c r="H27" s="227">
        <v>14.3</v>
      </c>
    </row>
    <row r="28" spans="1:14" x14ac:dyDescent="0.35">
      <c r="A28" s="213" t="s">
        <v>5134</v>
      </c>
      <c r="B28" s="214" t="s">
        <v>4946</v>
      </c>
      <c r="C28" s="214" t="s">
        <v>4797</v>
      </c>
      <c r="D28" s="214" t="s">
        <v>4913</v>
      </c>
      <c r="E28" s="214">
        <v>0</v>
      </c>
      <c r="F28" s="214" t="s">
        <v>5101</v>
      </c>
      <c r="G28" s="215">
        <v>10.5416834</v>
      </c>
      <c r="H28" s="216">
        <v>10.5</v>
      </c>
    </row>
    <row r="29" spans="1:14" x14ac:dyDescent="0.35">
      <c r="A29" s="213" t="s">
        <v>5135</v>
      </c>
      <c r="B29" s="214" t="s">
        <v>4952</v>
      </c>
      <c r="C29" s="214" t="s">
        <v>4797</v>
      </c>
      <c r="D29" s="214" t="s">
        <v>4913</v>
      </c>
      <c r="E29" s="214">
        <v>0.02</v>
      </c>
      <c r="F29" s="214" t="s">
        <v>5101</v>
      </c>
      <c r="G29" s="215">
        <v>15.1</v>
      </c>
      <c r="H29" s="216">
        <v>15.1</v>
      </c>
    </row>
    <row r="30" spans="1:14" x14ac:dyDescent="0.35">
      <c r="A30" s="217" t="s">
        <v>5136</v>
      </c>
      <c r="B30" s="218" t="s">
        <v>4956</v>
      </c>
      <c r="C30" s="218" t="s">
        <v>4797</v>
      </c>
      <c r="D30" s="218" t="s">
        <v>4913</v>
      </c>
      <c r="E30" s="218">
        <v>0</v>
      </c>
      <c r="F30" s="218" t="s">
        <v>5101</v>
      </c>
      <c r="G30" s="219">
        <v>15.214582399999999</v>
      </c>
      <c r="H30" s="220">
        <v>15.214582399999999</v>
      </c>
    </row>
    <row r="31" spans="1:14" x14ac:dyDescent="0.35">
      <c r="A31" s="221" t="s">
        <v>5137</v>
      </c>
      <c r="B31" s="222" t="s">
        <v>4901</v>
      </c>
      <c r="C31" s="222" t="s">
        <v>4797</v>
      </c>
      <c r="D31" s="222" t="s">
        <v>4864</v>
      </c>
      <c r="E31" s="222">
        <v>0.02</v>
      </c>
      <c r="F31" s="222" t="s">
        <v>5101</v>
      </c>
      <c r="G31" s="223">
        <v>10.775179399999999</v>
      </c>
      <c r="H31" s="220"/>
    </row>
    <row r="32" spans="1:14" x14ac:dyDescent="0.35">
      <c r="A32" s="240" t="s">
        <v>5138</v>
      </c>
      <c r="B32" s="241" t="s">
        <v>4901</v>
      </c>
      <c r="C32" s="241" t="s">
        <v>4797</v>
      </c>
      <c r="D32" s="241" t="s">
        <v>4864</v>
      </c>
      <c r="E32" s="241">
        <v>0.02</v>
      </c>
      <c r="F32" s="241" t="s">
        <v>5101</v>
      </c>
      <c r="G32" s="242">
        <v>9.5628843000000003</v>
      </c>
      <c r="H32" s="236"/>
    </row>
    <row r="33" spans="1:8" x14ac:dyDescent="0.35">
      <c r="A33" s="224" t="s">
        <v>5138</v>
      </c>
      <c r="B33" s="225" t="s">
        <v>4901</v>
      </c>
      <c r="C33" s="225" t="s">
        <v>4797</v>
      </c>
      <c r="D33" s="225" t="s">
        <v>4864</v>
      </c>
      <c r="E33" s="225">
        <v>0.02</v>
      </c>
      <c r="F33" s="225" t="s">
        <v>5101</v>
      </c>
      <c r="G33" s="226">
        <v>10.7</v>
      </c>
      <c r="H33" s="227">
        <v>10.7</v>
      </c>
    </row>
    <row r="34" spans="1:8" x14ac:dyDescent="0.35">
      <c r="A34" s="228" t="s">
        <v>5139</v>
      </c>
      <c r="B34" s="229" t="s">
        <v>4903</v>
      </c>
      <c r="C34" s="229" t="s">
        <v>4797</v>
      </c>
      <c r="D34" s="229" t="s">
        <v>4864</v>
      </c>
      <c r="E34" s="229">
        <v>0.06</v>
      </c>
      <c r="F34" s="229" t="s">
        <v>5101</v>
      </c>
      <c r="G34" s="230">
        <v>12.2925617</v>
      </c>
      <c r="H34" s="227">
        <v>12.3</v>
      </c>
    </row>
    <row r="35" spans="1:8" x14ac:dyDescent="0.35">
      <c r="A35" s="213" t="s">
        <v>5140</v>
      </c>
      <c r="B35" s="214" t="s">
        <v>4905</v>
      </c>
      <c r="C35" s="214" t="s">
        <v>4797</v>
      </c>
      <c r="D35" s="214" t="s">
        <v>4864</v>
      </c>
      <c r="E35" s="214">
        <v>0.47</v>
      </c>
      <c r="F35" s="214" t="s">
        <v>5101</v>
      </c>
      <c r="G35" s="215">
        <v>11.6496508</v>
      </c>
      <c r="H35" s="216">
        <v>11.6</v>
      </c>
    </row>
    <row r="36" spans="1:8" x14ac:dyDescent="0.35">
      <c r="A36" s="213" t="s">
        <v>5141</v>
      </c>
      <c r="B36" s="214" t="s">
        <v>4908</v>
      </c>
      <c r="C36" s="214" t="s">
        <v>4797</v>
      </c>
      <c r="D36" s="214" t="s">
        <v>4864</v>
      </c>
      <c r="E36" s="214">
        <v>1.41</v>
      </c>
      <c r="F36" s="214" t="s">
        <v>5101</v>
      </c>
      <c r="G36" s="215">
        <v>14.404681500000002</v>
      </c>
      <c r="H36" s="216">
        <v>14.4</v>
      </c>
    </row>
    <row r="37" spans="1:8" x14ac:dyDescent="0.35">
      <c r="A37" s="213" t="s">
        <v>5142</v>
      </c>
      <c r="B37" s="214" t="s">
        <v>4910</v>
      </c>
      <c r="C37" s="214" t="s">
        <v>4797</v>
      </c>
      <c r="D37" s="214" t="s">
        <v>4864</v>
      </c>
      <c r="E37" s="214">
        <v>0.11</v>
      </c>
      <c r="F37" s="214" t="s">
        <v>5101</v>
      </c>
      <c r="G37" s="215">
        <v>15.2</v>
      </c>
      <c r="H37" s="216">
        <v>15.2</v>
      </c>
    </row>
    <row r="38" spans="1:8" x14ac:dyDescent="0.35">
      <c r="A38" s="213" t="s">
        <v>5143</v>
      </c>
      <c r="B38" s="214" t="s">
        <v>4910</v>
      </c>
      <c r="C38" s="214" t="s">
        <v>4797</v>
      </c>
      <c r="D38" s="214" t="s">
        <v>4864</v>
      </c>
      <c r="E38" s="214">
        <v>0.11</v>
      </c>
      <c r="F38" s="214" t="s">
        <v>5101</v>
      </c>
      <c r="G38" s="215">
        <v>15</v>
      </c>
      <c r="H38" s="216">
        <v>15</v>
      </c>
    </row>
    <row r="39" spans="1:8" x14ac:dyDescent="0.35">
      <c r="A39" s="213" t="s">
        <v>5144</v>
      </c>
      <c r="B39" s="214" t="s">
        <v>4980</v>
      </c>
      <c r="C39" s="214" t="s">
        <v>4797</v>
      </c>
      <c r="D39" s="214" t="s">
        <v>4959</v>
      </c>
      <c r="E39" s="214">
        <v>0.06</v>
      </c>
      <c r="F39" s="214" t="s">
        <v>5101</v>
      </c>
      <c r="G39" s="215">
        <v>11.527836799999999</v>
      </c>
      <c r="H39" s="216">
        <v>11.527836799999999</v>
      </c>
    </row>
    <row r="40" spans="1:8" x14ac:dyDescent="0.35">
      <c r="A40" s="213" t="s">
        <v>5145</v>
      </c>
      <c r="B40" s="214" t="s">
        <v>4744</v>
      </c>
      <c r="C40" s="214" t="s">
        <v>4745</v>
      </c>
      <c r="D40" s="214" t="s">
        <v>4746</v>
      </c>
      <c r="E40" s="214">
        <v>2.0299999999999998</v>
      </c>
      <c r="F40" s="214" t="s">
        <v>5101</v>
      </c>
      <c r="G40" s="215">
        <v>14.6709379</v>
      </c>
      <c r="H40" s="216">
        <v>14.6709379</v>
      </c>
    </row>
    <row r="41" spans="1:8" x14ac:dyDescent="0.35">
      <c r="A41" s="213" t="s">
        <v>5146</v>
      </c>
      <c r="B41" s="214" t="s">
        <v>4753</v>
      </c>
      <c r="C41" s="214" t="s">
        <v>4745</v>
      </c>
      <c r="D41" s="214" t="s">
        <v>4746</v>
      </c>
      <c r="E41" s="214" t="s">
        <v>4718</v>
      </c>
      <c r="F41" s="214" t="s">
        <v>5101</v>
      </c>
      <c r="G41" s="215">
        <v>14.308608400000002</v>
      </c>
      <c r="H41" s="216">
        <v>14.308608400000002</v>
      </c>
    </row>
    <row r="42" spans="1:8" x14ac:dyDescent="0.35">
      <c r="A42" s="213" t="s">
        <v>5147</v>
      </c>
      <c r="B42" s="214" t="s">
        <v>5018</v>
      </c>
      <c r="C42" s="214" t="s">
        <v>5006</v>
      </c>
      <c r="D42" s="214" t="s">
        <v>5014</v>
      </c>
      <c r="E42" s="214">
        <v>7.66</v>
      </c>
      <c r="F42" s="214" t="s">
        <v>5101</v>
      </c>
      <c r="G42" s="215">
        <v>12.485197300000001</v>
      </c>
      <c r="H42" s="216">
        <v>12.485197300000001</v>
      </c>
    </row>
    <row r="43" spans="1:8" x14ac:dyDescent="0.35">
      <c r="A43" s="217" t="s">
        <v>5148</v>
      </c>
      <c r="B43" s="218" t="s">
        <v>5033</v>
      </c>
      <c r="C43" s="218" t="s">
        <v>5006</v>
      </c>
      <c r="D43" s="218" t="s">
        <v>5023</v>
      </c>
      <c r="E43" s="218">
        <v>34</v>
      </c>
      <c r="F43" s="218" t="s">
        <v>5101</v>
      </c>
      <c r="G43" s="219">
        <v>12.3772468</v>
      </c>
      <c r="H43" s="220">
        <v>12.3772468</v>
      </c>
    </row>
    <row r="44" spans="1:8" x14ac:dyDescent="0.35">
      <c r="A44" s="221" t="s">
        <v>5149</v>
      </c>
      <c r="B44" s="222" t="s">
        <v>5150</v>
      </c>
      <c r="C44" s="222" t="s">
        <v>5006</v>
      </c>
      <c r="D44" s="222" t="s">
        <v>5023</v>
      </c>
      <c r="E44" s="222">
        <v>34</v>
      </c>
      <c r="F44" s="222" t="s">
        <v>5101</v>
      </c>
      <c r="G44" s="223">
        <v>12.194676500000002</v>
      </c>
      <c r="H44" s="220"/>
    </row>
    <row r="45" spans="1:8" x14ac:dyDescent="0.35">
      <c r="A45" s="240" t="s">
        <v>5151</v>
      </c>
      <c r="B45" s="241" t="s">
        <v>5150</v>
      </c>
      <c r="C45" s="241" t="s">
        <v>5006</v>
      </c>
      <c r="D45" s="241" t="s">
        <v>5023</v>
      </c>
      <c r="E45" s="241">
        <v>34</v>
      </c>
      <c r="F45" s="241" t="s">
        <v>5101</v>
      </c>
      <c r="G45" s="242">
        <v>13.971335</v>
      </c>
      <c r="H45" s="236"/>
    </row>
    <row r="46" spans="1:8" x14ac:dyDescent="0.35">
      <c r="A46" s="224" t="s">
        <v>5152</v>
      </c>
      <c r="B46" s="225" t="s">
        <v>5150</v>
      </c>
      <c r="C46" s="225" t="s">
        <v>5006</v>
      </c>
      <c r="D46" s="225" t="s">
        <v>5023</v>
      </c>
      <c r="E46" s="225">
        <v>34</v>
      </c>
      <c r="F46" s="225" t="s">
        <v>5101</v>
      </c>
      <c r="G46" s="226">
        <v>11.502872800000002</v>
      </c>
      <c r="H46" s="227">
        <v>11.848774650000003</v>
      </c>
    </row>
    <row r="47" spans="1:8" x14ac:dyDescent="0.35">
      <c r="A47" s="228" t="s">
        <v>5153</v>
      </c>
      <c r="B47" s="229" t="s">
        <v>5036</v>
      </c>
      <c r="C47" s="229" t="s">
        <v>5006</v>
      </c>
      <c r="D47" s="229" t="s">
        <v>5023</v>
      </c>
      <c r="E47" s="229">
        <v>10.35</v>
      </c>
      <c r="F47" s="229" t="s">
        <v>5101</v>
      </c>
      <c r="G47" s="230">
        <v>12.695728000000001</v>
      </c>
      <c r="H47" s="227">
        <v>12.7</v>
      </c>
    </row>
    <row r="48" spans="1:8" x14ac:dyDescent="0.35">
      <c r="A48" s="213" t="s">
        <v>5154</v>
      </c>
      <c r="B48" s="214" t="s">
        <v>5011</v>
      </c>
      <c r="C48" s="214" t="s">
        <v>5006</v>
      </c>
      <c r="D48" s="214" t="s">
        <v>5062</v>
      </c>
      <c r="E48" s="214" t="s">
        <v>4788</v>
      </c>
      <c r="F48" s="214" t="s">
        <v>5101</v>
      </c>
      <c r="G48" s="215">
        <v>12.235374800000001</v>
      </c>
      <c r="H48" s="216">
        <v>12.235374800000001</v>
      </c>
    </row>
    <row r="49" spans="1:8" x14ac:dyDescent="0.35">
      <c r="A49" s="213" t="s">
        <v>5155</v>
      </c>
      <c r="B49" s="214" t="s">
        <v>5011</v>
      </c>
      <c r="C49" s="214" t="s">
        <v>5006</v>
      </c>
      <c r="D49" s="214" t="s">
        <v>5062</v>
      </c>
      <c r="E49" s="214" t="s">
        <v>4788</v>
      </c>
      <c r="F49" s="214" t="s">
        <v>5101</v>
      </c>
      <c r="G49" s="215">
        <v>12.462188399999999</v>
      </c>
      <c r="H49" s="216">
        <v>12.462188399999999</v>
      </c>
    </row>
    <row r="50" spans="1:8" x14ac:dyDescent="0.35">
      <c r="A50" s="213" t="s">
        <v>5156</v>
      </c>
      <c r="B50" s="214" t="s">
        <v>5031</v>
      </c>
      <c r="C50" s="214" t="s">
        <v>5006</v>
      </c>
      <c r="D50" s="214" t="s">
        <v>5023</v>
      </c>
      <c r="E50" s="214">
        <v>0.31</v>
      </c>
      <c r="F50" s="214" t="s">
        <v>5101</v>
      </c>
      <c r="G50" s="215">
        <v>12.1469524</v>
      </c>
      <c r="H50" s="216">
        <v>12.1469524</v>
      </c>
    </row>
    <row r="51" spans="1:8" x14ac:dyDescent="0.35">
      <c r="A51" s="213" t="s">
        <v>5157</v>
      </c>
      <c r="B51" s="214" t="s">
        <v>5013</v>
      </c>
      <c r="C51" s="214" t="s">
        <v>5006</v>
      </c>
      <c r="D51" s="214" t="s">
        <v>5014</v>
      </c>
      <c r="E51" s="214">
        <v>0.01</v>
      </c>
      <c r="F51" s="214" t="s">
        <v>5101</v>
      </c>
      <c r="G51" s="215">
        <v>13.556722500000001</v>
      </c>
      <c r="H51" s="216">
        <v>13.556722500000001</v>
      </c>
    </row>
    <row r="52" spans="1:8" x14ac:dyDescent="0.35">
      <c r="A52" s="217" t="s">
        <v>5158</v>
      </c>
      <c r="B52" s="218" t="s">
        <v>5048</v>
      </c>
      <c r="C52" s="218" t="s">
        <v>5006</v>
      </c>
      <c r="D52" s="218" t="s">
        <v>5040</v>
      </c>
      <c r="E52" s="218">
        <v>0.11</v>
      </c>
      <c r="F52" s="218" t="s">
        <v>5101</v>
      </c>
      <c r="G52" s="219">
        <v>13.5</v>
      </c>
      <c r="H52" s="220">
        <v>13.5</v>
      </c>
    </row>
    <row r="53" spans="1:8" x14ac:dyDescent="0.35">
      <c r="A53" s="231" t="s">
        <v>5159</v>
      </c>
      <c r="B53" s="232" t="s">
        <v>4723</v>
      </c>
      <c r="C53" s="232" t="s">
        <v>4715</v>
      </c>
      <c r="D53" s="232" t="s">
        <v>5062</v>
      </c>
      <c r="E53" s="232" t="s">
        <v>5083</v>
      </c>
      <c r="F53" s="232" t="s">
        <v>5101</v>
      </c>
      <c r="G53" s="233">
        <v>10.178752200000002</v>
      </c>
      <c r="H53" s="220"/>
    </row>
    <row r="54" spans="1:8" x14ac:dyDescent="0.35">
      <c r="A54" s="237" t="s">
        <v>5160</v>
      </c>
      <c r="B54" s="140" t="s">
        <v>4723</v>
      </c>
      <c r="C54" s="140" t="s">
        <v>4715</v>
      </c>
      <c r="D54" s="140" t="s">
        <v>5062</v>
      </c>
      <c r="E54" s="140" t="s">
        <v>5083</v>
      </c>
      <c r="F54" s="124" t="s">
        <v>5101</v>
      </c>
      <c r="G54" s="238">
        <v>12.604224099999998</v>
      </c>
      <c r="H54" s="236"/>
    </row>
    <row r="55" spans="1:8" x14ac:dyDescent="0.35">
      <c r="A55" s="243" t="s">
        <v>5161</v>
      </c>
      <c r="B55" s="244" t="s">
        <v>4723</v>
      </c>
      <c r="C55" s="244" t="s">
        <v>4715</v>
      </c>
      <c r="D55" s="244" t="s">
        <v>5062</v>
      </c>
      <c r="E55" s="244" t="s">
        <v>5083</v>
      </c>
      <c r="F55" s="244" t="s">
        <v>5101</v>
      </c>
      <c r="G55" s="245">
        <v>10.6372316</v>
      </c>
      <c r="H55" s="227">
        <v>12.6</v>
      </c>
    </row>
    <row r="56" spans="1:8" x14ac:dyDescent="0.35">
      <c r="A56" s="240" t="s">
        <v>5162</v>
      </c>
      <c r="B56" s="241" t="s">
        <v>5163</v>
      </c>
      <c r="C56" s="241" t="s">
        <v>4715</v>
      </c>
      <c r="D56" s="241" t="s">
        <v>5062</v>
      </c>
      <c r="E56" s="241" t="s">
        <v>5164</v>
      </c>
      <c r="F56" s="241" t="s">
        <v>5101</v>
      </c>
      <c r="G56" s="242">
        <v>11.446341000000002</v>
      </c>
      <c r="H56" s="236"/>
    </row>
    <row r="57" spans="1:8" x14ac:dyDescent="0.35">
      <c r="A57" s="234" t="s">
        <v>5165</v>
      </c>
      <c r="B57" s="209" t="s">
        <v>5163</v>
      </c>
      <c r="C57" s="209" t="s">
        <v>4715</v>
      </c>
      <c r="D57" s="209" t="s">
        <v>5062</v>
      </c>
      <c r="E57" s="209" t="s">
        <v>5164</v>
      </c>
      <c r="F57" s="209" t="s">
        <v>5101</v>
      </c>
      <c r="G57" s="235">
        <v>11.747933000000002</v>
      </c>
      <c r="H57" s="236"/>
    </row>
    <row r="58" spans="1:8" x14ac:dyDescent="0.35">
      <c r="A58" s="224" t="s">
        <v>5166</v>
      </c>
      <c r="B58" s="225" t="s">
        <v>5163</v>
      </c>
      <c r="C58" s="225" t="s">
        <v>4715</v>
      </c>
      <c r="D58" s="225" t="s">
        <v>5062</v>
      </c>
      <c r="E58" s="225" t="s">
        <v>5167</v>
      </c>
      <c r="F58" s="225" t="s">
        <v>5101</v>
      </c>
      <c r="G58" s="226">
        <v>12.394819199999999</v>
      </c>
      <c r="H58" s="227">
        <v>12.0713761</v>
      </c>
    </row>
    <row r="59" spans="1:8" x14ac:dyDescent="0.35">
      <c r="A59" s="234" t="s">
        <v>5168</v>
      </c>
      <c r="B59" s="209" t="s">
        <v>4740</v>
      </c>
      <c r="C59" s="209" t="s">
        <v>4715</v>
      </c>
      <c r="D59" s="209" t="s">
        <v>5058</v>
      </c>
      <c r="E59" s="209">
        <v>122</v>
      </c>
      <c r="F59" s="209" t="s">
        <v>5101</v>
      </c>
      <c r="G59" s="235">
        <v>9.7497364000000015</v>
      </c>
      <c r="H59" s="236"/>
    </row>
    <row r="60" spans="1:8" x14ac:dyDescent="0.35">
      <c r="A60" s="234" t="s">
        <v>5169</v>
      </c>
      <c r="B60" s="209" t="s">
        <v>4740</v>
      </c>
      <c r="C60" s="209" t="s">
        <v>4715</v>
      </c>
      <c r="D60" s="209" t="s">
        <v>5058</v>
      </c>
      <c r="E60" s="209">
        <v>122</v>
      </c>
      <c r="F60" s="209" t="s">
        <v>5101</v>
      </c>
      <c r="G60" s="235">
        <v>10.3828756</v>
      </c>
      <c r="H60" s="236"/>
    </row>
    <row r="61" spans="1:8" x14ac:dyDescent="0.35">
      <c r="A61" s="224" t="s">
        <v>5170</v>
      </c>
      <c r="B61" s="225" t="s">
        <v>4740</v>
      </c>
      <c r="C61" s="225" t="s">
        <v>4715</v>
      </c>
      <c r="D61" s="225" t="s">
        <v>5058</v>
      </c>
      <c r="E61" s="225">
        <v>122</v>
      </c>
      <c r="F61" s="225" t="s">
        <v>5101</v>
      </c>
      <c r="G61" s="226">
        <v>10.077387099999999</v>
      </c>
      <c r="H61" s="227">
        <v>10.0699997</v>
      </c>
    </row>
    <row r="62" spans="1:8" x14ac:dyDescent="0.35">
      <c r="A62" s="237" t="s">
        <v>5171</v>
      </c>
      <c r="B62" s="124" t="s">
        <v>4731</v>
      </c>
      <c r="C62" s="124" t="s">
        <v>4715</v>
      </c>
      <c r="D62" s="124" t="s">
        <v>5062</v>
      </c>
      <c r="E62" s="124" t="s">
        <v>5172</v>
      </c>
      <c r="F62" s="124" t="s">
        <v>5101</v>
      </c>
      <c r="G62" s="238">
        <v>9.0338908000000018</v>
      </c>
      <c r="H62" s="236">
        <v>9</v>
      </c>
    </row>
    <row r="63" spans="1:8" x14ac:dyDescent="0.35">
      <c r="A63" s="221" t="s">
        <v>5173</v>
      </c>
      <c r="B63" s="222" t="s">
        <v>4790</v>
      </c>
      <c r="C63" s="222" t="s">
        <v>4786</v>
      </c>
      <c r="D63" s="222" t="s">
        <v>5062</v>
      </c>
      <c r="E63" s="222" t="s">
        <v>4788</v>
      </c>
      <c r="F63" s="222" t="s">
        <v>5101</v>
      </c>
      <c r="G63" s="223">
        <v>12.460041400000001</v>
      </c>
      <c r="H63" s="220"/>
    </row>
    <row r="64" spans="1:8" x14ac:dyDescent="0.35">
      <c r="A64" s="224" t="s">
        <v>5174</v>
      </c>
      <c r="B64" s="225" t="s">
        <v>4790</v>
      </c>
      <c r="C64" s="225" t="s">
        <v>4786</v>
      </c>
      <c r="D64" s="225" t="s">
        <v>5062</v>
      </c>
      <c r="E64" s="225" t="s">
        <v>4788</v>
      </c>
      <c r="F64" s="225" t="s">
        <v>5101</v>
      </c>
      <c r="G64" s="226">
        <v>12.250699599999997</v>
      </c>
      <c r="H64" s="227">
        <v>12.4</v>
      </c>
    </row>
    <row r="65" spans="1:8" x14ac:dyDescent="0.35">
      <c r="A65" s="234" t="s">
        <v>5175</v>
      </c>
      <c r="B65" s="209" t="s">
        <v>4769</v>
      </c>
      <c r="C65" s="209" t="s">
        <v>4756</v>
      </c>
      <c r="D65" s="209" t="s">
        <v>4757</v>
      </c>
      <c r="E65" s="209">
        <v>0</v>
      </c>
      <c r="F65" s="209" t="s">
        <v>5101</v>
      </c>
      <c r="G65" s="235">
        <v>13.407953200000001</v>
      </c>
      <c r="H65" s="236"/>
    </row>
    <row r="66" spans="1:8" x14ac:dyDescent="0.35">
      <c r="A66" s="224" t="s">
        <v>5176</v>
      </c>
      <c r="B66" s="225" t="s">
        <v>4769</v>
      </c>
      <c r="C66" s="225" t="s">
        <v>4756</v>
      </c>
      <c r="D66" s="225" t="s">
        <v>4757</v>
      </c>
      <c r="E66" s="225">
        <v>0</v>
      </c>
      <c r="F66" s="225" t="s">
        <v>5101</v>
      </c>
      <c r="G66" s="226">
        <v>13.264136499999999</v>
      </c>
      <c r="H66" s="227">
        <v>13.3</v>
      </c>
    </row>
    <row r="67" spans="1:8" x14ac:dyDescent="0.35">
      <c r="A67" s="234" t="s">
        <v>5177</v>
      </c>
      <c r="B67" s="209" t="s">
        <v>4775</v>
      </c>
      <c r="C67" s="209" t="s">
        <v>4756</v>
      </c>
      <c r="D67" s="209" t="s">
        <v>4757</v>
      </c>
      <c r="E67" s="209" t="s">
        <v>4718</v>
      </c>
      <c r="F67" s="209" t="s">
        <v>5101</v>
      </c>
      <c r="G67" s="235">
        <v>13.106808200000001</v>
      </c>
      <c r="H67" s="236"/>
    </row>
    <row r="68" spans="1:8" x14ac:dyDescent="0.35">
      <c r="A68" s="224" t="s">
        <v>5178</v>
      </c>
      <c r="B68" s="225" t="s">
        <v>4775</v>
      </c>
      <c r="C68" s="225" t="s">
        <v>4756</v>
      </c>
      <c r="D68" s="225" t="s">
        <v>4757</v>
      </c>
      <c r="E68" s="225" t="s">
        <v>4718</v>
      </c>
      <c r="F68" s="225" t="s">
        <v>5101</v>
      </c>
      <c r="G68" s="226">
        <v>13.544337399999998</v>
      </c>
      <c r="H68" s="227">
        <v>13.3</v>
      </c>
    </row>
    <row r="69" spans="1:8" x14ac:dyDescent="0.35">
      <c r="A69" s="234" t="s">
        <v>5179</v>
      </c>
      <c r="B69" s="209" t="s">
        <v>5180</v>
      </c>
      <c r="C69" s="209" t="s">
        <v>5181</v>
      </c>
      <c r="D69" s="209" t="s">
        <v>5182</v>
      </c>
      <c r="E69" s="209" t="s">
        <v>5183</v>
      </c>
      <c r="F69" s="209" t="s">
        <v>5101</v>
      </c>
      <c r="G69" s="235">
        <v>11.96987</v>
      </c>
      <c r="H69" s="236"/>
    </row>
    <row r="70" spans="1:8" x14ac:dyDescent="0.35">
      <c r="A70" s="224" t="s">
        <v>5184</v>
      </c>
      <c r="B70" s="225" t="s">
        <v>5180</v>
      </c>
      <c r="C70" s="225" t="s">
        <v>5181</v>
      </c>
      <c r="D70" s="225" t="s">
        <v>5182</v>
      </c>
      <c r="E70" s="225" t="s">
        <v>5183</v>
      </c>
      <c r="F70" s="225" t="s">
        <v>5101</v>
      </c>
      <c r="G70" s="226">
        <v>11.631813499999998</v>
      </c>
      <c r="H70" s="227">
        <v>11.8</v>
      </c>
    </row>
    <row r="72" spans="1:8" x14ac:dyDescent="0.35">
      <c r="A72" s="124" t="s">
        <v>5185</v>
      </c>
    </row>
    <row r="73" spans="1:8" x14ac:dyDescent="0.35">
      <c r="A73" s="241" t="s">
        <v>5186</v>
      </c>
    </row>
    <row r="74" spans="1:8" x14ac:dyDescent="0.35">
      <c r="A74" s="209" t="s">
        <v>5187</v>
      </c>
    </row>
    <row r="75" spans="1:8" x14ac:dyDescent="0.35">
      <c r="A75" s="124"/>
    </row>
    <row r="77" spans="1:8" x14ac:dyDescent="0.35">
      <c r="A77" s="138" t="s">
        <v>5053</v>
      </c>
    </row>
    <row r="78" spans="1:8" x14ac:dyDescent="0.35">
      <c r="A78" s="138" t="s">
        <v>5093</v>
      </c>
    </row>
    <row r="79" spans="1:8" x14ac:dyDescent="0.35">
      <c r="A79" s="246"/>
      <c r="C79" s="246"/>
      <c r="E79" s="246"/>
      <c r="G79" s="246"/>
    </row>
    <row r="80" spans="1:8" x14ac:dyDescent="0.35">
      <c r="A80" s="246"/>
      <c r="B80" s="247"/>
      <c r="C80" s="246"/>
      <c r="D80" s="247"/>
      <c r="E80" s="246"/>
      <c r="F80" s="247"/>
      <c r="G80" s="246"/>
    </row>
    <row r="81" spans="1:7" x14ac:dyDescent="0.35">
      <c r="B81" s="247"/>
      <c r="C81" s="246"/>
      <c r="D81" s="247"/>
      <c r="E81" s="246"/>
      <c r="F81" s="247"/>
      <c r="G81" s="246"/>
    </row>
    <row r="82" spans="1:7" x14ac:dyDescent="0.35">
      <c r="A82" s="246"/>
      <c r="B82" s="247"/>
      <c r="C82" s="246"/>
      <c r="D82" s="247"/>
      <c r="E82" s="246"/>
      <c r="F82" s="247"/>
    </row>
    <row r="83" spans="1:7" x14ac:dyDescent="0.35">
      <c r="A83" s="246"/>
      <c r="B83" s="247"/>
      <c r="C83" s="246"/>
      <c r="D83" s="247"/>
      <c r="E83" s="246"/>
      <c r="F83" s="247"/>
    </row>
    <row r="84" spans="1:7" x14ac:dyDescent="0.35">
      <c r="A84" s="246"/>
      <c r="B84" s="247"/>
      <c r="C84" s="246"/>
      <c r="D84" s="247"/>
      <c r="E84" s="246"/>
      <c r="F84" s="247"/>
    </row>
    <row r="85" spans="1:7" x14ac:dyDescent="0.35">
      <c r="A85" s="246"/>
      <c r="B85" s="247"/>
      <c r="C85" s="246"/>
      <c r="D85" s="247"/>
      <c r="E85" s="246"/>
      <c r="F85" s="247"/>
    </row>
    <row r="86" spans="1:7" x14ac:dyDescent="0.35">
      <c r="A86" s="246"/>
      <c r="B86" s="247"/>
      <c r="C86" s="246"/>
      <c r="D86" s="247"/>
      <c r="E86" s="246"/>
      <c r="F86" s="247"/>
    </row>
    <row r="87" spans="1:7" x14ac:dyDescent="0.35">
      <c r="A87" s="246"/>
      <c r="B87" s="246"/>
      <c r="C87" s="246"/>
      <c r="D87" s="246"/>
      <c r="E87" s="246"/>
      <c r="F87" s="247"/>
    </row>
    <row r="88" spans="1:7" x14ac:dyDescent="0.35">
      <c r="E88" s="246"/>
      <c r="F88" s="246"/>
    </row>
    <row r="89" spans="1:7" x14ac:dyDescent="0.35">
      <c r="B89" s="130"/>
      <c r="D89" s="130"/>
      <c r="F89" s="130"/>
    </row>
    <row r="90" spans="1:7" x14ac:dyDescent="0.35">
      <c r="B90" s="128"/>
      <c r="D90" s="128"/>
      <c r="F90" s="128"/>
    </row>
  </sheetData>
  <mergeCells count="1">
    <mergeCell ref="A1:R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F703D-B874-487A-BE81-5FD5CBE7AEA1}">
  <dimension ref="A1:AM50"/>
  <sheetViews>
    <sheetView zoomScale="70" zoomScaleNormal="70" workbookViewId="0">
      <selection activeCell="H39" sqref="H39"/>
    </sheetView>
  </sheetViews>
  <sheetFormatPr defaultColWidth="10.81640625" defaultRowHeight="14.5" x14ac:dyDescent="0.35"/>
  <cols>
    <col min="1" max="1" width="9.90625" bestFit="1" customWidth="1"/>
    <col min="2" max="2" width="5.54296875" customWidth="1"/>
    <col min="3" max="3" width="9.54296875" bestFit="1" customWidth="1"/>
    <col min="4" max="4" width="9.54296875" customWidth="1"/>
    <col min="5" max="5" width="50.81640625" bestFit="1" customWidth="1"/>
    <col min="6" max="6" width="5.36328125" customWidth="1"/>
    <col min="7" max="7" width="7.08984375" customWidth="1"/>
    <col min="8" max="8" width="6.81640625" customWidth="1"/>
    <col min="9" max="9" width="7.81640625" customWidth="1"/>
    <col min="10" max="10" width="5.6328125" customWidth="1"/>
    <col min="11" max="11" width="5.81640625" customWidth="1"/>
    <col min="12" max="12" width="6" customWidth="1"/>
    <col min="13" max="14" width="7.26953125" bestFit="1" customWidth="1"/>
    <col min="15" max="15" width="8.7265625" customWidth="1"/>
    <col min="16" max="16" width="7.81640625" customWidth="1"/>
    <col min="17" max="17" width="5.54296875" customWidth="1"/>
    <col min="18" max="18" width="6.1796875" bestFit="1" customWidth="1"/>
    <col min="19" max="19" width="4.6328125" customWidth="1"/>
    <col min="20" max="20" width="5.6328125" customWidth="1"/>
    <col min="21" max="21" width="5.81640625" customWidth="1"/>
    <col min="22" max="22" width="6.26953125" customWidth="1"/>
    <col min="23" max="23" width="5.36328125" customWidth="1"/>
    <col min="24" max="24" width="5.54296875" customWidth="1"/>
    <col min="25" max="25" width="6.36328125" customWidth="1"/>
  </cols>
  <sheetData>
    <row r="1" spans="1:39" ht="15" thickBot="1" x14ac:dyDescent="0.4">
      <c r="A1" s="592" t="s">
        <v>7145</v>
      </c>
      <c r="B1" s="592"/>
      <c r="C1" s="592"/>
      <c r="D1" s="592"/>
      <c r="E1" s="592"/>
      <c r="F1" s="592"/>
      <c r="G1" s="592"/>
      <c r="H1" s="592"/>
      <c r="I1" s="592"/>
      <c r="J1" s="592"/>
      <c r="K1" s="592"/>
      <c r="L1" s="592"/>
      <c r="M1" s="592"/>
      <c r="N1" s="592"/>
      <c r="O1" s="592"/>
      <c r="P1" s="592"/>
      <c r="Q1" s="592"/>
      <c r="R1" s="592"/>
      <c r="S1" s="592"/>
      <c r="T1" s="592"/>
      <c r="U1" s="592"/>
      <c r="V1" s="592"/>
      <c r="W1" s="592"/>
      <c r="X1" s="592"/>
      <c r="Y1" s="592"/>
    </row>
    <row r="2" spans="1:39" s="248" customFormat="1" ht="14.65" customHeight="1" thickTop="1" x14ac:dyDescent="0.35">
      <c r="A2" s="597" t="s">
        <v>4261</v>
      </c>
      <c r="B2" s="597" t="s">
        <v>4615</v>
      </c>
      <c r="C2" s="597" t="s">
        <v>5188</v>
      </c>
      <c r="D2" s="597" t="s">
        <v>5189</v>
      </c>
      <c r="E2" s="597" t="s">
        <v>5190</v>
      </c>
      <c r="F2" s="597" t="s">
        <v>5191</v>
      </c>
      <c r="G2" s="597" t="s">
        <v>5192</v>
      </c>
      <c r="H2" s="597" t="s">
        <v>5193</v>
      </c>
      <c r="I2" s="597" t="s">
        <v>5194</v>
      </c>
      <c r="J2" s="607" t="s">
        <v>5195</v>
      </c>
      <c r="K2" s="608" t="s">
        <v>5196</v>
      </c>
      <c r="L2" s="608"/>
      <c r="M2" s="609" t="s">
        <v>5197</v>
      </c>
      <c r="N2" s="609"/>
      <c r="O2" s="608" t="s">
        <v>5198</v>
      </c>
      <c r="P2" s="608"/>
      <c r="Q2" s="609" t="s">
        <v>5199</v>
      </c>
      <c r="R2" s="609"/>
      <c r="S2" s="610" t="s">
        <v>5200</v>
      </c>
      <c r="T2" s="607" t="s">
        <v>5201</v>
      </c>
      <c r="U2" s="607"/>
      <c r="V2" s="607" t="s">
        <v>5202</v>
      </c>
      <c r="W2" s="607"/>
      <c r="X2" s="607" t="s">
        <v>5203</v>
      </c>
      <c r="Y2" s="607"/>
    </row>
    <row r="3" spans="1:39" s="248" customFormat="1" x14ac:dyDescent="0.35">
      <c r="A3" s="598"/>
      <c r="B3" s="598"/>
      <c r="C3" s="598"/>
      <c r="D3" s="599"/>
      <c r="E3" s="598"/>
      <c r="F3" s="598"/>
      <c r="G3" s="598"/>
      <c r="H3" s="598"/>
      <c r="I3" s="598"/>
      <c r="J3" s="598"/>
      <c r="K3" s="598"/>
      <c r="L3" s="598"/>
      <c r="M3" s="598"/>
      <c r="N3" s="598"/>
      <c r="O3" s="598"/>
      <c r="P3" s="598"/>
      <c r="Q3" s="598"/>
      <c r="R3" s="598"/>
      <c r="S3" s="598"/>
      <c r="T3" s="598"/>
      <c r="U3" s="598"/>
      <c r="V3" s="598"/>
      <c r="W3" s="598"/>
      <c r="X3" s="598"/>
      <c r="Y3" s="598"/>
      <c r="Z3" s="249"/>
      <c r="AA3" s="249"/>
      <c r="AB3" s="249"/>
      <c r="AC3" s="249"/>
      <c r="AD3" s="249"/>
      <c r="AE3" s="600"/>
      <c r="AF3" s="601"/>
      <c r="AG3" s="600"/>
      <c r="AH3" s="601"/>
      <c r="AI3" s="600"/>
      <c r="AJ3" s="601"/>
      <c r="AK3" s="600"/>
      <c r="AL3" s="601"/>
      <c r="AM3" s="249"/>
    </row>
    <row r="4" spans="1:39" x14ac:dyDescent="0.35">
      <c r="A4" s="96" t="s">
        <v>4966</v>
      </c>
      <c r="B4" s="96">
        <v>1.2</v>
      </c>
      <c r="C4" s="96" t="s">
        <v>5204</v>
      </c>
      <c r="D4" s="250">
        <v>5</v>
      </c>
      <c r="E4" s="96" t="s">
        <v>5205</v>
      </c>
      <c r="F4" s="96">
        <v>800</v>
      </c>
      <c r="G4" s="251">
        <v>145700</v>
      </c>
      <c r="H4" s="251">
        <v>26500</v>
      </c>
      <c r="I4" s="251">
        <v>265000</v>
      </c>
      <c r="J4" s="251">
        <v>941</v>
      </c>
      <c r="K4" s="105">
        <v>2.0746887966804999</v>
      </c>
      <c r="L4" s="252">
        <v>3.6586835626108399E-2</v>
      </c>
      <c r="M4" s="253">
        <v>0.1779</v>
      </c>
      <c r="N4" s="254">
        <v>3.65E-3</v>
      </c>
      <c r="O4" s="255">
        <v>11.817590300399999</v>
      </c>
      <c r="P4" s="256">
        <v>0.31971798109438798</v>
      </c>
      <c r="Q4" s="252">
        <v>0.48199999999999998</v>
      </c>
      <c r="R4" s="252">
        <v>8.5000000000000006E-3</v>
      </c>
      <c r="S4" s="256">
        <v>0.65182911510527497</v>
      </c>
      <c r="T4" s="257">
        <v>2632.6427421093899</v>
      </c>
      <c r="U4" s="257">
        <v>68.186456995400803</v>
      </c>
      <c r="V4" s="251">
        <v>2590.05784610621</v>
      </c>
      <c r="W4" s="257">
        <v>50.777234538779197</v>
      </c>
      <c r="X4" s="251">
        <v>2535.9711643764399</v>
      </c>
      <c r="Y4" s="251">
        <v>73.996500383696997</v>
      </c>
    </row>
    <row r="5" spans="1:39" x14ac:dyDescent="0.35">
      <c r="A5" s="96" t="s">
        <v>4966</v>
      </c>
      <c r="B5" s="96">
        <v>3.1</v>
      </c>
      <c r="C5" s="96" t="s">
        <v>5204</v>
      </c>
      <c r="D5" s="96">
        <v>5</v>
      </c>
      <c r="E5" s="96"/>
      <c r="F5" s="251">
        <v>700</v>
      </c>
      <c r="G5" s="251">
        <v>68200</v>
      </c>
      <c r="H5" s="251">
        <v>12020</v>
      </c>
      <c r="I5" s="251">
        <v>112900</v>
      </c>
      <c r="J5" s="251">
        <v>401</v>
      </c>
      <c r="K5" s="105">
        <v>1.8148820326678801</v>
      </c>
      <c r="L5" s="252">
        <v>4.7760053491259898E-2</v>
      </c>
      <c r="M5" s="253">
        <v>0.17810000000000001</v>
      </c>
      <c r="N5" s="254">
        <v>4.7999999999999996E-3</v>
      </c>
      <c r="O5" s="255">
        <v>13.5245075758</v>
      </c>
      <c r="P5" s="256">
        <v>0.50944242488488301</v>
      </c>
      <c r="Q5" s="252">
        <v>0.55100000000000005</v>
      </c>
      <c r="R5" s="252">
        <v>1.4500000000000001E-2</v>
      </c>
      <c r="S5" s="256">
        <v>0.69862280154705103</v>
      </c>
      <c r="T5" s="257">
        <v>2634.5096446380198</v>
      </c>
      <c r="U5" s="257">
        <v>89.551992939449704</v>
      </c>
      <c r="V5" s="251">
        <v>2716.99994956093</v>
      </c>
      <c r="W5" s="257">
        <v>71.324334912503502</v>
      </c>
      <c r="X5" s="251">
        <v>2829.3304379977599</v>
      </c>
      <c r="Y5" s="251">
        <v>120.57058734369799</v>
      </c>
    </row>
    <row r="6" spans="1:39" x14ac:dyDescent="0.35">
      <c r="A6" s="96" t="s">
        <v>4966</v>
      </c>
      <c r="B6" s="96">
        <v>5.0999999999999996</v>
      </c>
      <c r="C6" s="96" t="s">
        <v>5204</v>
      </c>
      <c r="D6" s="96">
        <v>5</v>
      </c>
      <c r="E6" s="96" t="s">
        <v>5206</v>
      </c>
      <c r="F6" s="251">
        <v>610</v>
      </c>
      <c r="G6" s="251">
        <v>270000</v>
      </c>
      <c r="H6" s="251">
        <v>47600</v>
      </c>
      <c r="I6" s="251">
        <v>487000</v>
      </c>
      <c r="J6" s="251">
        <v>1729</v>
      </c>
      <c r="K6" s="105">
        <v>2.0408163265306101</v>
      </c>
      <c r="L6" s="252">
        <v>4.9979175343606803E-2</v>
      </c>
      <c r="M6" s="253">
        <v>0.17799999999999999</v>
      </c>
      <c r="N6" s="254">
        <v>4.45E-3</v>
      </c>
      <c r="O6" s="255">
        <v>12.02048596</v>
      </c>
      <c r="P6" s="256">
        <v>0.42067409398445699</v>
      </c>
      <c r="Q6" s="252">
        <v>0.49</v>
      </c>
      <c r="R6" s="252">
        <v>1.2E-2</v>
      </c>
      <c r="S6" s="256">
        <v>0.69977983481644301</v>
      </c>
      <c r="T6" s="257">
        <v>2633.5765562870001</v>
      </c>
      <c r="U6" s="257">
        <v>83.076452870855604</v>
      </c>
      <c r="V6" s="251">
        <v>2606.00493496536</v>
      </c>
      <c r="W6" s="257">
        <v>65.707015810599103</v>
      </c>
      <c r="X6" s="251">
        <v>2570.6760351804501</v>
      </c>
      <c r="Y6" s="251">
        <v>103.87129256012101</v>
      </c>
    </row>
    <row r="7" spans="1:39" x14ac:dyDescent="0.35">
      <c r="A7" s="96" t="s">
        <v>4966</v>
      </c>
      <c r="B7" s="96">
        <v>6.1</v>
      </c>
      <c r="C7" s="96" t="s">
        <v>5204</v>
      </c>
      <c r="D7" s="96">
        <v>5</v>
      </c>
      <c r="E7" s="96"/>
      <c r="F7" s="251">
        <v>470</v>
      </c>
      <c r="G7" s="251">
        <v>156200</v>
      </c>
      <c r="H7" s="251">
        <v>27620</v>
      </c>
      <c r="I7" s="251">
        <v>286700</v>
      </c>
      <c r="J7" s="251">
        <v>1019</v>
      </c>
      <c r="K7" s="105">
        <v>2.1141649048625801</v>
      </c>
      <c r="L7" s="252">
        <v>4.4696932449526001E-2</v>
      </c>
      <c r="M7" s="253">
        <v>0.1787</v>
      </c>
      <c r="N7" s="254">
        <v>4.0499999999999998E-3</v>
      </c>
      <c r="O7" s="255">
        <v>11.649080231799999</v>
      </c>
      <c r="P7" s="256">
        <v>0.361048543995523</v>
      </c>
      <c r="Q7" s="252">
        <v>0.47299999999999998</v>
      </c>
      <c r="R7" s="252">
        <v>0.01</v>
      </c>
      <c r="S7" s="256">
        <v>0.68212646220518802</v>
      </c>
      <c r="T7" s="257">
        <v>2640.09565181776</v>
      </c>
      <c r="U7" s="257">
        <v>75.2662317734667</v>
      </c>
      <c r="V7" s="251">
        <v>2576.6203011438201</v>
      </c>
      <c r="W7" s="257">
        <v>58.071015471747899</v>
      </c>
      <c r="X7" s="251">
        <v>2496.7035454020502</v>
      </c>
      <c r="Y7" s="251">
        <v>87.568454583071997</v>
      </c>
    </row>
    <row r="8" spans="1:39" x14ac:dyDescent="0.35">
      <c r="A8" s="96" t="s">
        <v>4966</v>
      </c>
      <c r="B8" s="96">
        <v>7.1</v>
      </c>
      <c r="C8" s="96" t="s">
        <v>5204</v>
      </c>
      <c r="D8" s="96">
        <v>5</v>
      </c>
      <c r="E8" s="96"/>
      <c r="F8" s="251">
        <v>650</v>
      </c>
      <c r="G8" s="251">
        <v>453000</v>
      </c>
      <c r="H8" s="251">
        <v>81500</v>
      </c>
      <c r="I8" s="251">
        <v>786000</v>
      </c>
      <c r="J8" s="251">
        <v>2800</v>
      </c>
      <c r="K8" s="105">
        <v>2</v>
      </c>
      <c r="L8" s="252">
        <v>3.5999999999999997E-2</v>
      </c>
      <c r="M8" s="253">
        <v>0.17829999999999999</v>
      </c>
      <c r="N8" s="254">
        <v>3.3E-3</v>
      </c>
      <c r="O8" s="255">
        <v>12.286474699999999</v>
      </c>
      <c r="P8" s="256">
        <v>0.31720788259357902</v>
      </c>
      <c r="Q8" s="252">
        <v>0.5</v>
      </c>
      <c r="R8" s="252">
        <v>8.9999999999999993E-3</v>
      </c>
      <c r="S8" s="256">
        <v>0.69719750591241003</v>
      </c>
      <c r="T8" s="257">
        <v>2636.37401018114</v>
      </c>
      <c r="U8" s="257">
        <v>61.488253103233703</v>
      </c>
      <c r="V8" s="251">
        <v>2626.53863831439</v>
      </c>
      <c r="W8" s="257">
        <v>48.615046414526901</v>
      </c>
      <c r="X8" s="251">
        <v>2613.7960232597202</v>
      </c>
      <c r="Y8" s="251">
        <v>77.407520591533697</v>
      </c>
    </row>
    <row r="9" spans="1:39" x14ac:dyDescent="0.35">
      <c r="A9" s="96" t="s">
        <v>4966</v>
      </c>
      <c r="B9" s="96">
        <v>9.1</v>
      </c>
      <c r="C9" s="96" t="s">
        <v>5204</v>
      </c>
      <c r="D9" s="96">
        <v>5</v>
      </c>
      <c r="E9" s="96"/>
      <c r="F9" s="251">
        <v>540</v>
      </c>
      <c r="G9" s="251">
        <v>442000</v>
      </c>
      <c r="H9" s="251">
        <v>79700</v>
      </c>
      <c r="I9" s="251">
        <v>785000</v>
      </c>
      <c r="J9" s="251">
        <v>2790</v>
      </c>
      <c r="K9" s="105">
        <v>2.0120724346076502</v>
      </c>
      <c r="L9" s="252">
        <v>3.4411701597917503E-2</v>
      </c>
      <c r="M9" s="253">
        <v>0.18</v>
      </c>
      <c r="N9" s="254">
        <v>3.4499999999999999E-3</v>
      </c>
      <c r="O9" s="255">
        <v>12.32919828</v>
      </c>
      <c r="P9" s="256">
        <v>0.31670938102714902</v>
      </c>
      <c r="Q9" s="252">
        <v>0.497</v>
      </c>
      <c r="R9" s="252">
        <v>8.5000000000000006E-3</v>
      </c>
      <c r="S9" s="256">
        <v>0.66578874082016704</v>
      </c>
      <c r="T9" s="257">
        <v>2652.1244224982202</v>
      </c>
      <c r="U9" s="257">
        <v>63.580450407578503</v>
      </c>
      <c r="V9" s="251">
        <v>2629.7984346305402</v>
      </c>
      <c r="W9" s="257">
        <v>48.384651671642601</v>
      </c>
      <c r="X9" s="251">
        <v>2600.8902848508701</v>
      </c>
      <c r="Y9" s="251">
        <v>73.258661168011798</v>
      </c>
    </row>
    <row r="10" spans="1:39" x14ac:dyDescent="0.35">
      <c r="A10" s="96" t="s">
        <v>4966</v>
      </c>
      <c r="B10" s="96">
        <v>13.1</v>
      </c>
      <c r="C10" s="96" t="s">
        <v>5204</v>
      </c>
      <c r="D10" s="96">
        <v>5</v>
      </c>
      <c r="E10" s="96"/>
      <c r="F10" s="251">
        <v>320</v>
      </c>
      <c r="G10" s="251">
        <v>204000</v>
      </c>
      <c r="H10" s="251">
        <v>37700</v>
      </c>
      <c r="I10" s="251">
        <v>404000</v>
      </c>
      <c r="J10" s="251">
        <v>1501</v>
      </c>
      <c r="K10" s="105">
        <v>2.12314225053079</v>
      </c>
      <c r="L10" s="252">
        <v>6.7615995239833901E-2</v>
      </c>
      <c r="M10" s="253">
        <v>0.18099999999999999</v>
      </c>
      <c r="N10" s="254">
        <v>5.4999999999999997E-3</v>
      </c>
      <c r="O10" s="255">
        <v>11.749122318</v>
      </c>
      <c r="P10" s="256">
        <v>0.51717414639898895</v>
      </c>
      <c r="Q10" s="252">
        <v>0.47099999999999997</v>
      </c>
      <c r="R10" s="252">
        <v>1.4999999999999999E-2</v>
      </c>
      <c r="S10" s="256">
        <v>0.72350072524957798</v>
      </c>
      <c r="T10" s="257">
        <v>2661.3090917894801</v>
      </c>
      <c r="U10" s="257">
        <v>100.710158467715</v>
      </c>
      <c r="V10" s="251">
        <v>2584.61941557708</v>
      </c>
      <c r="W10" s="257">
        <v>82.454009917707197</v>
      </c>
      <c r="X10" s="251">
        <v>2487.9448291332801</v>
      </c>
      <c r="Y10" s="251">
        <v>131.496992297395</v>
      </c>
    </row>
    <row r="11" spans="1:39" x14ac:dyDescent="0.35">
      <c r="A11" s="258" t="s">
        <v>4966</v>
      </c>
      <c r="B11" s="258">
        <v>13.2</v>
      </c>
      <c r="C11" s="258" t="s">
        <v>5204</v>
      </c>
      <c r="D11" s="258">
        <v>5</v>
      </c>
      <c r="E11" s="258"/>
      <c r="F11" s="259">
        <v>350</v>
      </c>
      <c r="G11" s="259">
        <v>211300</v>
      </c>
      <c r="H11" s="259">
        <v>37400</v>
      </c>
      <c r="I11" s="259">
        <v>356000</v>
      </c>
      <c r="J11" s="259">
        <v>1322</v>
      </c>
      <c r="K11" s="260">
        <v>1.9569471624266099</v>
      </c>
      <c r="L11" s="261">
        <v>4.7870527456619703E-2</v>
      </c>
      <c r="M11" s="262">
        <v>0.17910000000000001</v>
      </c>
      <c r="N11" s="263">
        <v>4.4999999999999997E-3</v>
      </c>
      <c r="O11" s="264">
        <v>12.6131171418</v>
      </c>
      <c r="P11" s="265">
        <v>0.442301354127621</v>
      </c>
      <c r="Q11" s="261">
        <v>0.51100000000000001</v>
      </c>
      <c r="R11" s="261">
        <v>1.2500000000000001E-2</v>
      </c>
      <c r="S11" s="265">
        <v>0.69757879920705401</v>
      </c>
      <c r="T11" s="266">
        <v>2643.80757593925</v>
      </c>
      <c r="U11" s="266">
        <v>83.412455613335297</v>
      </c>
      <c r="V11" s="259">
        <v>2651.1994959998501</v>
      </c>
      <c r="W11" s="266">
        <v>66.079790829054701</v>
      </c>
      <c r="X11" s="259">
        <v>2660.8972331384498</v>
      </c>
      <c r="Y11" s="259">
        <v>106.696079243771</v>
      </c>
    </row>
    <row r="12" spans="1:39" x14ac:dyDescent="0.35">
      <c r="A12" s="96" t="s">
        <v>5207</v>
      </c>
      <c r="B12" s="96">
        <v>12.1</v>
      </c>
      <c r="C12" s="96" t="s">
        <v>5208</v>
      </c>
      <c r="D12" s="250">
        <v>10</v>
      </c>
      <c r="E12" s="96" t="s">
        <v>5209</v>
      </c>
      <c r="F12" s="251">
        <v>770</v>
      </c>
      <c r="G12" s="251">
        <v>233400</v>
      </c>
      <c r="H12" s="251">
        <v>43100</v>
      </c>
      <c r="I12" s="251">
        <v>462000</v>
      </c>
      <c r="J12" s="251">
        <v>283.39999999999998</v>
      </c>
      <c r="K12" s="105">
        <v>2.1052631578947398</v>
      </c>
      <c r="L12" s="252">
        <v>3.5457063711911402E-2</v>
      </c>
      <c r="M12" s="253">
        <v>0.1769</v>
      </c>
      <c r="N12" s="254">
        <v>2.2499999999999998E-3</v>
      </c>
      <c r="O12" s="255">
        <v>11.580501995000001</v>
      </c>
      <c r="P12" s="256">
        <v>0.24440916282611899</v>
      </c>
      <c r="Q12" s="252">
        <v>0.47499999999999998</v>
      </c>
      <c r="R12" s="252">
        <v>8.0000000000000002E-3</v>
      </c>
      <c r="S12" s="256">
        <v>0.79800622589079495</v>
      </c>
      <c r="T12" s="257">
        <v>2623.2719190494699</v>
      </c>
      <c r="U12" s="257">
        <v>42.310431654749699</v>
      </c>
      <c r="V12" s="251">
        <v>2571.1003246069699</v>
      </c>
      <c r="W12" s="257">
        <v>39.607735693892103</v>
      </c>
      <c r="X12" s="251">
        <v>2505.45037738458</v>
      </c>
      <c r="Y12" s="251">
        <v>69.978584026469406</v>
      </c>
    </row>
    <row r="13" spans="1:39" x14ac:dyDescent="0.35">
      <c r="A13" s="96" t="s">
        <v>5207</v>
      </c>
      <c r="B13" s="96">
        <v>7.1</v>
      </c>
      <c r="C13" s="96" t="s">
        <v>5208</v>
      </c>
      <c r="D13" s="96">
        <v>10</v>
      </c>
      <c r="E13" s="96"/>
      <c r="F13" s="251">
        <v>440</v>
      </c>
      <c r="G13" s="251">
        <v>512000</v>
      </c>
      <c r="H13" s="251">
        <v>93300</v>
      </c>
      <c r="I13" s="251">
        <v>954000</v>
      </c>
      <c r="J13" s="251">
        <v>586</v>
      </c>
      <c r="K13" s="105">
        <v>1.9685039370078701</v>
      </c>
      <c r="L13" s="252">
        <v>2.5187550375100801E-2</v>
      </c>
      <c r="M13" s="253">
        <v>0.17519999999999999</v>
      </c>
      <c r="N13" s="254">
        <v>2.2000000000000001E-3</v>
      </c>
      <c r="O13" s="255">
        <v>12.266022508800001</v>
      </c>
      <c r="P13" s="256">
        <v>0.219900493658714</v>
      </c>
      <c r="Q13" s="252">
        <v>0.50800000000000001</v>
      </c>
      <c r="R13" s="252">
        <v>6.4999999999999997E-3</v>
      </c>
      <c r="S13" s="256">
        <v>0.71371889980193504</v>
      </c>
      <c r="T13" s="257">
        <v>2607.19960561168</v>
      </c>
      <c r="U13" s="257">
        <v>41.836284200009402</v>
      </c>
      <c r="V13" s="251">
        <v>2624.9744304517499</v>
      </c>
      <c r="W13" s="257">
        <v>33.851364995754302</v>
      </c>
      <c r="X13" s="251">
        <v>2648.08554124586</v>
      </c>
      <c r="Y13" s="251">
        <v>55.644737244056799</v>
      </c>
    </row>
    <row r="14" spans="1:39" x14ac:dyDescent="0.35">
      <c r="A14" s="96" t="s">
        <v>5207</v>
      </c>
      <c r="B14" s="96">
        <v>13.1</v>
      </c>
      <c r="C14" s="96" t="s">
        <v>5208</v>
      </c>
      <c r="D14" s="96">
        <v>10</v>
      </c>
      <c r="E14" s="96"/>
      <c r="F14" s="251">
        <v>110</v>
      </c>
      <c r="G14" s="251">
        <v>319600</v>
      </c>
      <c r="H14" s="251">
        <v>58300</v>
      </c>
      <c r="I14" s="251">
        <v>586000</v>
      </c>
      <c r="J14" s="251">
        <v>359.8</v>
      </c>
      <c r="K14" s="105">
        <v>1.97628458498024</v>
      </c>
      <c r="L14" s="252">
        <v>2.3434204564983099E-2</v>
      </c>
      <c r="M14" s="253">
        <v>0.17419999999999999</v>
      </c>
      <c r="N14" s="254">
        <v>1.65E-3</v>
      </c>
      <c r="O14" s="255">
        <v>12.1479951736</v>
      </c>
      <c r="P14" s="256">
        <v>0.18436221699385499</v>
      </c>
      <c r="Q14" s="252">
        <v>0.50600000000000001</v>
      </c>
      <c r="R14" s="252">
        <v>6.0000000000000001E-3</v>
      </c>
      <c r="S14" s="256">
        <v>0.78132806140426003</v>
      </c>
      <c r="T14" s="257">
        <v>2597.6605477693001</v>
      </c>
      <c r="U14" s="257">
        <v>31.5884160097463</v>
      </c>
      <c r="V14" s="251">
        <v>2615.9001763918</v>
      </c>
      <c r="W14" s="257">
        <v>28.697137402874201</v>
      </c>
      <c r="X14" s="251">
        <v>2639.5302457869602</v>
      </c>
      <c r="Y14" s="251">
        <v>51.443452154401101</v>
      </c>
    </row>
    <row r="15" spans="1:39" x14ac:dyDescent="0.35">
      <c r="A15" s="96" t="s">
        <v>5207</v>
      </c>
      <c r="B15" s="96">
        <v>15.1</v>
      </c>
      <c r="C15" s="96" t="s">
        <v>5208</v>
      </c>
      <c r="D15" s="96">
        <v>10</v>
      </c>
      <c r="E15" s="96" t="s">
        <v>5210</v>
      </c>
      <c r="F15" s="251">
        <v>450</v>
      </c>
      <c r="G15" s="251">
        <v>437200</v>
      </c>
      <c r="H15" s="251">
        <v>81900</v>
      </c>
      <c r="I15" s="251">
        <v>824000</v>
      </c>
      <c r="J15" s="251">
        <v>505.5</v>
      </c>
      <c r="K15" s="105">
        <v>2.03252032520325</v>
      </c>
      <c r="L15" s="252">
        <v>2.27212637980038E-2</v>
      </c>
      <c r="M15" s="253">
        <v>0.18</v>
      </c>
      <c r="N15" s="254">
        <v>1.9E-3</v>
      </c>
      <c r="O15" s="255">
        <v>12.205162079999999</v>
      </c>
      <c r="P15" s="256">
        <v>0.18765281065678999</v>
      </c>
      <c r="Q15" s="252">
        <v>0.49199999999999999</v>
      </c>
      <c r="R15" s="252">
        <v>5.4999999999999997E-3</v>
      </c>
      <c r="S15" s="256">
        <v>0.72708647167317697</v>
      </c>
      <c r="T15" s="257">
        <v>2652.1244224982202</v>
      </c>
      <c r="U15" s="257">
        <v>35.018238054115201</v>
      </c>
      <c r="V15" s="251">
        <v>2620.30544733955</v>
      </c>
      <c r="W15" s="257">
        <v>29.077727004844299</v>
      </c>
      <c r="X15" s="251">
        <v>2579.3231379956101</v>
      </c>
      <c r="Y15" s="251">
        <v>47.607262721122297</v>
      </c>
    </row>
    <row r="16" spans="1:39" x14ac:dyDescent="0.35">
      <c r="A16" s="96" t="s">
        <v>5207</v>
      </c>
      <c r="B16" s="96">
        <v>17.100000000000001</v>
      </c>
      <c r="C16" s="96" t="s">
        <v>5208</v>
      </c>
      <c r="D16" s="96">
        <v>10</v>
      </c>
      <c r="E16" s="96" t="s">
        <v>5211</v>
      </c>
      <c r="F16" s="251">
        <v>400</v>
      </c>
      <c r="G16" s="251">
        <v>796000</v>
      </c>
      <c r="H16" s="251">
        <v>145400</v>
      </c>
      <c r="I16" s="251">
        <v>1420000</v>
      </c>
      <c r="J16" s="251">
        <v>872</v>
      </c>
      <c r="K16" s="105">
        <v>1.8796992481203001</v>
      </c>
      <c r="L16" s="252">
        <v>2.1199615580304101E-2</v>
      </c>
      <c r="M16" s="253">
        <v>0.17560000000000001</v>
      </c>
      <c r="N16" s="254">
        <v>1.65E-3</v>
      </c>
      <c r="O16" s="255">
        <v>12.874847305599999</v>
      </c>
      <c r="P16" s="256">
        <v>0.18899696441435501</v>
      </c>
      <c r="Q16" s="252">
        <v>0.53200000000000003</v>
      </c>
      <c r="R16" s="252">
        <v>6.0000000000000001E-3</v>
      </c>
      <c r="S16" s="256">
        <v>0.76829300010159995</v>
      </c>
      <c r="T16" s="257">
        <v>2610.9975346134102</v>
      </c>
      <c r="U16" s="257">
        <v>31.2963704225313</v>
      </c>
      <c r="V16" s="251">
        <v>2670.5362792000201</v>
      </c>
      <c r="W16" s="257">
        <v>27.8998106625091</v>
      </c>
      <c r="X16" s="251">
        <v>2749.8731430678499</v>
      </c>
      <c r="Y16" s="251">
        <v>50.579777874319703</v>
      </c>
    </row>
    <row r="17" spans="1:25" x14ac:dyDescent="0.35">
      <c r="A17" s="96" t="s">
        <v>5207</v>
      </c>
      <c r="B17" s="96">
        <v>24.1</v>
      </c>
      <c r="C17" s="96" t="s">
        <v>5208</v>
      </c>
      <c r="D17" s="96">
        <v>10</v>
      </c>
      <c r="E17" s="96" t="s">
        <v>5211</v>
      </c>
      <c r="F17" s="251">
        <v>0</v>
      </c>
      <c r="G17" s="251">
        <v>914000</v>
      </c>
      <c r="H17" s="251">
        <v>162700</v>
      </c>
      <c r="I17" s="251">
        <v>1710000</v>
      </c>
      <c r="J17" s="251">
        <v>1052</v>
      </c>
      <c r="K17" s="105">
        <v>2.0202020202020199</v>
      </c>
      <c r="L17" s="252">
        <v>2.2446689113355799E-2</v>
      </c>
      <c r="M17" s="253">
        <v>0.1714</v>
      </c>
      <c r="N17" s="254">
        <v>1.6000000000000001E-3</v>
      </c>
      <c r="O17" s="255">
        <v>11.692892574</v>
      </c>
      <c r="P17" s="256">
        <v>0.16968677420685099</v>
      </c>
      <c r="Q17" s="252">
        <v>0.495</v>
      </c>
      <c r="R17" s="252">
        <v>5.4999999999999997E-3</v>
      </c>
      <c r="S17" s="256">
        <v>0.76565206220270399</v>
      </c>
      <c r="T17" s="257">
        <v>2570.6090215609502</v>
      </c>
      <c r="U17" s="257">
        <v>31.2135589668022</v>
      </c>
      <c r="V17" s="251">
        <v>2580.1311844090001</v>
      </c>
      <c r="W17" s="257">
        <v>27.374623891920798</v>
      </c>
      <c r="X17" s="251">
        <v>2592.2720827890398</v>
      </c>
      <c r="Y17" s="251">
        <v>47.512858197779003</v>
      </c>
    </row>
    <row r="18" spans="1:25" x14ac:dyDescent="0.35">
      <c r="A18" s="96" t="s">
        <v>5207</v>
      </c>
      <c r="B18" s="96">
        <v>26.1</v>
      </c>
      <c r="C18" s="96" t="s">
        <v>5208</v>
      </c>
      <c r="D18" s="96">
        <v>10</v>
      </c>
      <c r="E18" s="96"/>
      <c r="F18" s="251">
        <v>310</v>
      </c>
      <c r="G18" s="251">
        <v>764000</v>
      </c>
      <c r="H18" s="251">
        <v>140400</v>
      </c>
      <c r="I18" s="251">
        <v>1350000</v>
      </c>
      <c r="J18" s="251">
        <v>829</v>
      </c>
      <c r="K18" s="105">
        <v>1.94931773879142</v>
      </c>
      <c r="L18" s="252">
        <v>2.4698957703984899E-2</v>
      </c>
      <c r="M18" s="253">
        <v>0.17599999999999999</v>
      </c>
      <c r="N18" s="254">
        <v>2.2499999999999998E-3</v>
      </c>
      <c r="O18" s="255">
        <v>12.443311584</v>
      </c>
      <c r="P18" s="256">
        <v>0.22397138383246501</v>
      </c>
      <c r="Q18" s="252">
        <v>0.51300000000000001</v>
      </c>
      <c r="R18" s="252">
        <v>6.4999999999999997E-3</v>
      </c>
      <c r="S18" s="256">
        <v>0.70394614393210098</v>
      </c>
      <c r="T18" s="257">
        <v>2614.7854383550798</v>
      </c>
      <c r="U18" s="257">
        <v>42.561414699869999</v>
      </c>
      <c r="V18" s="251">
        <v>2638.4542847775201</v>
      </c>
      <c r="W18" s="257">
        <v>34.023363380564199</v>
      </c>
      <c r="X18" s="251">
        <v>2669.4242372681301</v>
      </c>
      <c r="Y18" s="251">
        <v>55.462497570089397</v>
      </c>
    </row>
    <row r="19" spans="1:25" x14ac:dyDescent="0.35">
      <c r="A19" s="258" t="s">
        <v>5207</v>
      </c>
      <c r="B19" s="258">
        <v>27.1</v>
      </c>
      <c r="C19" s="258" t="s">
        <v>5208</v>
      </c>
      <c r="D19" s="258">
        <v>10</v>
      </c>
      <c r="E19" s="258" t="s">
        <v>5212</v>
      </c>
      <c r="F19" s="259">
        <v>620</v>
      </c>
      <c r="G19" s="259">
        <v>1400000</v>
      </c>
      <c r="H19" s="259">
        <v>256600</v>
      </c>
      <c r="I19" s="259">
        <v>2690000</v>
      </c>
      <c r="J19" s="259">
        <v>1648</v>
      </c>
      <c r="K19" s="260">
        <v>2.0161290322580601</v>
      </c>
      <c r="L19" s="261">
        <v>3.2518210197710701E-2</v>
      </c>
      <c r="M19" s="262">
        <v>0.1749</v>
      </c>
      <c r="N19" s="263">
        <v>2.3500000000000001E-3</v>
      </c>
      <c r="O19" s="264">
        <v>11.955766627199999</v>
      </c>
      <c r="P19" s="265">
        <v>0.25097955722890197</v>
      </c>
      <c r="Q19" s="261">
        <v>0.496</v>
      </c>
      <c r="R19" s="261">
        <v>8.0000000000000002E-3</v>
      </c>
      <c r="S19" s="265">
        <v>0.76832929235000602</v>
      </c>
      <c r="T19" s="266">
        <v>2604.3445423860799</v>
      </c>
      <c r="U19" s="266">
        <v>44.777252353312299</v>
      </c>
      <c r="V19" s="259">
        <v>2600.9453098714298</v>
      </c>
      <c r="W19" s="266">
        <v>39.498922249920803</v>
      </c>
      <c r="X19" s="259">
        <v>2596.5826240276301</v>
      </c>
      <c r="Y19" s="259">
        <v>69.001574775088798</v>
      </c>
    </row>
    <row r="20" spans="1:25" x14ac:dyDescent="0.35">
      <c r="A20" s="96" t="s">
        <v>5213</v>
      </c>
      <c r="B20" s="96">
        <v>8.1</v>
      </c>
      <c r="C20" s="96" t="s">
        <v>5208</v>
      </c>
      <c r="D20" s="250">
        <v>10</v>
      </c>
      <c r="E20" s="96"/>
      <c r="F20" s="251">
        <v>640</v>
      </c>
      <c r="G20" s="251">
        <v>214900</v>
      </c>
      <c r="H20" s="251">
        <v>39700</v>
      </c>
      <c r="I20" s="251">
        <v>399000</v>
      </c>
      <c r="J20" s="251">
        <v>238.3</v>
      </c>
      <c r="K20" s="105">
        <v>1.94552529182879</v>
      </c>
      <c r="L20" s="252">
        <v>2.6495480628018601E-2</v>
      </c>
      <c r="M20" s="253">
        <v>0.18129999999999999</v>
      </c>
      <c r="N20" s="254">
        <v>2.2000000000000001E-3</v>
      </c>
      <c r="O20" s="255">
        <v>12.843011347599999</v>
      </c>
      <c r="P20" s="256">
        <v>0.23426317463957</v>
      </c>
      <c r="Q20" s="252">
        <v>0.51400000000000001</v>
      </c>
      <c r="R20" s="252">
        <v>7.0000000000000001E-3</v>
      </c>
      <c r="S20" s="256">
        <v>0.74661680850651502</v>
      </c>
      <c r="T20" s="257">
        <v>2664.0531079437501</v>
      </c>
      <c r="U20" s="257">
        <v>40.210015035535697</v>
      </c>
      <c r="V20" s="251">
        <v>2668.20379696489</v>
      </c>
      <c r="W20" s="257">
        <v>34.5575676495816</v>
      </c>
      <c r="X20" s="251">
        <v>2673.6835133940799</v>
      </c>
      <c r="Y20" s="251">
        <v>59.678794185327</v>
      </c>
    </row>
    <row r="21" spans="1:25" x14ac:dyDescent="0.35">
      <c r="A21" s="96" t="s">
        <v>5213</v>
      </c>
      <c r="B21" s="96">
        <v>9.1</v>
      </c>
      <c r="C21" s="96" t="s">
        <v>5208</v>
      </c>
      <c r="D21" s="96">
        <v>10</v>
      </c>
      <c r="E21" s="96"/>
      <c r="F21" s="251">
        <v>180</v>
      </c>
      <c r="G21" s="251">
        <v>162300</v>
      </c>
      <c r="H21" s="251">
        <v>29300</v>
      </c>
      <c r="I21" s="251">
        <v>318000</v>
      </c>
      <c r="J21" s="251">
        <v>189.8</v>
      </c>
      <c r="K21" s="105">
        <v>2.0920502092050199</v>
      </c>
      <c r="L21" s="252">
        <v>2.4071707428091199E-2</v>
      </c>
      <c r="M21" s="253">
        <v>0.17730000000000001</v>
      </c>
      <c r="N21" s="254">
        <v>1.6999999999999999E-3</v>
      </c>
      <c r="O21" s="255">
        <v>11.6799928092</v>
      </c>
      <c r="P21" s="256">
        <v>0.17493856496947199</v>
      </c>
      <c r="Q21" s="252">
        <v>0.47799999999999998</v>
      </c>
      <c r="R21" s="252">
        <v>5.4999999999999997E-3</v>
      </c>
      <c r="S21" s="256">
        <v>0.76823096567330795</v>
      </c>
      <c r="T21" s="257">
        <v>2627.02758285545</v>
      </c>
      <c r="U21" s="257">
        <v>31.8862813001655</v>
      </c>
      <c r="V21" s="251">
        <v>2579.0987276347901</v>
      </c>
      <c r="W21" s="257">
        <v>28.236216461527899</v>
      </c>
      <c r="X21" s="251">
        <v>2518.5484127381801</v>
      </c>
      <c r="Y21" s="251">
        <v>48.0530109097284</v>
      </c>
    </row>
    <row r="22" spans="1:25" x14ac:dyDescent="0.35">
      <c r="A22" s="258" t="s">
        <v>5213</v>
      </c>
      <c r="B22" s="258">
        <v>10.1</v>
      </c>
      <c r="C22" s="258" t="s">
        <v>5208</v>
      </c>
      <c r="D22" s="258">
        <v>10</v>
      </c>
      <c r="E22" s="258" t="s">
        <v>5214</v>
      </c>
      <c r="F22" s="259">
        <v>310</v>
      </c>
      <c r="G22" s="259">
        <v>311000</v>
      </c>
      <c r="H22" s="259">
        <v>55900</v>
      </c>
      <c r="I22" s="259">
        <v>586000</v>
      </c>
      <c r="J22" s="259">
        <v>350</v>
      </c>
      <c r="K22" s="260">
        <v>1.9569471624266099</v>
      </c>
      <c r="L22" s="261">
        <v>3.06371375722366E-2</v>
      </c>
      <c r="M22" s="262">
        <v>0.17549999999999999</v>
      </c>
      <c r="N22" s="263">
        <v>2.2000000000000001E-3</v>
      </c>
      <c r="O22" s="264">
        <v>12.359587148999999</v>
      </c>
      <c r="P22" s="265">
        <v>0.24788250752729399</v>
      </c>
      <c r="Q22" s="261">
        <v>0.51100000000000001</v>
      </c>
      <c r="R22" s="261">
        <v>8.0000000000000002E-3</v>
      </c>
      <c r="S22" s="265">
        <v>0.78059752553816097</v>
      </c>
      <c r="T22" s="266">
        <v>2610.0489340590502</v>
      </c>
      <c r="U22" s="266">
        <v>41.753323626449102</v>
      </c>
      <c r="V22" s="259">
        <v>2632.11074337215</v>
      </c>
      <c r="W22" s="266">
        <v>37.849968749504598</v>
      </c>
      <c r="X22" s="259">
        <v>2660.8972331384498</v>
      </c>
      <c r="Y22" s="259">
        <v>68.320532426030496</v>
      </c>
    </row>
    <row r="23" spans="1:25" x14ac:dyDescent="0.35">
      <c r="A23" s="96" t="s">
        <v>4963</v>
      </c>
      <c r="B23" s="96">
        <v>1.1000000000000001</v>
      </c>
      <c r="C23" s="96" t="s">
        <v>5208</v>
      </c>
      <c r="D23" s="96">
        <v>10</v>
      </c>
      <c r="E23" s="96"/>
      <c r="F23" s="251">
        <v>700</v>
      </c>
      <c r="G23" s="251">
        <v>460000</v>
      </c>
      <c r="H23" s="251">
        <v>82800</v>
      </c>
      <c r="I23" s="251">
        <v>836000</v>
      </c>
      <c r="J23" s="251">
        <v>499</v>
      </c>
      <c r="K23" s="105">
        <v>1.94325689856199</v>
      </c>
      <c r="L23" s="252">
        <v>1.8881236869043801E-2</v>
      </c>
      <c r="M23" s="253">
        <v>0.17710000000000001</v>
      </c>
      <c r="N23" s="254">
        <v>1.3500000000000001E-3</v>
      </c>
      <c r="O23" s="255">
        <v>12.56013438988</v>
      </c>
      <c r="P23" s="256">
        <v>0.155113055968399</v>
      </c>
      <c r="Q23" s="252">
        <v>0.51459999999999995</v>
      </c>
      <c r="R23" s="252">
        <v>5.0000000000000001E-3</v>
      </c>
      <c r="S23" s="256">
        <v>0.78676703413581595</v>
      </c>
      <c r="T23" s="257">
        <v>2625.1510068884099</v>
      </c>
      <c r="U23" s="257">
        <v>25.356748987792699</v>
      </c>
      <c r="V23" s="251">
        <v>2647.2398773632999</v>
      </c>
      <c r="W23" s="257">
        <v>23.507319761811502</v>
      </c>
      <c r="X23" s="251">
        <v>2676.2377289127198</v>
      </c>
      <c r="Y23" s="251">
        <v>42.658067295326298</v>
      </c>
    </row>
    <row r="24" spans="1:25" x14ac:dyDescent="0.35">
      <c r="A24" s="96" t="s">
        <v>4963</v>
      </c>
      <c r="B24" s="96">
        <v>8.1</v>
      </c>
      <c r="C24" s="96" t="s">
        <v>5208</v>
      </c>
      <c r="D24" s="96">
        <v>10</v>
      </c>
      <c r="E24" s="96" t="s">
        <v>5215</v>
      </c>
      <c r="F24" s="251">
        <v>450</v>
      </c>
      <c r="G24" s="251">
        <v>1320000</v>
      </c>
      <c r="H24" s="251">
        <v>234100</v>
      </c>
      <c r="I24" s="251">
        <v>2540000</v>
      </c>
      <c r="J24" s="251">
        <v>1516</v>
      </c>
      <c r="K24" s="105">
        <v>2.06100577081616</v>
      </c>
      <c r="L24" s="252">
        <v>2.038917497922E-2</v>
      </c>
      <c r="M24" s="253">
        <v>0.17469999999999999</v>
      </c>
      <c r="N24" s="254">
        <v>1.4499999999999999E-3</v>
      </c>
      <c r="O24" s="255">
        <v>11.682065591920001</v>
      </c>
      <c r="P24" s="256">
        <v>0.15085572414333501</v>
      </c>
      <c r="Q24" s="252">
        <v>0.48520000000000002</v>
      </c>
      <c r="R24" s="252">
        <v>4.7999999999999996E-3</v>
      </c>
      <c r="S24" s="256">
        <v>0.76608735091943203</v>
      </c>
      <c r="T24" s="257">
        <v>2602.4379286475</v>
      </c>
      <c r="U24" s="257">
        <v>27.668544915205899</v>
      </c>
      <c r="V24" s="251">
        <v>2579.2646974798599</v>
      </c>
      <c r="W24" s="257">
        <v>24.409958195589301</v>
      </c>
      <c r="X24" s="251">
        <v>2549.8755411493198</v>
      </c>
      <c r="Y24" s="251">
        <v>41.757423280676299</v>
      </c>
    </row>
    <row r="25" spans="1:25" x14ac:dyDescent="0.35">
      <c r="A25" s="96" t="s">
        <v>4963</v>
      </c>
      <c r="B25" s="96">
        <v>19.100000000000001</v>
      </c>
      <c r="C25" s="96" t="s">
        <v>5208</v>
      </c>
      <c r="D25" s="96">
        <v>10</v>
      </c>
      <c r="E25" s="96" t="s">
        <v>5216</v>
      </c>
      <c r="F25" s="251">
        <v>560</v>
      </c>
      <c r="G25" s="251">
        <v>500000</v>
      </c>
      <c r="H25" s="251">
        <v>90800</v>
      </c>
      <c r="I25" s="251">
        <v>905000</v>
      </c>
      <c r="J25" s="251">
        <v>540</v>
      </c>
      <c r="K25" s="105">
        <v>1.953125</v>
      </c>
      <c r="L25" s="252">
        <v>2.09808349609375E-2</v>
      </c>
      <c r="M25" s="253">
        <v>0.17829999999999999</v>
      </c>
      <c r="N25" s="254">
        <v>1.5E-3</v>
      </c>
      <c r="O25" s="255">
        <v>12.581350092799999</v>
      </c>
      <c r="P25" s="256">
        <v>0.17166494249311601</v>
      </c>
      <c r="Q25" s="252">
        <v>0.51200000000000001</v>
      </c>
      <c r="R25" s="252">
        <v>5.4999999999999997E-3</v>
      </c>
      <c r="S25" s="256">
        <v>0.787296577490887</v>
      </c>
      <c r="T25" s="257">
        <v>2636.37401018114</v>
      </c>
      <c r="U25" s="257">
        <v>27.9533807252005</v>
      </c>
      <c r="V25" s="251">
        <v>2648.8272680315699</v>
      </c>
      <c r="W25" s="257">
        <v>25.9201679793469</v>
      </c>
      <c r="X25" s="251">
        <v>2665.16214509164</v>
      </c>
      <c r="Y25" s="251">
        <v>46.985154150977102</v>
      </c>
    </row>
    <row r="26" spans="1:25" x14ac:dyDescent="0.35">
      <c r="A26" s="96" t="s">
        <v>4963</v>
      </c>
      <c r="B26" s="96">
        <v>15.1</v>
      </c>
      <c r="C26" s="96" t="s">
        <v>5208</v>
      </c>
      <c r="D26" s="96">
        <v>10</v>
      </c>
      <c r="E26" s="96" t="s">
        <v>5217</v>
      </c>
      <c r="F26" s="251">
        <v>660</v>
      </c>
      <c r="G26" s="251">
        <v>865000</v>
      </c>
      <c r="H26" s="251">
        <v>159100</v>
      </c>
      <c r="I26" s="251">
        <v>1560000</v>
      </c>
      <c r="J26" s="251">
        <v>932</v>
      </c>
      <c r="K26" s="105">
        <v>1.9459038723487101</v>
      </c>
      <c r="L26" s="252">
        <v>1.8932709402108401E-2</v>
      </c>
      <c r="M26" s="253">
        <v>0.18099999999999999</v>
      </c>
      <c r="N26" s="254">
        <v>1.5E-3</v>
      </c>
      <c r="O26" s="255">
        <v>12.8192653062</v>
      </c>
      <c r="P26" s="256">
        <v>0.16383741715705899</v>
      </c>
      <c r="Q26" s="252">
        <v>0.51390000000000002</v>
      </c>
      <c r="R26" s="252">
        <v>5.0000000000000001E-3</v>
      </c>
      <c r="S26" s="256">
        <v>0.761274757404376</v>
      </c>
      <c r="T26" s="257">
        <v>2661.3090917894801</v>
      </c>
      <c r="U26" s="257">
        <v>27.4713395100799</v>
      </c>
      <c r="V26" s="251">
        <v>2666.4605323562801</v>
      </c>
      <c r="W26" s="257">
        <v>24.348022929311</v>
      </c>
      <c r="X26" s="251">
        <v>2673.2577123977198</v>
      </c>
      <c r="Y26" s="251">
        <v>42.677488863077699</v>
      </c>
    </row>
    <row r="27" spans="1:25" x14ac:dyDescent="0.35">
      <c r="A27" s="96" t="s">
        <v>4963</v>
      </c>
      <c r="B27" s="96">
        <v>50.1</v>
      </c>
      <c r="C27" s="96" t="s">
        <v>5208</v>
      </c>
      <c r="D27" s="96">
        <v>10</v>
      </c>
      <c r="E27" s="96" t="s">
        <v>5217</v>
      </c>
      <c r="F27" s="251">
        <v>850</v>
      </c>
      <c r="G27" s="251">
        <v>823000</v>
      </c>
      <c r="H27" s="251">
        <v>148600</v>
      </c>
      <c r="I27" s="251">
        <v>1590000</v>
      </c>
      <c r="J27" s="251">
        <v>946</v>
      </c>
      <c r="K27" s="105">
        <v>2.0366598778004099</v>
      </c>
      <c r="L27" s="252">
        <v>2.6961892475972801E-2</v>
      </c>
      <c r="M27" s="253">
        <v>0.17879999999999999</v>
      </c>
      <c r="N27" s="254">
        <v>2E-3</v>
      </c>
      <c r="O27" s="255">
        <v>12.0991524744</v>
      </c>
      <c r="P27" s="256">
        <v>0.20969328400902301</v>
      </c>
      <c r="Q27" s="252">
        <v>0.49099999999999999</v>
      </c>
      <c r="R27" s="252">
        <v>6.4999999999999997E-3</v>
      </c>
      <c r="S27" s="256">
        <v>0.76383981660141098</v>
      </c>
      <c r="T27" s="257">
        <v>2641.0244937652201</v>
      </c>
      <c r="U27" s="257">
        <v>37.147425555809399</v>
      </c>
      <c r="V27" s="251">
        <v>2612.1211671863798</v>
      </c>
      <c r="W27" s="257">
        <v>32.702523292230303</v>
      </c>
      <c r="X27" s="251">
        <v>2575.0010364712398</v>
      </c>
      <c r="Y27" s="251">
        <v>56.273664378552702</v>
      </c>
    </row>
    <row r="28" spans="1:25" x14ac:dyDescent="0.35">
      <c r="A28" s="96" t="s">
        <v>4963</v>
      </c>
      <c r="B28" s="96">
        <v>21.2</v>
      </c>
      <c r="C28" s="96" t="s">
        <v>5208</v>
      </c>
      <c r="D28" s="96">
        <v>10</v>
      </c>
      <c r="E28" s="96" t="s">
        <v>5218</v>
      </c>
      <c r="F28" s="251">
        <v>460</v>
      </c>
      <c r="G28" s="251">
        <v>335000</v>
      </c>
      <c r="H28" s="251">
        <v>61600</v>
      </c>
      <c r="I28" s="251">
        <v>613000</v>
      </c>
      <c r="J28" s="251">
        <v>365</v>
      </c>
      <c r="K28" s="105">
        <v>1.94552529182879</v>
      </c>
      <c r="L28" s="252">
        <v>2.2710411966873099E-2</v>
      </c>
      <c r="M28" s="253">
        <v>0.17949999999999999</v>
      </c>
      <c r="N28" s="254">
        <v>1.6999999999999999E-3</v>
      </c>
      <c r="O28" s="255">
        <v>12.715502133999999</v>
      </c>
      <c r="P28" s="256">
        <v>0.19113798706232099</v>
      </c>
      <c r="Q28" s="252">
        <v>0.51400000000000001</v>
      </c>
      <c r="R28" s="252">
        <v>6.0000000000000001E-3</v>
      </c>
      <c r="S28" s="256">
        <v>0.77655932387529103</v>
      </c>
      <c r="T28" s="257">
        <v>2647.50992516717</v>
      </c>
      <c r="U28" s="257">
        <v>31.4340784033467</v>
      </c>
      <c r="V28" s="251">
        <v>2658.8076719804899</v>
      </c>
      <c r="W28" s="257">
        <v>28.530850497423401</v>
      </c>
      <c r="X28" s="251">
        <v>2673.6835133940799</v>
      </c>
      <c r="Y28" s="251">
        <v>51.174476123950598</v>
      </c>
    </row>
    <row r="29" spans="1:25" x14ac:dyDescent="0.35">
      <c r="A29" s="96" t="s">
        <v>4963</v>
      </c>
      <c r="B29" s="96">
        <v>25.1</v>
      </c>
      <c r="C29" s="96" t="s">
        <v>5208</v>
      </c>
      <c r="D29" s="96">
        <v>10</v>
      </c>
      <c r="E29" s="96" t="s">
        <v>5217</v>
      </c>
      <c r="F29" s="251">
        <v>870</v>
      </c>
      <c r="G29" s="251">
        <v>601000</v>
      </c>
      <c r="H29" s="251">
        <v>107800</v>
      </c>
      <c r="I29" s="251">
        <v>1110000</v>
      </c>
      <c r="J29" s="251">
        <v>662</v>
      </c>
      <c r="K29" s="105">
        <v>1.9685039370078701</v>
      </c>
      <c r="L29" s="252">
        <v>2.5187550375100801E-2</v>
      </c>
      <c r="M29" s="253">
        <v>0.17580000000000001</v>
      </c>
      <c r="N29" s="254">
        <v>1.8500000000000001E-3</v>
      </c>
      <c r="O29" s="255">
        <v>12.3080294352</v>
      </c>
      <c r="P29" s="256">
        <v>0.203904855285439</v>
      </c>
      <c r="Q29" s="252">
        <v>0.50800000000000001</v>
      </c>
      <c r="R29" s="252">
        <v>6.4999999999999997E-3</v>
      </c>
      <c r="S29" s="256">
        <v>0.772343691274752</v>
      </c>
      <c r="T29" s="257">
        <v>2612.8927837494498</v>
      </c>
      <c r="U29" s="257">
        <v>35.042486852533301</v>
      </c>
      <c r="V29" s="251">
        <v>2628.1845661738198</v>
      </c>
      <c r="W29" s="257">
        <v>31.320090185550999</v>
      </c>
      <c r="X29" s="251">
        <v>2648.08554124586</v>
      </c>
      <c r="Y29" s="251">
        <v>55.644737244056799</v>
      </c>
    </row>
    <row r="30" spans="1:25" x14ac:dyDescent="0.35">
      <c r="A30" s="96" t="s">
        <v>4963</v>
      </c>
      <c r="B30" s="96">
        <v>31.1</v>
      </c>
      <c r="C30" s="96" t="s">
        <v>5208</v>
      </c>
      <c r="D30" s="96">
        <v>10</v>
      </c>
      <c r="E30" s="96" t="s">
        <v>5217</v>
      </c>
      <c r="F30" s="251">
        <v>340</v>
      </c>
      <c r="G30" s="251">
        <v>1130000</v>
      </c>
      <c r="H30" s="251">
        <v>200700</v>
      </c>
      <c r="I30" s="251">
        <v>2120000</v>
      </c>
      <c r="J30" s="251">
        <v>1264</v>
      </c>
      <c r="K30" s="105">
        <v>2.0076289901626199</v>
      </c>
      <c r="L30" s="252">
        <v>2.0152870810706901E-2</v>
      </c>
      <c r="M30" s="253">
        <v>0.17560000000000001</v>
      </c>
      <c r="N30" s="254">
        <v>1.3500000000000001E-3</v>
      </c>
      <c r="O30" s="255">
        <v>12.05443880248</v>
      </c>
      <c r="P30" s="256">
        <v>0.152415295172254</v>
      </c>
      <c r="Q30" s="252">
        <v>0.49809999999999999</v>
      </c>
      <c r="R30" s="252">
        <v>5.0000000000000001E-3</v>
      </c>
      <c r="S30" s="256">
        <v>0.79391116136504503</v>
      </c>
      <c r="T30" s="257">
        <v>2610.9975346134102</v>
      </c>
      <c r="U30" s="257">
        <v>25.608029243689199</v>
      </c>
      <c r="V30" s="251">
        <v>2608.6492501963899</v>
      </c>
      <c r="W30" s="257">
        <v>23.974125718996302</v>
      </c>
      <c r="X30" s="251">
        <v>2605.6253894678398</v>
      </c>
      <c r="Y30" s="251">
        <v>43.120843069863596</v>
      </c>
    </row>
    <row r="31" spans="1:25" x14ac:dyDescent="0.35">
      <c r="A31" s="96" t="s">
        <v>4963</v>
      </c>
      <c r="B31" s="96">
        <v>33.1</v>
      </c>
      <c r="C31" s="96" t="s">
        <v>5208</v>
      </c>
      <c r="D31" s="96">
        <v>10</v>
      </c>
      <c r="E31" s="96"/>
      <c r="F31" s="251">
        <v>430</v>
      </c>
      <c r="G31" s="251">
        <v>687000</v>
      </c>
      <c r="H31" s="251">
        <v>123900</v>
      </c>
      <c r="I31" s="251">
        <v>1300000</v>
      </c>
      <c r="J31" s="251">
        <v>777</v>
      </c>
      <c r="K31" s="105">
        <v>2.0177562550443899</v>
      </c>
      <c r="L31" s="252">
        <v>1.8931732417184099E-2</v>
      </c>
      <c r="M31" s="253">
        <v>0.1759</v>
      </c>
      <c r="N31" s="254">
        <v>1.4E-3</v>
      </c>
      <c r="O31" s="255">
        <v>12.01442748072</v>
      </c>
      <c r="P31" s="256">
        <v>0.14782107158243399</v>
      </c>
      <c r="Q31" s="252">
        <v>0.49559999999999998</v>
      </c>
      <c r="R31" s="252">
        <v>4.6499999999999996E-3</v>
      </c>
      <c r="S31" s="256">
        <v>0.762585229719003</v>
      </c>
      <c r="T31" s="257">
        <v>2613.8394563073898</v>
      </c>
      <c r="U31" s="257">
        <v>26.503535432038401</v>
      </c>
      <c r="V31" s="251">
        <v>2605.5323635996501</v>
      </c>
      <c r="W31" s="257">
        <v>23.3367852057251</v>
      </c>
      <c r="X31" s="251">
        <v>2594.8587533977202</v>
      </c>
      <c r="Y31" s="251">
        <v>40.181412002726098</v>
      </c>
    </row>
    <row r="32" spans="1:25" x14ac:dyDescent="0.35">
      <c r="A32" s="96" t="s">
        <v>4963</v>
      </c>
      <c r="B32" s="96">
        <v>37.1</v>
      </c>
      <c r="C32" s="96" t="s">
        <v>5208</v>
      </c>
      <c r="D32" s="96">
        <v>10</v>
      </c>
      <c r="E32" s="96" t="s">
        <v>5217</v>
      </c>
      <c r="F32" s="251">
        <v>350</v>
      </c>
      <c r="G32" s="251">
        <v>713000</v>
      </c>
      <c r="H32" s="251">
        <v>126600</v>
      </c>
      <c r="I32" s="251">
        <v>1330000</v>
      </c>
      <c r="J32" s="251">
        <v>791</v>
      </c>
      <c r="K32" s="105">
        <v>1.99640646835696</v>
      </c>
      <c r="L32" s="252">
        <v>1.81346564803836E-2</v>
      </c>
      <c r="M32" s="253">
        <v>0.17519999999999999</v>
      </c>
      <c r="N32" s="254">
        <v>1.4499999999999999E-3</v>
      </c>
      <c r="O32" s="255">
        <v>12.09458794224</v>
      </c>
      <c r="P32" s="256">
        <v>0.148625260862185</v>
      </c>
      <c r="Q32" s="252">
        <v>0.50090000000000001</v>
      </c>
      <c r="R32" s="252">
        <v>4.5500000000000002E-3</v>
      </c>
      <c r="S32" s="256">
        <v>0.73919464458920203</v>
      </c>
      <c r="T32" s="257">
        <v>2607.19960561168</v>
      </c>
      <c r="U32" s="257">
        <v>27.576948235107601</v>
      </c>
      <c r="V32" s="251">
        <v>2611.7672850317499</v>
      </c>
      <c r="W32" s="257">
        <v>23.321783394268</v>
      </c>
      <c r="X32" s="251">
        <v>2617.6627118783699</v>
      </c>
      <c r="Y32" s="251">
        <v>39.185045421818998</v>
      </c>
    </row>
    <row r="33" spans="1:25" x14ac:dyDescent="0.35">
      <c r="A33" s="96" t="s">
        <v>4963</v>
      </c>
      <c r="B33" s="96">
        <v>39.1</v>
      </c>
      <c r="C33" s="96" t="s">
        <v>5208</v>
      </c>
      <c r="D33" s="96">
        <v>10</v>
      </c>
      <c r="E33" s="96"/>
      <c r="F33" s="251">
        <v>450</v>
      </c>
      <c r="G33" s="251">
        <v>781000</v>
      </c>
      <c r="H33" s="251">
        <v>141100</v>
      </c>
      <c r="I33" s="251">
        <v>1450000</v>
      </c>
      <c r="J33" s="251">
        <v>863</v>
      </c>
      <c r="K33" s="105">
        <v>1.9758940920766599</v>
      </c>
      <c r="L33" s="252">
        <v>1.8349540076586301E-2</v>
      </c>
      <c r="M33" s="253">
        <v>0.1772</v>
      </c>
      <c r="N33" s="254">
        <v>1.2999999999999999E-3</v>
      </c>
      <c r="O33" s="255">
        <v>12.35964503256</v>
      </c>
      <c r="P33" s="256">
        <v>0.14627511634145601</v>
      </c>
      <c r="Q33" s="252">
        <v>0.50609999999999999</v>
      </c>
      <c r="R33" s="252">
        <v>4.7000000000000002E-3</v>
      </c>
      <c r="S33" s="256">
        <v>0.78468810000508504</v>
      </c>
      <c r="T33" s="257">
        <v>2626.0896002653299</v>
      </c>
      <c r="U33" s="257">
        <v>24.4020802480245</v>
      </c>
      <c r="V33" s="251">
        <v>2632.1151427490099</v>
      </c>
      <c r="W33" s="257">
        <v>22.521478900056199</v>
      </c>
      <c r="X33" s="251">
        <v>2639.9582803266098</v>
      </c>
      <c r="Y33" s="251">
        <v>40.332969109801397</v>
      </c>
    </row>
    <row r="34" spans="1:25" ht="39" customHeight="1" thickBot="1" x14ac:dyDescent="0.4">
      <c r="A34" s="96"/>
      <c r="B34" s="96"/>
      <c r="C34" s="96"/>
      <c r="D34" s="96"/>
      <c r="E34" s="96"/>
      <c r="F34" s="251"/>
      <c r="G34" s="251"/>
      <c r="H34" s="251"/>
      <c r="I34" s="251"/>
      <c r="J34" s="602" t="s">
        <v>5219</v>
      </c>
      <c r="K34" s="603"/>
      <c r="L34" s="603"/>
      <c r="M34" s="267">
        <v>0.17674999999999999</v>
      </c>
      <c r="N34" s="268">
        <v>1.8190536688069429E-3</v>
      </c>
      <c r="O34" s="604" t="s">
        <v>5220</v>
      </c>
      <c r="P34" s="603"/>
      <c r="Q34" s="269">
        <v>0.50170000000000003</v>
      </c>
      <c r="R34" s="269">
        <v>7.6170000000000014E-3</v>
      </c>
      <c r="S34" s="270"/>
      <c r="T34" s="271">
        <v>2623</v>
      </c>
      <c r="U34" s="271">
        <v>34</v>
      </c>
      <c r="V34" s="272"/>
      <c r="W34" s="273"/>
      <c r="X34" s="274">
        <v>2621</v>
      </c>
      <c r="Y34" s="274">
        <v>66</v>
      </c>
    </row>
    <row r="35" spans="1:25" ht="16.5" customHeight="1" x14ac:dyDescent="0.35">
      <c r="A35" s="96"/>
      <c r="B35" s="96"/>
      <c r="C35" s="96"/>
      <c r="D35" s="96"/>
      <c r="E35" s="96"/>
      <c r="F35" s="251"/>
      <c r="G35" s="251"/>
      <c r="H35" s="251"/>
      <c r="I35" s="251"/>
      <c r="J35" s="275"/>
      <c r="K35" s="276"/>
      <c r="L35" s="276"/>
      <c r="M35" s="267"/>
      <c r="N35" s="268"/>
      <c r="O35" s="277"/>
      <c r="P35" s="276"/>
      <c r="Q35" s="269"/>
      <c r="R35" s="269"/>
      <c r="S35" s="270"/>
      <c r="T35" s="278"/>
      <c r="U35" s="278"/>
      <c r="V35" s="272"/>
      <c r="W35" s="273"/>
      <c r="X35" s="274"/>
      <c r="Y35" s="274"/>
    </row>
    <row r="36" spans="1:25" ht="15.9" customHeight="1" x14ac:dyDescent="0.35">
      <c r="A36" s="96"/>
      <c r="B36" s="96"/>
      <c r="C36" s="96"/>
      <c r="D36" s="96"/>
      <c r="E36" s="96"/>
      <c r="F36" s="251"/>
      <c r="G36" s="251"/>
      <c r="H36" s="251"/>
      <c r="I36" s="251"/>
      <c r="J36" s="279"/>
      <c r="K36" s="280"/>
      <c r="L36" s="280"/>
      <c r="M36" s="267"/>
      <c r="N36" s="268"/>
      <c r="O36" s="281"/>
      <c r="P36" s="280"/>
      <c r="Q36" s="269"/>
      <c r="R36" s="269"/>
      <c r="S36" s="270"/>
      <c r="T36" s="278"/>
      <c r="U36" s="278"/>
      <c r="V36" s="272"/>
      <c r="W36" s="273"/>
      <c r="X36" s="274"/>
      <c r="Y36" s="274"/>
    </row>
    <row r="37" spans="1:25" x14ac:dyDescent="0.35">
      <c r="A37" s="605" t="s">
        <v>5221</v>
      </c>
      <c r="B37" s="606"/>
      <c r="C37" s="606"/>
      <c r="D37" s="606"/>
      <c r="E37" s="606"/>
      <c r="F37" s="606"/>
      <c r="G37" s="606"/>
      <c r="H37" s="606"/>
      <c r="I37" s="606"/>
      <c r="J37" s="606"/>
      <c r="K37" s="606"/>
      <c r="L37" s="606"/>
      <c r="M37" s="606"/>
      <c r="N37" s="606"/>
      <c r="O37" s="606"/>
      <c r="P37" s="606"/>
      <c r="Q37" s="606"/>
      <c r="R37" s="606"/>
      <c r="S37" s="606"/>
      <c r="T37" s="606"/>
      <c r="U37" s="606"/>
      <c r="V37" s="606"/>
      <c r="W37" s="606"/>
      <c r="X37" s="606"/>
      <c r="Y37" s="606"/>
    </row>
    <row r="38" spans="1:25" x14ac:dyDescent="0.35">
      <c r="A38" s="96" t="s">
        <v>4966</v>
      </c>
      <c r="B38" s="96">
        <v>1.1000000000000001</v>
      </c>
      <c r="C38" s="96" t="s">
        <v>5204</v>
      </c>
      <c r="D38" s="96">
        <v>5</v>
      </c>
      <c r="E38" s="96" t="s">
        <v>5205</v>
      </c>
      <c r="F38" s="96">
        <v>640</v>
      </c>
      <c r="G38" s="96">
        <v>107900</v>
      </c>
      <c r="H38" s="96">
        <v>20570</v>
      </c>
      <c r="I38" s="96">
        <v>193900</v>
      </c>
      <c r="J38" s="96">
        <v>688</v>
      </c>
      <c r="K38" s="105">
        <v>2.0120724346076502</v>
      </c>
      <c r="L38" s="105">
        <v>3.8460137080025401E-2</v>
      </c>
      <c r="M38" s="253">
        <v>0.18870000000000001</v>
      </c>
      <c r="N38" s="253">
        <v>4.0000000000000001E-3</v>
      </c>
      <c r="O38" s="255">
        <v>12.9251095302</v>
      </c>
      <c r="P38" s="255">
        <v>0.36892357325881198</v>
      </c>
      <c r="Q38" s="105">
        <v>0.497</v>
      </c>
      <c r="R38" s="105">
        <v>9.4999999999999998E-3</v>
      </c>
      <c r="S38" s="255">
        <v>0.669676473958143</v>
      </c>
      <c r="T38" s="251">
        <v>2730.12385621465</v>
      </c>
      <c r="U38" s="251">
        <v>69.804532184396805</v>
      </c>
      <c r="V38" s="251">
        <v>2674.2079012092499</v>
      </c>
      <c r="W38" s="251">
        <v>53.924805512904598</v>
      </c>
      <c r="X38" s="251">
        <v>2600.8902848508701</v>
      </c>
      <c r="Y38" s="251">
        <v>81.865541120606693</v>
      </c>
    </row>
    <row r="39" spans="1:25" x14ac:dyDescent="0.35">
      <c r="A39" s="96" t="s">
        <v>5207</v>
      </c>
      <c r="B39" s="96">
        <v>4.0999999999999996</v>
      </c>
      <c r="C39" s="96" t="s">
        <v>5204</v>
      </c>
      <c r="D39" s="96">
        <v>5</v>
      </c>
      <c r="E39" s="96" t="s">
        <v>5222</v>
      </c>
      <c r="F39" s="96">
        <v>510</v>
      </c>
      <c r="G39" s="96">
        <v>88400</v>
      </c>
      <c r="H39" s="96">
        <v>18290</v>
      </c>
      <c r="I39" s="96">
        <v>154300</v>
      </c>
      <c r="J39" s="96">
        <v>583</v>
      </c>
      <c r="K39" s="105">
        <v>1.88323917137476</v>
      </c>
      <c r="L39" s="105">
        <v>8.1571564861807097E-2</v>
      </c>
      <c r="M39" s="253">
        <v>0.20300000000000001</v>
      </c>
      <c r="N39" s="253">
        <v>8.5000000000000006E-3</v>
      </c>
      <c r="O39" s="255">
        <v>14.855815674</v>
      </c>
      <c r="P39" s="255">
        <v>0.89498167994787903</v>
      </c>
      <c r="Q39" s="105">
        <v>0.53100000000000003</v>
      </c>
      <c r="R39" s="105">
        <v>2.3E-2</v>
      </c>
      <c r="S39" s="255">
        <v>0.71897811588442095</v>
      </c>
      <c r="T39" s="251">
        <v>2849.73695373071</v>
      </c>
      <c r="U39" s="251">
        <v>136.390712994918</v>
      </c>
      <c r="V39" s="251">
        <v>2806.0479794080902</v>
      </c>
      <c r="W39" s="251">
        <v>114.69017974912499</v>
      </c>
      <c r="X39" s="251">
        <v>2745.66392699788</v>
      </c>
      <c r="Y39" s="251">
        <v>193.70945072041999</v>
      </c>
    </row>
    <row r="40" spans="1:25" x14ac:dyDescent="0.35">
      <c r="A40" s="96" t="s">
        <v>5207</v>
      </c>
      <c r="B40" s="96">
        <v>5.0999999999999996</v>
      </c>
      <c r="C40" s="96" t="s">
        <v>5204</v>
      </c>
      <c r="D40" s="96">
        <v>5</v>
      </c>
      <c r="E40" s="96" t="s">
        <v>5223</v>
      </c>
      <c r="F40" s="96">
        <v>460</v>
      </c>
      <c r="G40" s="96">
        <v>83400</v>
      </c>
      <c r="H40" s="96">
        <v>14530</v>
      </c>
      <c r="I40" s="96">
        <v>160000</v>
      </c>
      <c r="J40" s="96">
        <v>606</v>
      </c>
      <c r="K40" s="105">
        <v>2.0746887966804999</v>
      </c>
      <c r="L40" s="105">
        <v>4.9499836435323102E-2</v>
      </c>
      <c r="M40" s="253">
        <v>0.17</v>
      </c>
      <c r="N40" s="253">
        <v>4.45E-3</v>
      </c>
      <c r="O40" s="255">
        <v>11.29280692</v>
      </c>
      <c r="P40" s="255">
        <v>0.39997198452737198</v>
      </c>
      <c r="Q40" s="105">
        <v>0.48199999999999998</v>
      </c>
      <c r="R40" s="105">
        <v>1.15E-2</v>
      </c>
      <c r="S40" s="255">
        <v>0.67363265534304395</v>
      </c>
      <c r="T40" s="251">
        <v>2556.8899620726102</v>
      </c>
      <c r="U40" s="251">
        <v>87.633299050683704</v>
      </c>
      <c r="V40" s="251">
        <v>2547.6105884776598</v>
      </c>
      <c r="W40" s="251">
        <v>66.166048880153198</v>
      </c>
      <c r="X40" s="251">
        <v>2535.9711643764399</v>
      </c>
      <c r="Y40" s="251">
        <v>100.082363017519</v>
      </c>
    </row>
    <row r="41" spans="1:25" x14ac:dyDescent="0.35">
      <c r="A41" s="96" t="s">
        <v>5207</v>
      </c>
      <c r="B41" s="96">
        <v>5.2</v>
      </c>
      <c r="C41" s="96" t="s">
        <v>5204</v>
      </c>
      <c r="D41" s="96">
        <v>5</v>
      </c>
      <c r="E41" s="96"/>
      <c r="F41" s="96">
        <v>600</v>
      </c>
      <c r="G41" s="96">
        <v>20500</v>
      </c>
      <c r="H41" s="96">
        <v>4050</v>
      </c>
      <c r="I41" s="96">
        <v>41100</v>
      </c>
      <c r="J41" s="96">
        <v>155</v>
      </c>
      <c r="K41" s="105">
        <v>2.1186440677966099</v>
      </c>
      <c r="L41" s="105">
        <v>9.2017380063200205E-2</v>
      </c>
      <c r="M41" s="253">
        <v>0.19700000000000001</v>
      </c>
      <c r="N41" s="253">
        <v>7.4999999999999997E-3</v>
      </c>
      <c r="O41" s="255">
        <v>12.814868912</v>
      </c>
      <c r="P41" s="255">
        <v>0.74013632558970299</v>
      </c>
      <c r="Q41" s="105">
        <v>0.47199999999999998</v>
      </c>
      <c r="R41" s="105">
        <v>2.0500000000000001E-2</v>
      </c>
      <c r="S41" s="255">
        <v>0.75199388782403997</v>
      </c>
      <c r="T41" s="251">
        <v>2800.76630495477</v>
      </c>
      <c r="U41" s="251">
        <v>124.557526705855</v>
      </c>
      <c r="V41" s="251">
        <v>2666.1374519103001</v>
      </c>
      <c r="W41" s="251">
        <v>108.85944724847</v>
      </c>
      <c r="X41" s="251">
        <v>2492.3256748214999</v>
      </c>
      <c r="Y41" s="251">
        <v>179.57346267176499</v>
      </c>
    </row>
    <row r="42" spans="1:25" x14ac:dyDescent="0.35">
      <c r="A42" s="96" t="s">
        <v>5207</v>
      </c>
      <c r="B42" s="96">
        <v>11.1</v>
      </c>
      <c r="C42" s="96" t="s">
        <v>5204</v>
      </c>
      <c r="D42" s="96">
        <v>5</v>
      </c>
      <c r="E42" s="96"/>
      <c r="F42" s="96">
        <v>520</v>
      </c>
      <c r="G42" s="96">
        <v>99670</v>
      </c>
      <c r="H42" s="96">
        <v>17500</v>
      </c>
      <c r="I42" s="96">
        <v>165000</v>
      </c>
      <c r="J42" s="96">
        <v>626</v>
      </c>
      <c r="K42" s="105">
        <v>1.8214936247723099</v>
      </c>
      <c r="L42" s="105">
        <v>5.3085424401378901E-2</v>
      </c>
      <c r="M42" s="253">
        <v>0.17599999999999999</v>
      </c>
      <c r="N42" s="253">
        <v>5.0000000000000001E-3</v>
      </c>
      <c r="O42" s="255">
        <v>13.316526432</v>
      </c>
      <c r="P42" s="255">
        <v>0.54197497554806595</v>
      </c>
      <c r="Q42" s="105">
        <v>0.54900000000000004</v>
      </c>
      <c r="R42" s="105">
        <v>1.6E-2</v>
      </c>
      <c r="S42" s="255">
        <v>0.71607639745274798</v>
      </c>
      <c r="T42" s="251">
        <v>2614.7854383550798</v>
      </c>
      <c r="U42" s="251">
        <v>94.574771754976197</v>
      </c>
      <c r="V42" s="251">
        <v>2702.3552464948498</v>
      </c>
      <c r="W42" s="251">
        <v>76.965771548683705</v>
      </c>
      <c r="X42" s="251">
        <v>2821.0124830603199</v>
      </c>
      <c r="Y42" s="251">
        <v>133.20738926419401</v>
      </c>
    </row>
    <row r="43" spans="1:25" x14ac:dyDescent="0.35">
      <c r="A43" s="96" t="s">
        <v>4963</v>
      </c>
      <c r="B43" s="96">
        <v>17.100000000000001</v>
      </c>
      <c r="C43" s="96" t="s">
        <v>5208</v>
      </c>
      <c r="D43" s="96">
        <v>10</v>
      </c>
      <c r="E43" s="96" t="s">
        <v>5224</v>
      </c>
      <c r="F43" s="96">
        <v>1880</v>
      </c>
      <c r="G43" s="96">
        <v>320300</v>
      </c>
      <c r="H43" s="96">
        <v>69400</v>
      </c>
      <c r="I43" s="96">
        <v>573000</v>
      </c>
      <c r="J43" s="96">
        <v>342</v>
      </c>
      <c r="K43" s="105">
        <v>1.9120458891013401</v>
      </c>
      <c r="L43" s="105">
        <v>2.01075571511613E-2</v>
      </c>
      <c r="M43" s="253">
        <v>0.2132</v>
      </c>
      <c r="N43" s="253">
        <v>2.0999999999999999E-3</v>
      </c>
      <c r="O43" s="255">
        <v>15.367203144799999</v>
      </c>
      <c r="P43" s="255">
        <v>0.22142226283438399</v>
      </c>
      <c r="Q43" s="105">
        <v>0.52300000000000002</v>
      </c>
      <c r="R43" s="105">
        <v>5.4999999999999997E-3</v>
      </c>
      <c r="S43" s="255">
        <v>0.72985157287853597</v>
      </c>
      <c r="T43" s="251">
        <v>2929.3006248452798</v>
      </c>
      <c r="U43" s="251">
        <v>31.8644578190098</v>
      </c>
      <c r="V43" s="251">
        <v>2838.2794580898999</v>
      </c>
      <c r="W43" s="251">
        <v>27.743133053080602</v>
      </c>
      <c r="X43" s="251">
        <v>2711.8908874328799</v>
      </c>
      <c r="Y43" s="251">
        <v>46.650138656072798</v>
      </c>
    </row>
    <row r="44" spans="1:25" x14ac:dyDescent="0.35">
      <c r="A44" s="96" t="s">
        <v>4963</v>
      </c>
      <c r="B44" s="96">
        <v>23.1</v>
      </c>
      <c r="C44" s="96" t="s">
        <v>5208</v>
      </c>
      <c r="D44" s="96">
        <v>10</v>
      </c>
      <c r="E44" s="96" t="s">
        <v>5225</v>
      </c>
      <c r="F44" s="96">
        <v>1270</v>
      </c>
      <c r="G44" s="96">
        <v>344000</v>
      </c>
      <c r="H44" s="96">
        <v>70600</v>
      </c>
      <c r="I44" s="96">
        <v>613000</v>
      </c>
      <c r="J44" s="96">
        <v>366</v>
      </c>
      <c r="K44" s="105">
        <v>1.8587360594795499</v>
      </c>
      <c r="L44" s="105">
        <v>2.9366647779881402E-2</v>
      </c>
      <c r="M44" s="253">
        <v>0.20300000000000001</v>
      </c>
      <c r="N44" s="253">
        <v>2.3E-3</v>
      </c>
      <c r="O44" s="255">
        <v>15.051655051999999</v>
      </c>
      <c r="P44" s="255">
        <v>0.29263240336931601</v>
      </c>
      <c r="Q44" s="105">
        <v>0.53800000000000003</v>
      </c>
      <c r="R44" s="105">
        <v>8.5000000000000006E-3</v>
      </c>
      <c r="S44" s="255">
        <v>0.81264055607635099</v>
      </c>
      <c r="T44" s="251">
        <v>2849.73695373071</v>
      </c>
      <c r="U44" s="251">
        <v>36.909272953054497</v>
      </c>
      <c r="V44" s="251">
        <v>2818.5124260185298</v>
      </c>
      <c r="W44" s="251">
        <v>37.220311100788102</v>
      </c>
      <c r="X44" s="251">
        <v>2775.0708853083102</v>
      </c>
      <c r="Y44" s="251">
        <v>71.316107516817993</v>
      </c>
    </row>
    <row r="45" spans="1:25" x14ac:dyDescent="0.35">
      <c r="A45" s="96" t="s">
        <v>4963</v>
      </c>
      <c r="B45" s="96">
        <v>21.1</v>
      </c>
      <c r="C45" s="96" t="s">
        <v>5208</v>
      </c>
      <c r="D45" s="96">
        <v>10</v>
      </c>
      <c r="E45" s="96" t="s">
        <v>5226</v>
      </c>
      <c r="F45" s="96">
        <v>1050</v>
      </c>
      <c r="G45" s="96">
        <v>356000</v>
      </c>
      <c r="H45" s="96">
        <v>72500</v>
      </c>
      <c r="I45" s="96">
        <v>640000</v>
      </c>
      <c r="J45" s="96">
        <v>382</v>
      </c>
      <c r="K45" s="105">
        <v>1.9723865877711999</v>
      </c>
      <c r="L45" s="105">
        <v>3.5012779664577602E-2</v>
      </c>
      <c r="M45" s="253">
        <v>0.19969999999999999</v>
      </c>
      <c r="N45" s="253">
        <v>2.9499999999999999E-3</v>
      </c>
      <c r="O45" s="255">
        <v>13.953783082199999</v>
      </c>
      <c r="P45" s="255">
        <v>0.322248316045528</v>
      </c>
      <c r="Q45" s="105">
        <v>0.50700000000000001</v>
      </c>
      <c r="R45" s="105">
        <v>8.9999999999999993E-3</v>
      </c>
      <c r="S45" s="255">
        <v>0.76866279532397697</v>
      </c>
      <c r="T45" s="251">
        <v>2823.01186975565</v>
      </c>
      <c r="U45" s="251">
        <v>48.235745451613198</v>
      </c>
      <c r="V45" s="251">
        <v>2746.5749269450098</v>
      </c>
      <c r="W45" s="251">
        <v>43.921503983219502</v>
      </c>
      <c r="X45" s="251">
        <v>2643.8093127758798</v>
      </c>
      <c r="Y45" s="251">
        <v>77.049606601096201</v>
      </c>
    </row>
    <row r="46" spans="1:25" x14ac:dyDescent="0.35">
      <c r="A46" s="96" t="s">
        <v>4963</v>
      </c>
      <c r="B46" s="96">
        <v>27.1</v>
      </c>
      <c r="C46" s="96" t="s">
        <v>5208</v>
      </c>
      <c r="D46" s="96">
        <v>10</v>
      </c>
      <c r="E46" s="96" t="s">
        <v>5227</v>
      </c>
      <c r="F46" s="96">
        <v>1830</v>
      </c>
      <c r="G46" s="96">
        <v>526000</v>
      </c>
      <c r="H46" s="96">
        <v>106900</v>
      </c>
      <c r="I46" s="96">
        <v>1020000</v>
      </c>
      <c r="J46" s="96">
        <v>609</v>
      </c>
      <c r="K46" s="105">
        <v>2.0746887966804999</v>
      </c>
      <c r="L46" s="105">
        <v>2.5826001618429399E-2</v>
      </c>
      <c r="M46" s="253">
        <v>0.2009</v>
      </c>
      <c r="N46" s="253">
        <v>2.15E-3</v>
      </c>
      <c r="O46" s="255">
        <v>13.3454406484</v>
      </c>
      <c r="P46" s="255">
        <v>0.21907890397702201</v>
      </c>
      <c r="Q46" s="105">
        <v>0.48199999999999998</v>
      </c>
      <c r="R46" s="105">
        <v>6.0000000000000001E-3</v>
      </c>
      <c r="S46" s="255">
        <v>0.75829216863995197</v>
      </c>
      <c r="T46" s="251">
        <v>2832.7883207526702</v>
      </c>
      <c r="U46" s="251">
        <v>34.916130598350797</v>
      </c>
      <c r="V46" s="251">
        <v>2704.4038857391702</v>
      </c>
      <c r="W46" s="251">
        <v>31.2307276915143</v>
      </c>
      <c r="X46" s="251">
        <v>2535.9711643764399</v>
      </c>
      <c r="Y46" s="251">
        <v>52.268182061307002</v>
      </c>
    </row>
    <row r="47" spans="1:25" x14ac:dyDescent="0.35">
      <c r="A47" s="96" t="s">
        <v>4963</v>
      </c>
      <c r="B47" s="96">
        <v>27.2</v>
      </c>
      <c r="C47" s="96" t="s">
        <v>5208</v>
      </c>
      <c r="D47" s="96">
        <v>10</v>
      </c>
      <c r="E47" s="96" t="s">
        <v>5226</v>
      </c>
      <c r="F47" s="96">
        <v>1600</v>
      </c>
      <c r="G47" s="96">
        <v>257000</v>
      </c>
      <c r="H47" s="96">
        <v>54900</v>
      </c>
      <c r="I47" s="96">
        <v>579000</v>
      </c>
      <c r="J47" s="96">
        <v>345</v>
      </c>
      <c r="K47" s="105">
        <v>2.45700245700246</v>
      </c>
      <c r="L47" s="105">
        <v>3.3202735905438603E-2</v>
      </c>
      <c r="M47" s="253">
        <v>0.21110000000000001</v>
      </c>
      <c r="N47" s="253">
        <v>2.4499999999999999E-3</v>
      </c>
      <c r="O47" s="255">
        <v>11.841005578600001</v>
      </c>
      <c r="P47" s="255">
        <v>0.21092662081254901</v>
      </c>
      <c r="Q47" s="105">
        <v>0.40699999999999997</v>
      </c>
      <c r="R47" s="105">
        <v>5.4999999999999997E-3</v>
      </c>
      <c r="S47" s="255">
        <v>0.75862206621232597</v>
      </c>
      <c r="T47" s="251">
        <v>2913.28038870006</v>
      </c>
      <c r="U47" s="251">
        <v>37.596053409191001</v>
      </c>
      <c r="V47" s="251">
        <v>2591.9110639037499</v>
      </c>
      <c r="W47" s="251">
        <v>33.543305466110503</v>
      </c>
      <c r="X47" s="251">
        <v>2201.1911563722902</v>
      </c>
      <c r="Y47" s="251">
        <v>50.453420527972298</v>
      </c>
    </row>
    <row r="48" spans="1:25" x14ac:dyDescent="0.35">
      <c r="A48" s="96" t="s">
        <v>4963</v>
      </c>
      <c r="B48" s="96">
        <v>44.1</v>
      </c>
      <c r="C48" s="96" t="s">
        <v>5208</v>
      </c>
      <c r="D48" s="96">
        <v>10</v>
      </c>
      <c r="E48" s="96" t="s">
        <v>5228</v>
      </c>
      <c r="F48" s="96">
        <v>1410</v>
      </c>
      <c r="G48" s="96">
        <v>585000</v>
      </c>
      <c r="H48" s="96">
        <v>116000</v>
      </c>
      <c r="I48" s="96">
        <v>1120000</v>
      </c>
      <c r="J48" s="96">
        <v>669</v>
      </c>
      <c r="K48" s="105">
        <v>2.0533880903490802</v>
      </c>
      <c r="L48" s="105">
        <v>3.3731221196699399E-2</v>
      </c>
      <c r="M48" s="253">
        <v>0.1951</v>
      </c>
      <c r="N48" s="253">
        <v>2.3E-3</v>
      </c>
      <c r="O48" s="255">
        <v>13.094598106599999</v>
      </c>
      <c r="P48" s="255">
        <v>0.26476558316809201</v>
      </c>
      <c r="Q48" s="105">
        <v>0.48699999999999999</v>
      </c>
      <c r="R48" s="105">
        <v>8.0000000000000002E-3</v>
      </c>
      <c r="S48" s="255">
        <v>0.81244069499559901</v>
      </c>
      <c r="T48" s="251">
        <v>2784.9012773977101</v>
      </c>
      <c r="U48" s="251">
        <v>38.628611314773501</v>
      </c>
      <c r="V48" s="251">
        <v>2686.4919642285599</v>
      </c>
      <c r="W48" s="251">
        <v>38.322455810368602</v>
      </c>
      <c r="X48" s="251">
        <v>2557.6835937341998</v>
      </c>
      <c r="Y48" s="251">
        <v>69.416874783780401</v>
      </c>
    </row>
    <row r="49" spans="1:25" x14ac:dyDescent="0.35">
      <c r="A49" s="96" t="s">
        <v>5207</v>
      </c>
      <c r="B49" s="96">
        <v>8.1</v>
      </c>
      <c r="C49" s="96" t="s">
        <v>5208</v>
      </c>
      <c r="D49" s="96">
        <v>10</v>
      </c>
      <c r="E49" s="96" t="s">
        <v>5229</v>
      </c>
      <c r="F49" s="96">
        <v>1170</v>
      </c>
      <c r="G49" s="96">
        <v>391000</v>
      </c>
      <c r="H49" s="96">
        <v>76600</v>
      </c>
      <c r="I49" s="96">
        <v>779000</v>
      </c>
      <c r="J49" s="96">
        <v>478</v>
      </c>
      <c r="K49" s="105">
        <v>2.1186440677966099</v>
      </c>
      <c r="L49" s="105">
        <v>2.69319161160586E-2</v>
      </c>
      <c r="M49" s="253">
        <v>0.1883</v>
      </c>
      <c r="N49" s="253">
        <v>2.3500000000000001E-3</v>
      </c>
      <c r="O49" s="255">
        <v>12.2489330768</v>
      </c>
      <c r="P49" s="255">
        <v>0.218204357763534</v>
      </c>
      <c r="Q49" s="105">
        <v>0.47199999999999998</v>
      </c>
      <c r="R49" s="105">
        <v>6.0000000000000001E-3</v>
      </c>
      <c r="S49" s="255">
        <v>0.71358234086570205</v>
      </c>
      <c r="T49" s="251">
        <v>2726.6293979726001</v>
      </c>
      <c r="U49" s="251">
        <v>41.112898615441502</v>
      </c>
      <c r="V49" s="251">
        <v>2623.6655599172</v>
      </c>
      <c r="W49" s="251">
        <v>33.635832836754801</v>
      </c>
      <c r="X49" s="251">
        <v>2492.3256748214999</v>
      </c>
      <c r="Y49" s="251">
        <v>52.619922918654801</v>
      </c>
    </row>
    <row r="50" spans="1:25" x14ac:dyDescent="0.35">
      <c r="A50" s="96" t="s">
        <v>5207</v>
      </c>
      <c r="B50" s="96">
        <v>20.100000000000001</v>
      </c>
      <c r="C50" s="96" t="s">
        <v>5208</v>
      </c>
      <c r="D50" s="96">
        <v>10</v>
      </c>
      <c r="E50" s="96" t="s">
        <v>5224</v>
      </c>
      <c r="F50" s="96">
        <v>410</v>
      </c>
      <c r="G50" s="96">
        <v>232300</v>
      </c>
      <c r="H50" s="96">
        <v>45590</v>
      </c>
      <c r="I50" s="96">
        <v>457600</v>
      </c>
      <c r="J50" s="96">
        <v>280.8</v>
      </c>
      <c r="K50" s="105">
        <v>2.1074815595363501</v>
      </c>
      <c r="L50" s="105">
        <v>2.44281318808218E-2</v>
      </c>
      <c r="M50" s="253">
        <v>0.18720000000000001</v>
      </c>
      <c r="N50" s="253">
        <v>1.9499999999999999E-3</v>
      </c>
      <c r="O50" s="255">
        <v>12.2418767952</v>
      </c>
      <c r="P50" s="255">
        <v>0.19077764905455799</v>
      </c>
      <c r="Q50" s="105">
        <v>0.47449999999999998</v>
      </c>
      <c r="R50" s="105">
        <v>5.4999999999999997E-3</v>
      </c>
      <c r="S50" s="255">
        <v>0.74378426143316501</v>
      </c>
      <c r="T50" s="251">
        <v>2716.9755767071501</v>
      </c>
      <c r="U50" s="251">
        <v>34.347495390110801</v>
      </c>
      <c r="V50" s="251">
        <v>2623.1246305186901</v>
      </c>
      <c r="W50" s="251">
        <v>29.4744298686864</v>
      </c>
      <c r="X50" s="251">
        <v>2503.2647817772399</v>
      </c>
      <c r="Y50" s="251">
        <v>48.165802928307698</v>
      </c>
    </row>
  </sheetData>
  <mergeCells count="26">
    <mergeCell ref="AK3:AL3"/>
    <mergeCell ref="J34:L34"/>
    <mergeCell ref="O34:P34"/>
    <mergeCell ref="A37:Y37"/>
    <mergeCell ref="T2:U3"/>
    <mergeCell ref="V2:W3"/>
    <mergeCell ref="X2:Y3"/>
    <mergeCell ref="AE3:AF3"/>
    <mergeCell ref="AG3:AH3"/>
    <mergeCell ref="AI3:AJ3"/>
    <mergeCell ref="J2:J3"/>
    <mergeCell ref="K2:L3"/>
    <mergeCell ref="M2:N3"/>
    <mergeCell ref="O2:P3"/>
    <mergeCell ref="Q2:R3"/>
    <mergeCell ref="S2:S3"/>
    <mergeCell ref="A1:Y1"/>
    <mergeCell ref="A2:A3"/>
    <mergeCell ref="B2:B3"/>
    <mergeCell ref="C2:C3"/>
    <mergeCell ref="D2:D3"/>
    <mergeCell ref="E2:E3"/>
    <mergeCell ref="F2:F3"/>
    <mergeCell ref="G2:G3"/>
    <mergeCell ref="H2:H3"/>
    <mergeCell ref="I2: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3CC39-DA26-4C87-BC81-3B82813E46BA}">
  <dimension ref="A1:Z313"/>
  <sheetViews>
    <sheetView zoomScale="40" zoomScaleNormal="40" workbookViewId="0">
      <pane ySplit="2" topLeftCell="A3" activePane="bottomLeft" state="frozen"/>
      <selection pane="bottomLeft" sqref="A1:R1"/>
    </sheetView>
  </sheetViews>
  <sheetFormatPr defaultColWidth="11.7265625" defaultRowHeight="15.5" x14ac:dyDescent="0.35"/>
  <cols>
    <col min="1" max="1" width="11.7265625" style="4" bestFit="1" customWidth="1"/>
    <col min="2" max="2" width="8.26953125" style="4" bestFit="1" customWidth="1"/>
    <col min="3" max="3" width="10.08984375" style="4" bestFit="1" customWidth="1"/>
    <col min="4" max="4" width="105.6328125" style="57" customWidth="1"/>
    <col min="5" max="5" width="10" style="4" bestFit="1" customWidth="1"/>
    <col min="6" max="6" width="6.81640625" style="4" bestFit="1" customWidth="1"/>
    <col min="7" max="7" width="5.81640625" style="4" bestFit="1" customWidth="1"/>
    <col min="8" max="8" width="17.81640625" style="4" bestFit="1" customWidth="1"/>
    <col min="9" max="9" width="6.54296875" style="4" bestFit="1" customWidth="1"/>
    <col min="10" max="10" width="4.08984375" style="4" bestFit="1" customWidth="1"/>
    <col min="11" max="11" width="17.81640625" style="4" bestFit="1" customWidth="1"/>
    <col min="12" max="12" width="6.54296875" style="4" bestFit="1" customWidth="1"/>
    <col min="13" max="13" width="4.08984375" style="4" bestFit="1" customWidth="1"/>
    <col min="14" max="14" width="21.36328125" style="4" bestFit="1" customWidth="1"/>
    <col min="15" max="15" width="7.36328125" style="4" bestFit="1" customWidth="1"/>
    <col min="16" max="16" width="6.54296875" style="4" bestFit="1" customWidth="1"/>
    <col min="17" max="17" width="17.1796875" style="4" bestFit="1" customWidth="1"/>
    <col min="18" max="18" width="16.08984375" style="4" customWidth="1"/>
    <col min="19" max="19" width="23.6328125" style="4" bestFit="1" customWidth="1"/>
    <col min="20" max="20" width="11.7265625" style="4"/>
    <col min="21" max="21" width="25.81640625" style="4" customWidth="1"/>
    <col min="22" max="22" width="57.90625" style="4" customWidth="1"/>
    <col min="23" max="24" width="11.7265625" style="4"/>
    <col min="25" max="25" width="18.26953125" style="4" bestFit="1" customWidth="1"/>
    <col min="26" max="26" width="21.36328125" style="4" bestFit="1" customWidth="1"/>
    <col min="27" max="257" width="11.7265625" style="4"/>
    <col min="258" max="258" width="8.26953125" style="4" bestFit="1" customWidth="1"/>
    <col min="259" max="259" width="10.08984375" style="4" bestFit="1" customWidth="1"/>
    <col min="260" max="260" width="95.08984375" style="4" customWidth="1"/>
    <col min="261" max="261" width="10" style="4" bestFit="1" customWidth="1"/>
    <col min="262" max="262" width="6.81640625" style="4" bestFit="1" customWidth="1"/>
    <col min="263" max="263" width="5.81640625" style="4" bestFit="1" customWidth="1"/>
    <col min="264" max="264" width="17.81640625" style="4" bestFit="1" customWidth="1"/>
    <col min="265" max="265" width="6.54296875" style="4" bestFit="1" customWidth="1"/>
    <col min="266" max="266" width="4.08984375" style="4" bestFit="1" customWidth="1"/>
    <col min="267" max="267" width="17.81640625" style="4" bestFit="1" customWidth="1"/>
    <col min="268" max="268" width="6.54296875" style="4" bestFit="1" customWidth="1"/>
    <col min="269" max="269" width="4.08984375" style="4" bestFit="1" customWidth="1"/>
    <col min="270" max="270" width="21.36328125" style="4" bestFit="1" customWidth="1"/>
    <col min="271" max="271" width="7.36328125" style="4" bestFit="1" customWidth="1"/>
    <col min="272" max="272" width="6.54296875" style="4" bestFit="1" customWidth="1"/>
    <col min="273" max="273" width="17.1796875" style="4" bestFit="1" customWidth="1"/>
    <col min="274" max="274" width="16.08984375" style="4" customWidth="1"/>
    <col min="275" max="275" width="20.26953125" style="4" bestFit="1" customWidth="1"/>
    <col min="276" max="280" width="11.7265625" style="4"/>
    <col min="281" max="281" width="18.26953125" style="4" bestFit="1" customWidth="1"/>
    <col min="282" max="282" width="21.36328125" style="4" bestFit="1" customWidth="1"/>
    <col min="283" max="513" width="11.7265625" style="4"/>
    <col min="514" max="514" width="8.26953125" style="4" bestFit="1" customWidth="1"/>
    <col min="515" max="515" width="10.08984375" style="4" bestFit="1" customWidth="1"/>
    <col min="516" max="516" width="95.08984375" style="4" customWidth="1"/>
    <col min="517" max="517" width="10" style="4" bestFit="1" customWidth="1"/>
    <col min="518" max="518" width="6.81640625" style="4" bestFit="1" customWidth="1"/>
    <col min="519" max="519" width="5.81640625" style="4" bestFit="1" customWidth="1"/>
    <col min="520" max="520" width="17.81640625" style="4" bestFit="1" customWidth="1"/>
    <col min="521" max="521" width="6.54296875" style="4" bestFit="1" customWidth="1"/>
    <col min="522" max="522" width="4.08984375" style="4" bestFit="1" customWidth="1"/>
    <col min="523" max="523" width="17.81640625" style="4" bestFit="1" customWidth="1"/>
    <col min="524" max="524" width="6.54296875" style="4" bestFit="1" customWidth="1"/>
    <col min="525" max="525" width="4.08984375" style="4" bestFit="1" customWidth="1"/>
    <col min="526" max="526" width="21.36328125" style="4" bestFit="1" customWidth="1"/>
    <col min="527" max="527" width="7.36328125" style="4" bestFit="1" customWidth="1"/>
    <col min="528" max="528" width="6.54296875" style="4" bestFit="1" customWidth="1"/>
    <col min="529" max="529" width="17.1796875" style="4" bestFit="1" customWidth="1"/>
    <col min="530" max="530" width="16.08984375" style="4" customWidth="1"/>
    <col min="531" max="531" width="20.26953125" style="4" bestFit="1" customWidth="1"/>
    <col min="532" max="536" width="11.7265625" style="4"/>
    <col min="537" max="537" width="18.26953125" style="4" bestFit="1" customWidth="1"/>
    <col min="538" max="538" width="21.36328125" style="4" bestFit="1" customWidth="1"/>
    <col min="539" max="769" width="11.7265625" style="4"/>
    <col min="770" max="770" width="8.26953125" style="4" bestFit="1" customWidth="1"/>
    <col min="771" max="771" width="10.08984375" style="4" bestFit="1" customWidth="1"/>
    <col min="772" max="772" width="95.08984375" style="4" customWidth="1"/>
    <col min="773" max="773" width="10" style="4" bestFit="1" customWidth="1"/>
    <col min="774" max="774" width="6.81640625" style="4" bestFit="1" customWidth="1"/>
    <col min="775" max="775" width="5.81640625" style="4" bestFit="1" customWidth="1"/>
    <col min="776" max="776" width="17.81640625" style="4" bestFit="1" customWidth="1"/>
    <col min="777" max="777" width="6.54296875" style="4" bestFit="1" customWidth="1"/>
    <col min="778" max="778" width="4.08984375" style="4" bestFit="1" customWidth="1"/>
    <col min="779" max="779" width="17.81640625" style="4" bestFit="1" customWidth="1"/>
    <col min="780" max="780" width="6.54296875" style="4" bestFit="1" customWidth="1"/>
    <col min="781" max="781" width="4.08984375" style="4" bestFit="1" customWidth="1"/>
    <col min="782" max="782" width="21.36328125" style="4" bestFit="1" customWidth="1"/>
    <col min="783" max="783" width="7.36328125" style="4" bestFit="1" customWidth="1"/>
    <col min="784" max="784" width="6.54296875" style="4" bestFit="1" customWidth="1"/>
    <col min="785" max="785" width="17.1796875" style="4" bestFit="1" customWidth="1"/>
    <col min="786" max="786" width="16.08984375" style="4" customWidth="1"/>
    <col min="787" max="787" width="20.26953125" style="4" bestFit="1" customWidth="1"/>
    <col min="788" max="792" width="11.7265625" style="4"/>
    <col min="793" max="793" width="18.26953125" style="4" bestFit="1" customWidth="1"/>
    <col min="794" max="794" width="21.36328125" style="4" bestFit="1" customWidth="1"/>
    <col min="795" max="1025" width="11.7265625" style="4"/>
    <col min="1026" max="1026" width="8.26953125" style="4" bestFit="1" customWidth="1"/>
    <col min="1027" max="1027" width="10.08984375" style="4" bestFit="1" customWidth="1"/>
    <col min="1028" max="1028" width="95.08984375" style="4" customWidth="1"/>
    <col min="1029" max="1029" width="10" style="4" bestFit="1" customWidth="1"/>
    <col min="1030" max="1030" width="6.81640625" style="4" bestFit="1" customWidth="1"/>
    <col min="1031" max="1031" width="5.81640625" style="4" bestFit="1" customWidth="1"/>
    <col min="1032" max="1032" width="17.81640625" style="4" bestFit="1" customWidth="1"/>
    <col min="1033" max="1033" width="6.54296875" style="4" bestFit="1" customWidth="1"/>
    <col min="1034" max="1034" width="4.08984375" style="4" bestFit="1" customWidth="1"/>
    <col min="1035" max="1035" width="17.81640625" style="4" bestFit="1" customWidth="1"/>
    <col min="1036" max="1036" width="6.54296875" style="4" bestFit="1" customWidth="1"/>
    <col min="1037" max="1037" width="4.08984375" style="4" bestFit="1" customWidth="1"/>
    <col min="1038" max="1038" width="21.36328125" style="4" bestFit="1" customWidth="1"/>
    <col min="1039" max="1039" width="7.36328125" style="4" bestFit="1" customWidth="1"/>
    <col min="1040" max="1040" width="6.54296875" style="4" bestFit="1" customWidth="1"/>
    <col min="1041" max="1041" width="17.1796875" style="4" bestFit="1" customWidth="1"/>
    <col min="1042" max="1042" width="16.08984375" style="4" customWidth="1"/>
    <col min="1043" max="1043" width="20.26953125" style="4" bestFit="1" customWidth="1"/>
    <col min="1044" max="1048" width="11.7265625" style="4"/>
    <col min="1049" max="1049" width="18.26953125" style="4" bestFit="1" customWidth="1"/>
    <col min="1050" max="1050" width="21.36328125" style="4" bestFit="1" customWidth="1"/>
    <col min="1051" max="1281" width="11.7265625" style="4"/>
    <col min="1282" max="1282" width="8.26953125" style="4" bestFit="1" customWidth="1"/>
    <col min="1283" max="1283" width="10.08984375" style="4" bestFit="1" customWidth="1"/>
    <col min="1284" max="1284" width="95.08984375" style="4" customWidth="1"/>
    <col min="1285" max="1285" width="10" style="4" bestFit="1" customWidth="1"/>
    <col min="1286" max="1286" width="6.81640625" style="4" bestFit="1" customWidth="1"/>
    <col min="1287" max="1287" width="5.81640625" style="4" bestFit="1" customWidth="1"/>
    <col min="1288" max="1288" width="17.81640625" style="4" bestFit="1" customWidth="1"/>
    <col min="1289" max="1289" width="6.54296875" style="4" bestFit="1" customWidth="1"/>
    <col min="1290" max="1290" width="4.08984375" style="4" bestFit="1" customWidth="1"/>
    <col min="1291" max="1291" width="17.81640625" style="4" bestFit="1" customWidth="1"/>
    <col min="1292" max="1292" width="6.54296875" style="4" bestFit="1" customWidth="1"/>
    <col min="1293" max="1293" width="4.08984375" style="4" bestFit="1" customWidth="1"/>
    <col min="1294" max="1294" width="21.36328125" style="4" bestFit="1" customWidth="1"/>
    <col min="1295" max="1295" width="7.36328125" style="4" bestFit="1" customWidth="1"/>
    <col min="1296" max="1296" width="6.54296875" style="4" bestFit="1" customWidth="1"/>
    <col min="1297" max="1297" width="17.1796875" style="4" bestFit="1" customWidth="1"/>
    <col min="1298" max="1298" width="16.08984375" style="4" customWidth="1"/>
    <col min="1299" max="1299" width="20.26953125" style="4" bestFit="1" customWidth="1"/>
    <col min="1300" max="1304" width="11.7265625" style="4"/>
    <col min="1305" max="1305" width="18.26953125" style="4" bestFit="1" customWidth="1"/>
    <col min="1306" max="1306" width="21.36328125" style="4" bestFit="1" customWidth="1"/>
    <col min="1307" max="1537" width="11.7265625" style="4"/>
    <col min="1538" max="1538" width="8.26953125" style="4" bestFit="1" customWidth="1"/>
    <col min="1539" max="1539" width="10.08984375" style="4" bestFit="1" customWidth="1"/>
    <col min="1540" max="1540" width="95.08984375" style="4" customWidth="1"/>
    <col min="1541" max="1541" width="10" style="4" bestFit="1" customWidth="1"/>
    <col min="1542" max="1542" width="6.81640625" style="4" bestFit="1" customWidth="1"/>
    <col min="1543" max="1543" width="5.81640625" style="4" bestFit="1" customWidth="1"/>
    <col min="1544" max="1544" width="17.81640625" style="4" bestFit="1" customWidth="1"/>
    <col min="1545" max="1545" width="6.54296875" style="4" bestFit="1" customWidth="1"/>
    <col min="1546" max="1546" width="4.08984375" style="4" bestFit="1" customWidth="1"/>
    <col min="1547" max="1547" width="17.81640625" style="4" bestFit="1" customWidth="1"/>
    <col min="1548" max="1548" width="6.54296875" style="4" bestFit="1" customWidth="1"/>
    <col min="1549" max="1549" width="4.08984375" style="4" bestFit="1" customWidth="1"/>
    <col min="1550" max="1550" width="21.36328125" style="4" bestFit="1" customWidth="1"/>
    <col min="1551" max="1551" width="7.36328125" style="4" bestFit="1" customWidth="1"/>
    <col min="1552" max="1552" width="6.54296875" style="4" bestFit="1" customWidth="1"/>
    <col min="1553" max="1553" width="17.1796875" style="4" bestFit="1" customWidth="1"/>
    <col min="1554" max="1554" width="16.08984375" style="4" customWidth="1"/>
    <col min="1555" max="1555" width="20.26953125" style="4" bestFit="1" customWidth="1"/>
    <col min="1556" max="1560" width="11.7265625" style="4"/>
    <col min="1561" max="1561" width="18.26953125" style="4" bestFit="1" customWidth="1"/>
    <col min="1562" max="1562" width="21.36328125" style="4" bestFit="1" customWidth="1"/>
    <col min="1563" max="1793" width="11.7265625" style="4"/>
    <col min="1794" max="1794" width="8.26953125" style="4" bestFit="1" customWidth="1"/>
    <col min="1795" max="1795" width="10.08984375" style="4" bestFit="1" customWidth="1"/>
    <col min="1796" max="1796" width="95.08984375" style="4" customWidth="1"/>
    <col min="1797" max="1797" width="10" style="4" bestFit="1" customWidth="1"/>
    <col min="1798" max="1798" width="6.81640625" style="4" bestFit="1" customWidth="1"/>
    <col min="1799" max="1799" width="5.81640625" style="4" bestFit="1" customWidth="1"/>
    <col min="1800" max="1800" width="17.81640625" style="4" bestFit="1" customWidth="1"/>
    <col min="1801" max="1801" width="6.54296875" style="4" bestFit="1" customWidth="1"/>
    <col min="1802" max="1802" width="4.08984375" style="4" bestFit="1" customWidth="1"/>
    <col min="1803" max="1803" width="17.81640625" style="4" bestFit="1" customWidth="1"/>
    <col min="1804" max="1804" width="6.54296875" style="4" bestFit="1" customWidth="1"/>
    <col min="1805" max="1805" width="4.08984375" style="4" bestFit="1" customWidth="1"/>
    <col min="1806" max="1806" width="21.36328125" style="4" bestFit="1" customWidth="1"/>
    <col min="1807" max="1807" width="7.36328125" style="4" bestFit="1" customWidth="1"/>
    <col min="1808" max="1808" width="6.54296875" style="4" bestFit="1" customWidth="1"/>
    <col min="1809" max="1809" width="17.1796875" style="4" bestFit="1" customWidth="1"/>
    <col min="1810" max="1810" width="16.08984375" style="4" customWidth="1"/>
    <col min="1811" max="1811" width="20.26953125" style="4" bestFit="1" customWidth="1"/>
    <col min="1812" max="1816" width="11.7265625" style="4"/>
    <col min="1817" max="1817" width="18.26953125" style="4" bestFit="1" customWidth="1"/>
    <col min="1818" max="1818" width="21.36328125" style="4" bestFit="1" customWidth="1"/>
    <col min="1819" max="2049" width="11.7265625" style="4"/>
    <col min="2050" max="2050" width="8.26953125" style="4" bestFit="1" customWidth="1"/>
    <col min="2051" max="2051" width="10.08984375" style="4" bestFit="1" customWidth="1"/>
    <col min="2052" max="2052" width="95.08984375" style="4" customWidth="1"/>
    <col min="2053" max="2053" width="10" style="4" bestFit="1" customWidth="1"/>
    <col min="2054" max="2054" width="6.81640625" style="4" bestFit="1" customWidth="1"/>
    <col min="2055" max="2055" width="5.81640625" style="4" bestFit="1" customWidth="1"/>
    <col min="2056" max="2056" width="17.81640625" style="4" bestFit="1" customWidth="1"/>
    <col min="2057" max="2057" width="6.54296875" style="4" bestFit="1" customWidth="1"/>
    <col min="2058" max="2058" width="4.08984375" style="4" bestFit="1" customWidth="1"/>
    <col min="2059" max="2059" width="17.81640625" style="4" bestFit="1" customWidth="1"/>
    <col min="2060" max="2060" width="6.54296875" style="4" bestFit="1" customWidth="1"/>
    <col min="2061" max="2061" width="4.08984375" style="4" bestFit="1" customWidth="1"/>
    <col min="2062" max="2062" width="21.36328125" style="4" bestFit="1" customWidth="1"/>
    <col min="2063" max="2063" width="7.36328125" style="4" bestFit="1" customWidth="1"/>
    <col min="2064" max="2064" width="6.54296875" style="4" bestFit="1" customWidth="1"/>
    <col min="2065" max="2065" width="17.1796875" style="4" bestFit="1" customWidth="1"/>
    <col min="2066" max="2066" width="16.08984375" style="4" customWidth="1"/>
    <col min="2067" max="2067" width="20.26953125" style="4" bestFit="1" customWidth="1"/>
    <col min="2068" max="2072" width="11.7265625" style="4"/>
    <col min="2073" max="2073" width="18.26953125" style="4" bestFit="1" customWidth="1"/>
    <col min="2074" max="2074" width="21.36328125" style="4" bestFit="1" customWidth="1"/>
    <col min="2075" max="2305" width="11.7265625" style="4"/>
    <col min="2306" max="2306" width="8.26953125" style="4" bestFit="1" customWidth="1"/>
    <col min="2307" max="2307" width="10.08984375" style="4" bestFit="1" customWidth="1"/>
    <col min="2308" max="2308" width="95.08984375" style="4" customWidth="1"/>
    <col min="2309" max="2309" width="10" style="4" bestFit="1" customWidth="1"/>
    <col min="2310" max="2310" width="6.81640625" style="4" bestFit="1" customWidth="1"/>
    <col min="2311" max="2311" width="5.81640625" style="4" bestFit="1" customWidth="1"/>
    <col min="2312" max="2312" width="17.81640625" style="4" bestFit="1" customWidth="1"/>
    <col min="2313" max="2313" width="6.54296875" style="4" bestFit="1" customWidth="1"/>
    <col min="2314" max="2314" width="4.08984375" style="4" bestFit="1" customWidth="1"/>
    <col min="2315" max="2315" width="17.81640625" style="4" bestFit="1" customWidth="1"/>
    <col min="2316" max="2316" width="6.54296875" style="4" bestFit="1" customWidth="1"/>
    <col min="2317" max="2317" width="4.08984375" style="4" bestFit="1" customWidth="1"/>
    <col min="2318" max="2318" width="21.36328125" style="4" bestFit="1" customWidth="1"/>
    <col min="2319" max="2319" width="7.36328125" style="4" bestFit="1" customWidth="1"/>
    <col min="2320" max="2320" width="6.54296875" style="4" bestFit="1" customWidth="1"/>
    <col min="2321" max="2321" width="17.1796875" style="4" bestFit="1" customWidth="1"/>
    <col min="2322" max="2322" width="16.08984375" style="4" customWidth="1"/>
    <col min="2323" max="2323" width="20.26953125" style="4" bestFit="1" customWidth="1"/>
    <col min="2324" max="2328" width="11.7265625" style="4"/>
    <col min="2329" max="2329" width="18.26953125" style="4" bestFit="1" customWidth="1"/>
    <col min="2330" max="2330" width="21.36328125" style="4" bestFit="1" customWidth="1"/>
    <col min="2331" max="2561" width="11.7265625" style="4"/>
    <col min="2562" max="2562" width="8.26953125" style="4" bestFit="1" customWidth="1"/>
    <col min="2563" max="2563" width="10.08984375" style="4" bestFit="1" customWidth="1"/>
    <col min="2564" max="2564" width="95.08984375" style="4" customWidth="1"/>
    <col min="2565" max="2565" width="10" style="4" bestFit="1" customWidth="1"/>
    <col min="2566" max="2566" width="6.81640625" style="4" bestFit="1" customWidth="1"/>
    <col min="2567" max="2567" width="5.81640625" style="4" bestFit="1" customWidth="1"/>
    <col min="2568" max="2568" width="17.81640625" style="4" bestFit="1" customWidth="1"/>
    <col min="2569" max="2569" width="6.54296875" style="4" bestFit="1" customWidth="1"/>
    <col min="2570" max="2570" width="4.08984375" style="4" bestFit="1" customWidth="1"/>
    <col min="2571" max="2571" width="17.81640625" style="4" bestFit="1" customWidth="1"/>
    <col min="2572" max="2572" width="6.54296875" style="4" bestFit="1" customWidth="1"/>
    <col min="2573" max="2573" width="4.08984375" style="4" bestFit="1" customWidth="1"/>
    <col min="2574" max="2574" width="21.36328125" style="4" bestFit="1" customWidth="1"/>
    <col min="2575" max="2575" width="7.36328125" style="4" bestFit="1" customWidth="1"/>
    <col min="2576" max="2576" width="6.54296875" style="4" bestFit="1" customWidth="1"/>
    <col min="2577" max="2577" width="17.1796875" style="4" bestFit="1" customWidth="1"/>
    <col min="2578" max="2578" width="16.08984375" style="4" customWidth="1"/>
    <col min="2579" max="2579" width="20.26953125" style="4" bestFit="1" customWidth="1"/>
    <col min="2580" max="2584" width="11.7265625" style="4"/>
    <col min="2585" max="2585" width="18.26953125" style="4" bestFit="1" customWidth="1"/>
    <col min="2586" max="2586" width="21.36328125" style="4" bestFit="1" customWidth="1"/>
    <col min="2587" max="2817" width="11.7265625" style="4"/>
    <col min="2818" max="2818" width="8.26953125" style="4" bestFit="1" customWidth="1"/>
    <col min="2819" max="2819" width="10.08984375" style="4" bestFit="1" customWidth="1"/>
    <col min="2820" max="2820" width="95.08984375" style="4" customWidth="1"/>
    <col min="2821" max="2821" width="10" style="4" bestFit="1" customWidth="1"/>
    <col min="2822" max="2822" width="6.81640625" style="4" bestFit="1" customWidth="1"/>
    <col min="2823" max="2823" width="5.81640625" style="4" bestFit="1" customWidth="1"/>
    <col min="2824" max="2824" width="17.81640625" style="4" bestFit="1" customWidth="1"/>
    <col min="2825" max="2825" width="6.54296875" style="4" bestFit="1" customWidth="1"/>
    <col min="2826" max="2826" width="4.08984375" style="4" bestFit="1" customWidth="1"/>
    <col min="2827" max="2827" width="17.81640625" style="4" bestFit="1" customWidth="1"/>
    <col min="2828" max="2828" width="6.54296875" style="4" bestFit="1" customWidth="1"/>
    <col min="2829" max="2829" width="4.08984375" style="4" bestFit="1" customWidth="1"/>
    <col min="2830" max="2830" width="21.36328125" style="4" bestFit="1" customWidth="1"/>
    <col min="2831" max="2831" width="7.36328125" style="4" bestFit="1" customWidth="1"/>
    <col min="2832" max="2832" width="6.54296875" style="4" bestFit="1" customWidth="1"/>
    <col min="2833" max="2833" width="17.1796875" style="4" bestFit="1" customWidth="1"/>
    <col min="2834" max="2834" width="16.08984375" style="4" customWidth="1"/>
    <col min="2835" max="2835" width="20.26953125" style="4" bestFit="1" customWidth="1"/>
    <col min="2836" max="2840" width="11.7265625" style="4"/>
    <col min="2841" max="2841" width="18.26953125" style="4" bestFit="1" customWidth="1"/>
    <col min="2842" max="2842" width="21.36328125" style="4" bestFit="1" customWidth="1"/>
    <col min="2843" max="3073" width="11.7265625" style="4"/>
    <col min="3074" max="3074" width="8.26953125" style="4" bestFit="1" customWidth="1"/>
    <col min="3075" max="3075" width="10.08984375" style="4" bestFit="1" customWidth="1"/>
    <col min="3076" max="3076" width="95.08984375" style="4" customWidth="1"/>
    <col min="3077" max="3077" width="10" style="4" bestFit="1" customWidth="1"/>
    <col min="3078" max="3078" width="6.81640625" style="4" bestFit="1" customWidth="1"/>
    <col min="3079" max="3079" width="5.81640625" style="4" bestFit="1" customWidth="1"/>
    <col min="3080" max="3080" width="17.81640625" style="4" bestFit="1" customWidth="1"/>
    <col min="3081" max="3081" width="6.54296875" style="4" bestFit="1" customWidth="1"/>
    <col min="3082" max="3082" width="4.08984375" style="4" bestFit="1" customWidth="1"/>
    <col min="3083" max="3083" width="17.81640625" style="4" bestFit="1" customWidth="1"/>
    <col min="3084" max="3084" width="6.54296875" style="4" bestFit="1" customWidth="1"/>
    <col min="3085" max="3085" width="4.08984375" style="4" bestFit="1" customWidth="1"/>
    <col min="3086" max="3086" width="21.36328125" style="4" bestFit="1" customWidth="1"/>
    <col min="3087" max="3087" width="7.36328125" style="4" bestFit="1" customWidth="1"/>
    <col min="3088" max="3088" width="6.54296875" style="4" bestFit="1" customWidth="1"/>
    <col min="3089" max="3089" width="17.1796875" style="4" bestFit="1" customWidth="1"/>
    <col min="3090" max="3090" width="16.08984375" style="4" customWidth="1"/>
    <col min="3091" max="3091" width="20.26953125" style="4" bestFit="1" customWidth="1"/>
    <col min="3092" max="3096" width="11.7265625" style="4"/>
    <col min="3097" max="3097" width="18.26953125" style="4" bestFit="1" customWidth="1"/>
    <col min="3098" max="3098" width="21.36328125" style="4" bestFit="1" customWidth="1"/>
    <col min="3099" max="3329" width="11.7265625" style="4"/>
    <col min="3330" max="3330" width="8.26953125" style="4" bestFit="1" customWidth="1"/>
    <col min="3331" max="3331" width="10.08984375" style="4" bestFit="1" customWidth="1"/>
    <col min="3332" max="3332" width="95.08984375" style="4" customWidth="1"/>
    <col min="3333" max="3333" width="10" style="4" bestFit="1" customWidth="1"/>
    <col min="3334" max="3334" width="6.81640625" style="4" bestFit="1" customWidth="1"/>
    <col min="3335" max="3335" width="5.81640625" style="4" bestFit="1" customWidth="1"/>
    <col min="3336" max="3336" width="17.81640625" style="4" bestFit="1" customWidth="1"/>
    <col min="3337" max="3337" width="6.54296875" style="4" bestFit="1" customWidth="1"/>
    <col min="3338" max="3338" width="4.08984375" style="4" bestFit="1" customWidth="1"/>
    <col min="3339" max="3339" width="17.81640625" style="4" bestFit="1" customWidth="1"/>
    <col min="3340" max="3340" width="6.54296875" style="4" bestFit="1" customWidth="1"/>
    <col min="3341" max="3341" width="4.08984375" style="4" bestFit="1" customWidth="1"/>
    <col min="3342" max="3342" width="21.36328125" style="4" bestFit="1" customWidth="1"/>
    <col min="3343" max="3343" width="7.36328125" style="4" bestFit="1" customWidth="1"/>
    <col min="3344" max="3344" width="6.54296875" style="4" bestFit="1" customWidth="1"/>
    <col min="3345" max="3345" width="17.1796875" style="4" bestFit="1" customWidth="1"/>
    <col min="3346" max="3346" width="16.08984375" style="4" customWidth="1"/>
    <col min="3347" max="3347" width="20.26953125" style="4" bestFit="1" customWidth="1"/>
    <col min="3348" max="3352" width="11.7265625" style="4"/>
    <col min="3353" max="3353" width="18.26953125" style="4" bestFit="1" customWidth="1"/>
    <col min="3354" max="3354" width="21.36328125" style="4" bestFit="1" customWidth="1"/>
    <col min="3355" max="3585" width="11.7265625" style="4"/>
    <col min="3586" max="3586" width="8.26953125" style="4" bestFit="1" customWidth="1"/>
    <col min="3587" max="3587" width="10.08984375" style="4" bestFit="1" customWidth="1"/>
    <col min="3588" max="3588" width="95.08984375" style="4" customWidth="1"/>
    <col min="3589" max="3589" width="10" style="4" bestFit="1" customWidth="1"/>
    <col min="3590" max="3590" width="6.81640625" style="4" bestFit="1" customWidth="1"/>
    <col min="3591" max="3591" width="5.81640625" style="4" bestFit="1" customWidth="1"/>
    <col min="3592" max="3592" width="17.81640625" style="4" bestFit="1" customWidth="1"/>
    <col min="3593" max="3593" width="6.54296875" style="4" bestFit="1" customWidth="1"/>
    <col min="3594" max="3594" width="4.08984375" style="4" bestFit="1" customWidth="1"/>
    <col min="3595" max="3595" width="17.81640625" style="4" bestFit="1" customWidth="1"/>
    <col min="3596" max="3596" width="6.54296875" style="4" bestFit="1" customWidth="1"/>
    <col min="3597" max="3597" width="4.08984375" style="4" bestFit="1" customWidth="1"/>
    <col min="3598" max="3598" width="21.36328125" style="4" bestFit="1" customWidth="1"/>
    <col min="3599" max="3599" width="7.36328125" style="4" bestFit="1" customWidth="1"/>
    <col min="3600" max="3600" width="6.54296875" style="4" bestFit="1" customWidth="1"/>
    <col min="3601" max="3601" width="17.1796875" style="4" bestFit="1" customWidth="1"/>
    <col min="3602" max="3602" width="16.08984375" style="4" customWidth="1"/>
    <col min="3603" max="3603" width="20.26953125" style="4" bestFit="1" customWidth="1"/>
    <col min="3604" max="3608" width="11.7265625" style="4"/>
    <col min="3609" max="3609" width="18.26953125" style="4" bestFit="1" customWidth="1"/>
    <col min="3610" max="3610" width="21.36328125" style="4" bestFit="1" customWidth="1"/>
    <col min="3611" max="3841" width="11.7265625" style="4"/>
    <col min="3842" max="3842" width="8.26953125" style="4" bestFit="1" customWidth="1"/>
    <col min="3843" max="3843" width="10.08984375" style="4" bestFit="1" customWidth="1"/>
    <col min="3844" max="3844" width="95.08984375" style="4" customWidth="1"/>
    <col min="3845" max="3845" width="10" style="4" bestFit="1" customWidth="1"/>
    <col min="3846" max="3846" width="6.81640625" style="4" bestFit="1" customWidth="1"/>
    <col min="3847" max="3847" width="5.81640625" style="4" bestFit="1" customWidth="1"/>
    <col min="3848" max="3848" width="17.81640625" style="4" bestFit="1" customWidth="1"/>
    <col min="3849" max="3849" width="6.54296875" style="4" bestFit="1" customWidth="1"/>
    <col min="3850" max="3850" width="4.08984375" style="4" bestFit="1" customWidth="1"/>
    <col min="3851" max="3851" width="17.81640625" style="4" bestFit="1" customWidth="1"/>
    <col min="3852" max="3852" width="6.54296875" style="4" bestFit="1" customWidth="1"/>
    <col min="3853" max="3853" width="4.08984375" style="4" bestFit="1" customWidth="1"/>
    <col min="3854" max="3854" width="21.36328125" style="4" bestFit="1" customWidth="1"/>
    <col min="3855" max="3855" width="7.36328125" style="4" bestFit="1" customWidth="1"/>
    <col min="3856" max="3856" width="6.54296875" style="4" bestFit="1" customWidth="1"/>
    <col min="3857" max="3857" width="17.1796875" style="4" bestFit="1" customWidth="1"/>
    <col min="3858" max="3858" width="16.08984375" style="4" customWidth="1"/>
    <col min="3859" max="3859" width="20.26953125" style="4" bestFit="1" customWidth="1"/>
    <col min="3860" max="3864" width="11.7265625" style="4"/>
    <col min="3865" max="3865" width="18.26953125" style="4" bestFit="1" customWidth="1"/>
    <col min="3866" max="3866" width="21.36328125" style="4" bestFit="1" customWidth="1"/>
    <col min="3867" max="4097" width="11.7265625" style="4"/>
    <col min="4098" max="4098" width="8.26953125" style="4" bestFit="1" customWidth="1"/>
    <col min="4099" max="4099" width="10.08984375" style="4" bestFit="1" customWidth="1"/>
    <col min="4100" max="4100" width="95.08984375" style="4" customWidth="1"/>
    <col min="4101" max="4101" width="10" style="4" bestFit="1" customWidth="1"/>
    <col min="4102" max="4102" width="6.81640625" style="4" bestFit="1" customWidth="1"/>
    <col min="4103" max="4103" width="5.81640625" style="4" bestFit="1" customWidth="1"/>
    <col min="4104" max="4104" width="17.81640625" style="4" bestFit="1" customWidth="1"/>
    <col min="4105" max="4105" width="6.54296875" style="4" bestFit="1" customWidth="1"/>
    <col min="4106" max="4106" width="4.08984375" style="4" bestFit="1" customWidth="1"/>
    <col min="4107" max="4107" width="17.81640625" style="4" bestFit="1" customWidth="1"/>
    <col min="4108" max="4108" width="6.54296875" style="4" bestFit="1" customWidth="1"/>
    <col min="4109" max="4109" width="4.08984375" style="4" bestFit="1" customWidth="1"/>
    <col min="4110" max="4110" width="21.36328125" style="4" bestFit="1" customWidth="1"/>
    <col min="4111" max="4111" width="7.36328125" style="4" bestFit="1" customWidth="1"/>
    <col min="4112" max="4112" width="6.54296875" style="4" bestFit="1" customWidth="1"/>
    <col min="4113" max="4113" width="17.1796875" style="4" bestFit="1" customWidth="1"/>
    <col min="4114" max="4114" width="16.08984375" style="4" customWidth="1"/>
    <col min="4115" max="4115" width="20.26953125" style="4" bestFit="1" customWidth="1"/>
    <col min="4116" max="4120" width="11.7265625" style="4"/>
    <col min="4121" max="4121" width="18.26953125" style="4" bestFit="1" customWidth="1"/>
    <col min="4122" max="4122" width="21.36328125" style="4" bestFit="1" customWidth="1"/>
    <col min="4123" max="4353" width="11.7265625" style="4"/>
    <col min="4354" max="4354" width="8.26953125" style="4" bestFit="1" customWidth="1"/>
    <col min="4355" max="4355" width="10.08984375" style="4" bestFit="1" customWidth="1"/>
    <col min="4356" max="4356" width="95.08984375" style="4" customWidth="1"/>
    <col min="4357" max="4357" width="10" style="4" bestFit="1" customWidth="1"/>
    <col min="4358" max="4358" width="6.81640625" style="4" bestFit="1" customWidth="1"/>
    <col min="4359" max="4359" width="5.81640625" style="4" bestFit="1" customWidth="1"/>
    <col min="4360" max="4360" width="17.81640625" style="4" bestFit="1" customWidth="1"/>
    <col min="4361" max="4361" width="6.54296875" style="4" bestFit="1" customWidth="1"/>
    <col min="4362" max="4362" width="4.08984375" style="4" bestFit="1" customWidth="1"/>
    <col min="4363" max="4363" width="17.81640625" style="4" bestFit="1" customWidth="1"/>
    <col min="4364" max="4364" width="6.54296875" style="4" bestFit="1" customWidth="1"/>
    <col min="4365" max="4365" width="4.08984375" style="4" bestFit="1" customWidth="1"/>
    <col min="4366" max="4366" width="21.36328125" style="4" bestFit="1" customWidth="1"/>
    <col min="4367" max="4367" width="7.36328125" style="4" bestFit="1" customWidth="1"/>
    <col min="4368" max="4368" width="6.54296875" style="4" bestFit="1" customWidth="1"/>
    <col min="4369" max="4369" width="17.1796875" style="4" bestFit="1" customWidth="1"/>
    <col min="4370" max="4370" width="16.08984375" style="4" customWidth="1"/>
    <col min="4371" max="4371" width="20.26953125" style="4" bestFit="1" customWidth="1"/>
    <col min="4372" max="4376" width="11.7265625" style="4"/>
    <col min="4377" max="4377" width="18.26953125" style="4" bestFit="1" customWidth="1"/>
    <col min="4378" max="4378" width="21.36328125" style="4" bestFit="1" customWidth="1"/>
    <col min="4379" max="4609" width="11.7265625" style="4"/>
    <col min="4610" max="4610" width="8.26953125" style="4" bestFit="1" customWidth="1"/>
    <col min="4611" max="4611" width="10.08984375" style="4" bestFit="1" customWidth="1"/>
    <col min="4612" max="4612" width="95.08984375" style="4" customWidth="1"/>
    <col min="4613" max="4613" width="10" style="4" bestFit="1" customWidth="1"/>
    <col min="4614" max="4614" width="6.81640625" style="4" bestFit="1" customWidth="1"/>
    <col min="4615" max="4615" width="5.81640625" style="4" bestFit="1" customWidth="1"/>
    <col min="4616" max="4616" width="17.81640625" style="4" bestFit="1" customWidth="1"/>
    <col min="4617" max="4617" width="6.54296875" style="4" bestFit="1" customWidth="1"/>
    <col min="4618" max="4618" width="4.08984375" style="4" bestFit="1" customWidth="1"/>
    <col min="4619" max="4619" width="17.81640625" style="4" bestFit="1" customWidth="1"/>
    <col min="4620" max="4620" width="6.54296875" style="4" bestFit="1" customWidth="1"/>
    <col min="4621" max="4621" width="4.08984375" style="4" bestFit="1" customWidth="1"/>
    <col min="4622" max="4622" width="21.36328125" style="4" bestFit="1" customWidth="1"/>
    <col min="4623" max="4623" width="7.36328125" style="4" bestFit="1" customWidth="1"/>
    <col min="4624" max="4624" width="6.54296875" style="4" bestFit="1" customWidth="1"/>
    <col min="4625" max="4625" width="17.1796875" style="4" bestFit="1" customWidth="1"/>
    <col min="4626" max="4626" width="16.08984375" style="4" customWidth="1"/>
    <col min="4627" max="4627" width="20.26953125" style="4" bestFit="1" customWidth="1"/>
    <col min="4628" max="4632" width="11.7265625" style="4"/>
    <col min="4633" max="4633" width="18.26953125" style="4" bestFit="1" customWidth="1"/>
    <col min="4634" max="4634" width="21.36328125" style="4" bestFit="1" customWidth="1"/>
    <col min="4635" max="4865" width="11.7265625" style="4"/>
    <col min="4866" max="4866" width="8.26953125" style="4" bestFit="1" customWidth="1"/>
    <col min="4867" max="4867" width="10.08984375" style="4" bestFit="1" customWidth="1"/>
    <col min="4868" max="4868" width="95.08984375" style="4" customWidth="1"/>
    <col min="4869" max="4869" width="10" style="4" bestFit="1" customWidth="1"/>
    <col min="4870" max="4870" width="6.81640625" style="4" bestFit="1" customWidth="1"/>
    <col min="4871" max="4871" width="5.81640625" style="4" bestFit="1" customWidth="1"/>
    <col min="4872" max="4872" width="17.81640625" style="4" bestFit="1" customWidth="1"/>
    <col min="4873" max="4873" width="6.54296875" style="4" bestFit="1" customWidth="1"/>
    <col min="4874" max="4874" width="4.08984375" style="4" bestFit="1" customWidth="1"/>
    <col min="4875" max="4875" width="17.81640625" style="4" bestFit="1" customWidth="1"/>
    <col min="4876" max="4876" width="6.54296875" style="4" bestFit="1" customWidth="1"/>
    <col min="4877" max="4877" width="4.08984375" style="4" bestFit="1" customWidth="1"/>
    <col min="4878" max="4878" width="21.36328125" style="4" bestFit="1" customWidth="1"/>
    <col min="4879" max="4879" width="7.36328125" style="4" bestFit="1" customWidth="1"/>
    <col min="4880" max="4880" width="6.54296875" style="4" bestFit="1" customWidth="1"/>
    <col min="4881" max="4881" width="17.1796875" style="4" bestFit="1" customWidth="1"/>
    <col min="4882" max="4882" width="16.08984375" style="4" customWidth="1"/>
    <col min="4883" max="4883" width="20.26953125" style="4" bestFit="1" customWidth="1"/>
    <col min="4884" max="4888" width="11.7265625" style="4"/>
    <col min="4889" max="4889" width="18.26953125" style="4" bestFit="1" customWidth="1"/>
    <col min="4890" max="4890" width="21.36328125" style="4" bestFit="1" customWidth="1"/>
    <col min="4891" max="5121" width="11.7265625" style="4"/>
    <col min="5122" max="5122" width="8.26953125" style="4" bestFit="1" customWidth="1"/>
    <col min="5123" max="5123" width="10.08984375" style="4" bestFit="1" customWidth="1"/>
    <col min="5124" max="5124" width="95.08984375" style="4" customWidth="1"/>
    <col min="5125" max="5125" width="10" style="4" bestFit="1" customWidth="1"/>
    <col min="5126" max="5126" width="6.81640625" style="4" bestFit="1" customWidth="1"/>
    <col min="5127" max="5127" width="5.81640625" style="4" bestFit="1" customWidth="1"/>
    <col min="5128" max="5128" width="17.81640625" style="4" bestFit="1" customWidth="1"/>
    <col min="5129" max="5129" width="6.54296875" style="4" bestFit="1" customWidth="1"/>
    <col min="5130" max="5130" width="4.08984375" style="4" bestFit="1" customWidth="1"/>
    <col min="5131" max="5131" width="17.81640625" style="4" bestFit="1" customWidth="1"/>
    <col min="5132" max="5132" width="6.54296875" style="4" bestFit="1" customWidth="1"/>
    <col min="5133" max="5133" width="4.08984375" style="4" bestFit="1" customWidth="1"/>
    <col min="5134" max="5134" width="21.36328125" style="4" bestFit="1" customWidth="1"/>
    <col min="5135" max="5135" width="7.36328125" style="4" bestFit="1" customWidth="1"/>
    <col min="5136" max="5136" width="6.54296875" style="4" bestFit="1" customWidth="1"/>
    <col min="5137" max="5137" width="17.1796875" style="4" bestFit="1" customWidth="1"/>
    <col min="5138" max="5138" width="16.08984375" style="4" customWidth="1"/>
    <col min="5139" max="5139" width="20.26953125" style="4" bestFit="1" customWidth="1"/>
    <col min="5140" max="5144" width="11.7265625" style="4"/>
    <col min="5145" max="5145" width="18.26953125" style="4" bestFit="1" customWidth="1"/>
    <col min="5146" max="5146" width="21.36328125" style="4" bestFit="1" customWidth="1"/>
    <col min="5147" max="5377" width="11.7265625" style="4"/>
    <col min="5378" max="5378" width="8.26953125" style="4" bestFit="1" customWidth="1"/>
    <col min="5379" max="5379" width="10.08984375" style="4" bestFit="1" customWidth="1"/>
    <col min="5380" max="5380" width="95.08984375" style="4" customWidth="1"/>
    <col min="5381" max="5381" width="10" style="4" bestFit="1" customWidth="1"/>
    <col min="5382" max="5382" width="6.81640625" style="4" bestFit="1" customWidth="1"/>
    <col min="5383" max="5383" width="5.81640625" style="4" bestFit="1" customWidth="1"/>
    <col min="5384" max="5384" width="17.81640625" style="4" bestFit="1" customWidth="1"/>
    <col min="5385" max="5385" width="6.54296875" style="4" bestFit="1" customWidth="1"/>
    <col min="5386" max="5386" width="4.08984375" style="4" bestFit="1" customWidth="1"/>
    <col min="5387" max="5387" width="17.81640625" style="4" bestFit="1" customWidth="1"/>
    <col min="5388" max="5388" width="6.54296875" style="4" bestFit="1" customWidth="1"/>
    <col min="5389" max="5389" width="4.08984375" style="4" bestFit="1" customWidth="1"/>
    <col min="5390" max="5390" width="21.36328125" style="4" bestFit="1" customWidth="1"/>
    <col min="5391" max="5391" width="7.36328125" style="4" bestFit="1" customWidth="1"/>
    <col min="5392" max="5392" width="6.54296875" style="4" bestFit="1" customWidth="1"/>
    <col min="5393" max="5393" width="17.1796875" style="4" bestFit="1" customWidth="1"/>
    <col min="5394" max="5394" width="16.08984375" style="4" customWidth="1"/>
    <col min="5395" max="5395" width="20.26953125" style="4" bestFit="1" customWidth="1"/>
    <col min="5396" max="5400" width="11.7265625" style="4"/>
    <col min="5401" max="5401" width="18.26953125" style="4" bestFit="1" customWidth="1"/>
    <col min="5402" max="5402" width="21.36328125" style="4" bestFit="1" customWidth="1"/>
    <col min="5403" max="5633" width="11.7265625" style="4"/>
    <col min="5634" max="5634" width="8.26953125" style="4" bestFit="1" customWidth="1"/>
    <col min="5635" max="5635" width="10.08984375" style="4" bestFit="1" customWidth="1"/>
    <col min="5636" max="5636" width="95.08984375" style="4" customWidth="1"/>
    <col min="5637" max="5637" width="10" style="4" bestFit="1" customWidth="1"/>
    <col min="5638" max="5638" width="6.81640625" style="4" bestFit="1" customWidth="1"/>
    <col min="5639" max="5639" width="5.81640625" style="4" bestFit="1" customWidth="1"/>
    <col min="5640" max="5640" width="17.81640625" style="4" bestFit="1" customWidth="1"/>
    <col min="5641" max="5641" width="6.54296875" style="4" bestFit="1" customWidth="1"/>
    <col min="5642" max="5642" width="4.08984375" style="4" bestFit="1" customWidth="1"/>
    <col min="5643" max="5643" width="17.81640625" style="4" bestFit="1" customWidth="1"/>
    <col min="5644" max="5644" width="6.54296875" style="4" bestFit="1" customWidth="1"/>
    <col min="5645" max="5645" width="4.08984375" style="4" bestFit="1" customWidth="1"/>
    <col min="5646" max="5646" width="21.36328125" style="4" bestFit="1" customWidth="1"/>
    <col min="5647" max="5647" width="7.36328125" style="4" bestFit="1" customWidth="1"/>
    <col min="5648" max="5648" width="6.54296875" style="4" bestFit="1" customWidth="1"/>
    <col min="5649" max="5649" width="17.1796875" style="4" bestFit="1" customWidth="1"/>
    <col min="5650" max="5650" width="16.08984375" style="4" customWidth="1"/>
    <col min="5651" max="5651" width="20.26953125" style="4" bestFit="1" customWidth="1"/>
    <col min="5652" max="5656" width="11.7265625" style="4"/>
    <col min="5657" max="5657" width="18.26953125" style="4" bestFit="1" customWidth="1"/>
    <col min="5658" max="5658" width="21.36328125" style="4" bestFit="1" customWidth="1"/>
    <col min="5659" max="5889" width="11.7265625" style="4"/>
    <col min="5890" max="5890" width="8.26953125" style="4" bestFit="1" customWidth="1"/>
    <col min="5891" max="5891" width="10.08984375" style="4" bestFit="1" customWidth="1"/>
    <col min="5892" max="5892" width="95.08984375" style="4" customWidth="1"/>
    <col min="5893" max="5893" width="10" style="4" bestFit="1" customWidth="1"/>
    <col min="5894" max="5894" width="6.81640625" style="4" bestFit="1" customWidth="1"/>
    <col min="5895" max="5895" width="5.81640625" style="4" bestFit="1" customWidth="1"/>
    <col min="5896" max="5896" width="17.81640625" style="4" bestFit="1" customWidth="1"/>
    <col min="5897" max="5897" width="6.54296875" style="4" bestFit="1" customWidth="1"/>
    <col min="5898" max="5898" width="4.08984375" style="4" bestFit="1" customWidth="1"/>
    <col min="5899" max="5899" width="17.81640625" style="4" bestFit="1" customWidth="1"/>
    <col min="5900" max="5900" width="6.54296875" style="4" bestFit="1" customWidth="1"/>
    <col min="5901" max="5901" width="4.08984375" style="4" bestFit="1" customWidth="1"/>
    <col min="5902" max="5902" width="21.36328125" style="4" bestFit="1" customWidth="1"/>
    <col min="5903" max="5903" width="7.36328125" style="4" bestFit="1" customWidth="1"/>
    <col min="5904" max="5904" width="6.54296875" style="4" bestFit="1" customWidth="1"/>
    <col min="5905" max="5905" width="17.1796875" style="4" bestFit="1" customWidth="1"/>
    <col min="5906" max="5906" width="16.08984375" style="4" customWidth="1"/>
    <col min="5907" max="5907" width="20.26953125" style="4" bestFit="1" customWidth="1"/>
    <col min="5908" max="5912" width="11.7265625" style="4"/>
    <col min="5913" max="5913" width="18.26953125" style="4" bestFit="1" customWidth="1"/>
    <col min="5914" max="5914" width="21.36328125" style="4" bestFit="1" customWidth="1"/>
    <col min="5915" max="6145" width="11.7265625" style="4"/>
    <col min="6146" max="6146" width="8.26953125" style="4" bestFit="1" customWidth="1"/>
    <col min="6147" max="6147" width="10.08984375" style="4" bestFit="1" customWidth="1"/>
    <col min="6148" max="6148" width="95.08984375" style="4" customWidth="1"/>
    <col min="6149" max="6149" width="10" style="4" bestFit="1" customWidth="1"/>
    <col min="6150" max="6150" width="6.81640625" style="4" bestFit="1" customWidth="1"/>
    <col min="6151" max="6151" width="5.81640625" style="4" bestFit="1" customWidth="1"/>
    <col min="6152" max="6152" width="17.81640625" style="4" bestFit="1" customWidth="1"/>
    <col min="6153" max="6153" width="6.54296875" style="4" bestFit="1" customWidth="1"/>
    <col min="6154" max="6154" width="4.08984375" style="4" bestFit="1" customWidth="1"/>
    <col min="6155" max="6155" width="17.81640625" style="4" bestFit="1" customWidth="1"/>
    <col min="6156" max="6156" width="6.54296875" style="4" bestFit="1" customWidth="1"/>
    <col min="6157" max="6157" width="4.08984375" style="4" bestFit="1" customWidth="1"/>
    <col min="6158" max="6158" width="21.36328125" style="4" bestFit="1" customWidth="1"/>
    <col min="6159" max="6159" width="7.36328125" style="4" bestFit="1" customWidth="1"/>
    <col min="6160" max="6160" width="6.54296875" style="4" bestFit="1" customWidth="1"/>
    <col min="6161" max="6161" width="17.1796875" style="4" bestFit="1" customWidth="1"/>
    <col min="6162" max="6162" width="16.08984375" style="4" customWidth="1"/>
    <col min="6163" max="6163" width="20.26953125" style="4" bestFit="1" customWidth="1"/>
    <col min="6164" max="6168" width="11.7265625" style="4"/>
    <col min="6169" max="6169" width="18.26953125" style="4" bestFit="1" customWidth="1"/>
    <col min="6170" max="6170" width="21.36328125" style="4" bestFit="1" customWidth="1"/>
    <col min="6171" max="6401" width="11.7265625" style="4"/>
    <col min="6402" max="6402" width="8.26953125" style="4" bestFit="1" customWidth="1"/>
    <col min="6403" max="6403" width="10.08984375" style="4" bestFit="1" customWidth="1"/>
    <col min="6404" max="6404" width="95.08984375" style="4" customWidth="1"/>
    <col min="6405" max="6405" width="10" style="4" bestFit="1" customWidth="1"/>
    <col min="6406" max="6406" width="6.81640625" style="4" bestFit="1" customWidth="1"/>
    <col min="6407" max="6407" width="5.81640625" style="4" bestFit="1" customWidth="1"/>
    <col min="6408" max="6408" width="17.81640625" style="4" bestFit="1" customWidth="1"/>
    <col min="6409" max="6409" width="6.54296875" style="4" bestFit="1" customWidth="1"/>
    <col min="6410" max="6410" width="4.08984375" style="4" bestFit="1" customWidth="1"/>
    <col min="6411" max="6411" width="17.81640625" style="4" bestFit="1" customWidth="1"/>
    <col min="6412" max="6412" width="6.54296875" style="4" bestFit="1" customWidth="1"/>
    <col min="6413" max="6413" width="4.08984375" style="4" bestFit="1" customWidth="1"/>
    <col min="6414" max="6414" width="21.36328125" style="4" bestFit="1" customWidth="1"/>
    <col min="6415" max="6415" width="7.36328125" style="4" bestFit="1" customWidth="1"/>
    <col min="6416" max="6416" width="6.54296875" style="4" bestFit="1" customWidth="1"/>
    <col min="6417" max="6417" width="17.1796875" style="4" bestFit="1" customWidth="1"/>
    <col min="6418" max="6418" width="16.08984375" style="4" customWidth="1"/>
    <col min="6419" max="6419" width="20.26953125" style="4" bestFit="1" customWidth="1"/>
    <col min="6420" max="6424" width="11.7265625" style="4"/>
    <col min="6425" max="6425" width="18.26953125" style="4" bestFit="1" customWidth="1"/>
    <col min="6426" max="6426" width="21.36328125" style="4" bestFit="1" customWidth="1"/>
    <col min="6427" max="6657" width="11.7265625" style="4"/>
    <col min="6658" max="6658" width="8.26953125" style="4" bestFit="1" customWidth="1"/>
    <col min="6659" max="6659" width="10.08984375" style="4" bestFit="1" customWidth="1"/>
    <col min="6660" max="6660" width="95.08984375" style="4" customWidth="1"/>
    <col min="6661" max="6661" width="10" style="4" bestFit="1" customWidth="1"/>
    <col min="6662" max="6662" width="6.81640625" style="4" bestFit="1" customWidth="1"/>
    <col min="6663" max="6663" width="5.81640625" style="4" bestFit="1" customWidth="1"/>
    <col min="6664" max="6664" width="17.81640625" style="4" bestFit="1" customWidth="1"/>
    <col min="6665" max="6665" width="6.54296875" style="4" bestFit="1" customWidth="1"/>
    <col min="6666" max="6666" width="4.08984375" style="4" bestFit="1" customWidth="1"/>
    <col min="6667" max="6667" width="17.81640625" style="4" bestFit="1" customWidth="1"/>
    <col min="6668" max="6668" width="6.54296875" style="4" bestFit="1" customWidth="1"/>
    <col min="6669" max="6669" width="4.08984375" style="4" bestFit="1" customWidth="1"/>
    <col min="6670" max="6670" width="21.36328125" style="4" bestFit="1" customWidth="1"/>
    <col min="6671" max="6671" width="7.36328125" style="4" bestFit="1" customWidth="1"/>
    <col min="6672" max="6672" width="6.54296875" style="4" bestFit="1" customWidth="1"/>
    <col min="6673" max="6673" width="17.1796875" style="4" bestFit="1" customWidth="1"/>
    <col min="6674" max="6674" width="16.08984375" style="4" customWidth="1"/>
    <col min="6675" max="6675" width="20.26953125" style="4" bestFit="1" customWidth="1"/>
    <col min="6676" max="6680" width="11.7265625" style="4"/>
    <col min="6681" max="6681" width="18.26953125" style="4" bestFit="1" customWidth="1"/>
    <col min="6682" max="6682" width="21.36328125" style="4" bestFit="1" customWidth="1"/>
    <col min="6683" max="6913" width="11.7265625" style="4"/>
    <col min="6914" max="6914" width="8.26953125" style="4" bestFit="1" customWidth="1"/>
    <col min="6915" max="6915" width="10.08984375" style="4" bestFit="1" customWidth="1"/>
    <col min="6916" max="6916" width="95.08984375" style="4" customWidth="1"/>
    <col min="6917" max="6917" width="10" style="4" bestFit="1" customWidth="1"/>
    <col min="6918" max="6918" width="6.81640625" style="4" bestFit="1" customWidth="1"/>
    <col min="6919" max="6919" width="5.81640625" style="4" bestFit="1" customWidth="1"/>
    <col min="6920" max="6920" width="17.81640625" style="4" bestFit="1" customWidth="1"/>
    <col min="6921" max="6921" width="6.54296875" style="4" bestFit="1" customWidth="1"/>
    <col min="6922" max="6922" width="4.08984375" style="4" bestFit="1" customWidth="1"/>
    <col min="6923" max="6923" width="17.81640625" style="4" bestFit="1" customWidth="1"/>
    <col min="6924" max="6924" width="6.54296875" style="4" bestFit="1" customWidth="1"/>
    <col min="6925" max="6925" width="4.08984375" style="4" bestFit="1" customWidth="1"/>
    <col min="6926" max="6926" width="21.36328125" style="4" bestFit="1" customWidth="1"/>
    <col min="6927" max="6927" width="7.36328125" style="4" bestFit="1" customWidth="1"/>
    <col min="6928" max="6928" width="6.54296875" style="4" bestFit="1" customWidth="1"/>
    <col min="6929" max="6929" width="17.1796875" style="4" bestFit="1" customWidth="1"/>
    <col min="6930" max="6930" width="16.08984375" style="4" customWidth="1"/>
    <col min="6931" max="6931" width="20.26953125" style="4" bestFit="1" customWidth="1"/>
    <col min="6932" max="6936" width="11.7265625" style="4"/>
    <col min="6937" max="6937" width="18.26953125" style="4" bestFit="1" customWidth="1"/>
    <col min="6938" max="6938" width="21.36328125" style="4" bestFit="1" customWidth="1"/>
    <col min="6939" max="7169" width="11.7265625" style="4"/>
    <col min="7170" max="7170" width="8.26953125" style="4" bestFit="1" customWidth="1"/>
    <col min="7171" max="7171" width="10.08984375" style="4" bestFit="1" customWidth="1"/>
    <col min="7172" max="7172" width="95.08984375" style="4" customWidth="1"/>
    <col min="7173" max="7173" width="10" style="4" bestFit="1" customWidth="1"/>
    <col min="7174" max="7174" width="6.81640625" style="4" bestFit="1" customWidth="1"/>
    <col min="7175" max="7175" width="5.81640625" style="4" bestFit="1" customWidth="1"/>
    <col min="7176" max="7176" width="17.81640625" style="4" bestFit="1" customWidth="1"/>
    <col min="7177" max="7177" width="6.54296875" style="4" bestFit="1" customWidth="1"/>
    <col min="7178" max="7178" width="4.08984375" style="4" bestFit="1" customWidth="1"/>
    <col min="7179" max="7179" width="17.81640625" style="4" bestFit="1" customWidth="1"/>
    <col min="7180" max="7180" width="6.54296875" style="4" bestFit="1" customWidth="1"/>
    <col min="7181" max="7181" width="4.08984375" style="4" bestFit="1" customWidth="1"/>
    <col min="7182" max="7182" width="21.36328125" style="4" bestFit="1" customWidth="1"/>
    <col min="7183" max="7183" width="7.36328125" style="4" bestFit="1" customWidth="1"/>
    <col min="7184" max="7184" width="6.54296875" style="4" bestFit="1" customWidth="1"/>
    <col min="7185" max="7185" width="17.1796875" style="4" bestFit="1" customWidth="1"/>
    <col min="7186" max="7186" width="16.08984375" style="4" customWidth="1"/>
    <col min="7187" max="7187" width="20.26953125" style="4" bestFit="1" customWidth="1"/>
    <col min="7188" max="7192" width="11.7265625" style="4"/>
    <col min="7193" max="7193" width="18.26953125" style="4" bestFit="1" customWidth="1"/>
    <col min="7194" max="7194" width="21.36328125" style="4" bestFit="1" customWidth="1"/>
    <col min="7195" max="7425" width="11.7265625" style="4"/>
    <col min="7426" max="7426" width="8.26953125" style="4" bestFit="1" customWidth="1"/>
    <col min="7427" max="7427" width="10.08984375" style="4" bestFit="1" customWidth="1"/>
    <col min="7428" max="7428" width="95.08984375" style="4" customWidth="1"/>
    <col min="7429" max="7429" width="10" style="4" bestFit="1" customWidth="1"/>
    <col min="7430" max="7430" width="6.81640625" style="4" bestFit="1" customWidth="1"/>
    <col min="7431" max="7431" width="5.81640625" style="4" bestFit="1" customWidth="1"/>
    <col min="7432" max="7432" width="17.81640625" style="4" bestFit="1" customWidth="1"/>
    <col min="7433" max="7433" width="6.54296875" style="4" bestFit="1" customWidth="1"/>
    <col min="7434" max="7434" width="4.08984375" style="4" bestFit="1" customWidth="1"/>
    <col min="7435" max="7435" width="17.81640625" style="4" bestFit="1" customWidth="1"/>
    <col min="7436" max="7436" width="6.54296875" style="4" bestFit="1" customWidth="1"/>
    <col min="7437" max="7437" width="4.08984375" style="4" bestFit="1" customWidth="1"/>
    <col min="7438" max="7438" width="21.36328125" style="4" bestFit="1" customWidth="1"/>
    <col min="7439" max="7439" width="7.36328125" style="4" bestFit="1" customWidth="1"/>
    <col min="7440" max="7440" width="6.54296875" style="4" bestFit="1" customWidth="1"/>
    <col min="7441" max="7441" width="17.1796875" style="4" bestFit="1" customWidth="1"/>
    <col min="7442" max="7442" width="16.08984375" style="4" customWidth="1"/>
    <col min="7443" max="7443" width="20.26953125" style="4" bestFit="1" customWidth="1"/>
    <col min="7444" max="7448" width="11.7265625" style="4"/>
    <col min="7449" max="7449" width="18.26953125" style="4" bestFit="1" customWidth="1"/>
    <col min="7450" max="7450" width="21.36328125" style="4" bestFit="1" customWidth="1"/>
    <col min="7451" max="7681" width="11.7265625" style="4"/>
    <col min="7682" max="7682" width="8.26953125" style="4" bestFit="1" customWidth="1"/>
    <col min="7683" max="7683" width="10.08984375" style="4" bestFit="1" customWidth="1"/>
    <col min="7684" max="7684" width="95.08984375" style="4" customWidth="1"/>
    <col min="7685" max="7685" width="10" style="4" bestFit="1" customWidth="1"/>
    <col min="7686" max="7686" width="6.81640625" style="4" bestFit="1" customWidth="1"/>
    <col min="7687" max="7687" width="5.81640625" style="4" bestFit="1" customWidth="1"/>
    <col min="7688" max="7688" width="17.81640625" style="4" bestFit="1" customWidth="1"/>
    <col min="7689" max="7689" width="6.54296875" style="4" bestFit="1" customWidth="1"/>
    <col min="7690" max="7690" width="4.08984375" style="4" bestFit="1" customWidth="1"/>
    <col min="7691" max="7691" width="17.81640625" style="4" bestFit="1" customWidth="1"/>
    <col min="7692" max="7692" width="6.54296875" style="4" bestFit="1" customWidth="1"/>
    <col min="7693" max="7693" width="4.08984375" style="4" bestFit="1" customWidth="1"/>
    <col min="7694" max="7694" width="21.36328125" style="4" bestFit="1" customWidth="1"/>
    <col min="7695" max="7695" width="7.36328125" style="4" bestFit="1" customWidth="1"/>
    <col min="7696" max="7696" width="6.54296875" style="4" bestFit="1" customWidth="1"/>
    <col min="7697" max="7697" width="17.1796875" style="4" bestFit="1" customWidth="1"/>
    <col min="7698" max="7698" width="16.08984375" style="4" customWidth="1"/>
    <col min="7699" max="7699" width="20.26953125" style="4" bestFit="1" customWidth="1"/>
    <col min="7700" max="7704" width="11.7265625" style="4"/>
    <col min="7705" max="7705" width="18.26953125" style="4" bestFit="1" customWidth="1"/>
    <col min="7706" max="7706" width="21.36328125" style="4" bestFit="1" customWidth="1"/>
    <col min="7707" max="7937" width="11.7265625" style="4"/>
    <col min="7938" max="7938" width="8.26953125" style="4" bestFit="1" customWidth="1"/>
    <col min="7939" max="7939" width="10.08984375" style="4" bestFit="1" customWidth="1"/>
    <col min="7940" max="7940" width="95.08984375" style="4" customWidth="1"/>
    <col min="7941" max="7941" width="10" style="4" bestFit="1" customWidth="1"/>
    <col min="7942" max="7942" width="6.81640625" style="4" bestFit="1" customWidth="1"/>
    <col min="7943" max="7943" width="5.81640625" style="4" bestFit="1" customWidth="1"/>
    <col min="7944" max="7944" width="17.81640625" style="4" bestFit="1" customWidth="1"/>
    <col min="7945" max="7945" width="6.54296875" style="4" bestFit="1" customWidth="1"/>
    <col min="7946" max="7946" width="4.08984375" style="4" bestFit="1" customWidth="1"/>
    <col min="7947" max="7947" width="17.81640625" style="4" bestFit="1" customWidth="1"/>
    <col min="7948" max="7948" width="6.54296875" style="4" bestFit="1" customWidth="1"/>
    <col min="7949" max="7949" width="4.08984375" style="4" bestFit="1" customWidth="1"/>
    <col min="7950" max="7950" width="21.36328125" style="4" bestFit="1" customWidth="1"/>
    <col min="7951" max="7951" width="7.36328125" style="4" bestFit="1" customWidth="1"/>
    <col min="7952" max="7952" width="6.54296875" style="4" bestFit="1" customWidth="1"/>
    <col min="7953" max="7953" width="17.1796875" style="4" bestFit="1" customWidth="1"/>
    <col min="7954" max="7954" width="16.08984375" style="4" customWidth="1"/>
    <col min="7955" max="7955" width="20.26953125" style="4" bestFit="1" customWidth="1"/>
    <col min="7956" max="7960" width="11.7265625" style="4"/>
    <col min="7961" max="7961" width="18.26953125" style="4" bestFit="1" customWidth="1"/>
    <col min="7962" max="7962" width="21.36328125" style="4" bestFit="1" customWidth="1"/>
    <col min="7963" max="8193" width="11.7265625" style="4"/>
    <col min="8194" max="8194" width="8.26953125" style="4" bestFit="1" customWidth="1"/>
    <col min="8195" max="8195" width="10.08984375" style="4" bestFit="1" customWidth="1"/>
    <col min="8196" max="8196" width="95.08984375" style="4" customWidth="1"/>
    <col min="8197" max="8197" width="10" style="4" bestFit="1" customWidth="1"/>
    <col min="8198" max="8198" width="6.81640625" style="4" bestFit="1" customWidth="1"/>
    <col min="8199" max="8199" width="5.81640625" style="4" bestFit="1" customWidth="1"/>
    <col min="8200" max="8200" width="17.81640625" style="4" bestFit="1" customWidth="1"/>
    <col min="8201" max="8201" width="6.54296875" style="4" bestFit="1" customWidth="1"/>
    <col min="8202" max="8202" width="4.08984375" style="4" bestFit="1" customWidth="1"/>
    <col min="8203" max="8203" width="17.81640625" style="4" bestFit="1" customWidth="1"/>
    <col min="8204" max="8204" width="6.54296875" style="4" bestFit="1" customWidth="1"/>
    <col min="8205" max="8205" width="4.08984375" style="4" bestFit="1" customWidth="1"/>
    <col min="8206" max="8206" width="21.36328125" style="4" bestFit="1" customWidth="1"/>
    <col min="8207" max="8207" width="7.36328125" style="4" bestFit="1" customWidth="1"/>
    <col min="8208" max="8208" width="6.54296875" style="4" bestFit="1" customWidth="1"/>
    <col min="8209" max="8209" width="17.1796875" style="4" bestFit="1" customWidth="1"/>
    <col min="8210" max="8210" width="16.08984375" style="4" customWidth="1"/>
    <col min="8211" max="8211" width="20.26953125" style="4" bestFit="1" customWidth="1"/>
    <col min="8212" max="8216" width="11.7265625" style="4"/>
    <col min="8217" max="8217" width="18.26953125" style="4" bestFit="1" customWidth="1"/>
    <col min="8218" max="8218" width="21.36328125" style="4" bestFit="1" customWidth="1"/>
    <col min="8219" max="8449" width="11.7265625" style="4"/>
    <col min="8450" max="8450" width="8.26953125" style="4" bestFit="1" customWidth="1"/>
    <col min="8451" max="8451" width="10.08984375" style="4" bestFit="1" customWidth="1"/>
    <col min="8452" max="8452" width="95.08984375" style="4" customWidth="1"/>
    <col min="8453" max="8453" width="10" style="4" bestFit="1" customWidth="1"/>
    <col min="8454" max="8454" width="6.81640625" style="4" bestFit="1" customWidth="1"/>
    <col min="8455" max="8455" width="5.81640625" style="4" bestFit="1" customWidth="1"/>
    <col min="8456" max="8456" width="17.81640625" style="4" bestFit="1" customWidth="1"/>
    <col min="8457" max="8457" width="6.54296875" style="4" bestFit="1" customWidth="1"/>
    <col min="8458" max="8458" width="4.08984375" style="4" bestFit="1" customWidth="1"/>
    <col min="8459" max="8459" width="17.81640625" style="4" bestFit="1" customWidth="1"/>
    <col min="8460" max="8460" width="6.54296875" style="4" bestFit="1" customWidth="1"/>
    <col min="8461" max="8461" width="4.08984375" style="4" bestFit="1" customWidth="1"/>
    <col min="8462" max="8462" width="21.36328125" style="4" bestFit="1" customWidth="1"/>
    <col min="8463" max="8463" width="7.36328125" style="4" bestFit="1" customWidth="1"/>
    <col min="8464" max="8464" width="6.54296875" style="4" bestFit="1" customWidth="1"/>
    <col min="8465" max="8465" width="17.1796875" style="4" bestFit="1" customWidth="1"/>
    <col min="8466" max="8466" width="16.08984375" style="4" customWidth="1"/>
    <col min="8467" max="8467" width="20.26953125" style="4" bestFit="1" customWidth="1"/>
    <col min="8468" max="8472" width="11.7265625" style="4"/>
    <col min="8473" max="8473" width="18.26953125" style="4" bestFit="1" customWidth="1"/>
    <col min="8474" max="8474" width="21.36328125" style="4" bestFit="1" customWidth="1"/>
    <col min="8475" max="8705" width="11.7265625" style="4"/>
    <col min="8706" max="8706" width="8.26953125" style="4" bestFit="1" customWidth="1"/>
    <col min="8707" max="8707" width="10.08984375" style="4" bestFit="1" customWidth="1"/>
    <col min="8708" max="8708" width="95.08984375" style="4" customWidth="1"/>
    <col min="8709" max="8709" width="10" style="4" bestFit="1" customWidth="1"/>
    <col min="8710" max="8710" width="6.81640625" style="4" bestFit="1" customWidth="1"/>
    <col min="8711" max="8711" width="5.81640625" style="4" bestFit="1" customWidth="1"/>
    <col min="8712" max="8712" width="17.81640625" style="4" bestFit="1" customWidth="1"/>
    <col min="8713" max="8713" width="6.54296875" style="4" bestFit="1" customWidth="1"/>
    <col min="8714" max="8714" width="4.08984375" style="4" bestFit="1" customWidth="1"/>
    <col min="8715" max="8715" width="17.81640625" style="4" bestFit="1" customWidth="1"/>
    <col min="8716" max="8716" width="6.54296875" style="4" bestFit="1" customWidth="1"/>
    <col min="8717" max="8717" width="4.08984375" style="4" bestFit="1" customWidth="1"/>
    <col min="8718" max="8718" width="21.36328125" style="4" bestFit="1" customWidth="1"/>
    <col min="8719" max="8719" width="7.36328125" style="4" bestFit="1" customWidth="1"/>
    <col min="8720" max="8720" width="6.54296875" style="4" bestFit="1" customWidth="1"/>
    <col min="8721" max="8721" width="17.1796875" style="4" bestFit="1" customWidth="1"/>
    <col min="8722" max="8722" width="16.08984375" style="4" customWidth="1"/>
    <col min="8723" max="8723" width="20.26953125" style="4" bestFit="1" customWidth="1"/>
    <col min="8724" max="8728" width="11.7265625" style="4"/>
    <col min="8729" max="8729" width="18.26953125" style="4" bestFit="1" customWidth="1"/>
    <col min="8730" max="8730" width="21.36328125" style="4" bestFit="1" customWidth="1"/>
    <col min="8731" max="8961" width="11.7265625" style="4"/>
    <col min="8962" max="8962" width="8.26953125" style="4" bestFit="1" customWidth="1"/>
    <col min="8963" max="8963" width="10.08984375" style="4" bestFit="1" customWidth="1"/>
    <col min="8964" max="8964" width="95.08984375" style="4" customWidth="1"/>
    <col min="8965" max="8965" width="10" style="4" bestFit="1" customWidth="1"/>
    <col min="8966" max="8966" width="6.81640625" style="4" bestFit="1" customWidth="1"/>
    <col min="8967" max="8967" width="5.81640625" style="4" bestFit="1" customWidth="1"/>
    <col min="8968" max="8968" width="17.81640625" style="4" bestFit="1" customWidth="1"/>
    <col min="8969" max="8969" width="6.54296875" style="4" bestFit="1" customWidth="1"/>
    <col min="8970" max="8970" width="4.08984375" style="4" bestFit="1" customWidth="1"/>
    <col min="8971" max="8971" width="17.81640625" style="4" bestFit="1" customWidth="1"/>
    <col min="8972" max="8972" width="6.54296875" style="4" bestFit="1" customWidth="1"/>
    <col min="8973" max="8973" width="4.08984375" style="4" bestFit="1" customWidth="1"/>
    <col min="8974" max="8974" width="21.36328125" style="4" bestFit="1" customWidth="1"/>
    <col min="8975" max="8975" width="7.36328125" style="4" bestFit="1" customWidth="1"/>
    <col min="8976" max="8976" width="6.54296875" style="4" bestFit="1" customWidth="1"/>
    <col min="8977" max="8977" width="17.1796875" style="4" bestFit="1" customWidth="1"/>
    <col min="8978" max="8978" width="16.08984375" style="4" customWidth="1"/>
    <col min="8979" max="8979" width="20.26953125" style="4" bestFit="1" customWidth="1"/>
    <col min="8980" max="8984" width="11.7265625" style="4"/>
    <col min="8985" max="8985" width="18.26953125" style="4" bestFit="1" customWidth="1"/>
    <col min="8986" max="8986" width="21.36328125" style="4" bestFit="1" customWidth="1"/>
    <col min="8987" max="9217" width="11.7265625" style="4"/>
    <col min="9218" max="9218" width="8.26953125" style="4" bestFit="1" customWidth="1"/>
    <col min="9219" max="9219" width="10.08984375" style="4" bestFit="1" customWidth="1"/>
    <col min="9220" max="9220" width="95.08984375" style="4" customWidth="1"/>
    <col min="9221" max="9221" width="10" style="4" bestFit="1" customWidth="1"/>
    <col min="9222" max="9222" width="6.81640625" style="4" bestFit="1" customWidth="1"/>
    <col min="9223" max="9223" width="5.81640625" style="4" bestFit="1" customWidth="1"/>
    <col min="9224" max="9224" width="17.81640625" style="4" bestFit="1" customWidth="1"/>
    <col min="9225" max="9225" width="6.54296875" style="4" bestFit="1" customWidth="1"/>
    <col min="9226" max="9226" width="4.08984375" style="4" bestFit="1" customWidth="1"/>
    <col min="9227" max="9227" width="17.81640625" style="4" bestFit="1" customWidth="1"/>
    <col min="9228" max="9228" width="6.54296875" style="4" bestFit="1" customWidth="1"/>
    <col min="9229" max="9229" width="4.08984375" style="4" bestFit="1" customWidth="1"/>
    <col min="9230" max="9230" width="21.36328125" style="4" bestFit="1" customWidth="1"/>
    <col min="9231" max="9231" width="7.36328125" style="4" bestFit="1" customWidth="1"/>
    <col min="9232" max="9232" width="6.54296875" style="4" bestFit="1" customWidth="1"/>
    <col min="9233" max="9233" width="17.1796875" style="4" bestFit="1" customWidth="1"/>
    <col min="9234" max="9234" width="16.08984375" style="4" customWidth="1"/>
    <col min="9235" max="9235" width="20.26953125" style="4" bestFit="1" customWidth="1"/>
    <col min="9236" max="9240" width="11.7265625" style="4"/>
    <col min="9241" max="9241" width="18.26953125" style="4" bestFit="1" customWidth="1"/>
    <col min="9242" max="9242" width="21.36328125" style="4" bestFit="1" customWidth="1"/>
    <col min="9243" max="9473" width="11.7265625" style="4"/>
    <col min="9474" max="9474" width="8.26953125" style="4" bestFit="1" customWidth="1"/>
    <col min="9475" max="9475" width="10.08984375" style="4" bestFit="1" customWidth="1"/>
    <col min="9476" max="9476" width="95.08984375" style="4" customWidth="1"/>
    <col min="9477" max="9477" width="10" style="4" bestFit="1" customWidth="1"/>
    <col min="9478" max="9478" width="6.81640625" style="4" bestFit="1" customWidth="1"/>
    <col min="9479" max="9479" width="5.81640625" style="4" bestFit="1" customWidth="1"/>
    <col min="9480" max="9480" width="17.81640625" style="4" bestFit="1" customWidth="1"/>
    <col min="9481" max="9481" width="6.54296875" style="4" bestFit="1" customWidth="1"/>
    <col min="9482" max="9482" width="4.08984375" style="4" bestFit="1" customWidth="1"/>
    <col min="9483" max="9483" width="17.81640625" style="4" bestFit="1" customWidth="1"/>
    <col min="9484" max="9484" width="6.54296875" style="4" bestFit="1" customWidth="1"/>
    <col min="9485" max="9485" width="4.08984375" style="4" bestFit="1" customWidth="1"/>
    <col min="9486" max="9486" width="21.36328125" style="4" bestFit="1" customWidth="1"/>
    <col min="9487" max="9487" width="7.36328125" style="4" bestFit="1" customWidth="1"/>
    <col min="9488" max="9488" width="6.54296875" style="4" bestFit="1" customWidth="1"/>
    <col min="9489" max="9489" width="17.1796875" style="4" bestFit="1" customWidth="1"/>
    <col min="9490" max="9490" width="16.08984375" style="4" customWidth="1"/>
    <col min="9491" max="9491" width="20.26953125" style="4" bestFit="1" customWidth="1"/>
    <col min="9492" max="9496" width="11.7265625" style="4"/>
    <col min="9497" max="9497" width="18.26953125" style="4" bestFit="1" customWidth="1"/>
    <col min="9498" max="9498" width="21.36328125" style="4" bestFit="1" customWidth="1"/>
    <col min="9499" max="9729" width="11.7265625" style="4"/>
    <col min="9730" max="9730" width="8.26953125" style="4" bestFit="1" customWidth="1"/>
    <col min="9731" max="9731" width="10.08984375" style="4" bestFit="1" customWidth="1"/>
    <col min="9732" max="9732" width="95.08984375" style="4" customWidth="1"/>
    <col min="9733" max="9733" width="10" style="4" bestFit="1" customWidth="1"/>
    <col min="9734" max="9734" width="6.81640625" style="4" bestFit="1" customWidth="1"/>
    <col min="9735" max="9735" width="5.81640625" style="4" bestFit="1" customWidth="1"/>
    <col min="9736" max="9736" width="17.81640625" style="4" bestFit="1" customWidth="1"/>
    <col min="9737" max="9737" width="6.54296875" style="4" bestFit="1" customWidth="1"/>
    <col min="9738" max="9738" width="4.08984375" style="4" bestFit="1" customWidth="1"/>
    <col min="9739" max="9739" width="17.81640625" style="4" bestFit="1" customWidth="1"/>
    <col min="9740" max="9740" width="6.54296875" style="4" bestFit="1" customWidth="1"/>
    <col min="9741" max="9741" width="4.08984375" style="4" bestFit="1" customWidth="1"/>
    <col min="9742" max="9742" width="21.36328125" style="4" bestFit="1" customWidth="1"/>
    <col min="9743" max="9743" width="7.36328125" style="4" bestFit="1" customWidth="1"/>
    <col min="9744" max="9744" width="6.54296875" style="4" bestFit="1" customWidth="1"/>
    <col min="9745" max="9745" width="17.1796875" style="4" bestFit="1" customWidth="1"/>
    <col min="9746" max="9746" width="16.08984375" style="4" customWidth="1"/>
    <col min="9747" max="9747" width="20.26953125" style="4" bestFit="1" customWidth="1"/>
    <col min="9748" max="9752" width="11.7265625" style="4"/>
    <col min="9753" max="9753" width="18.26953125" style="4" bestFit="1" customWidth="1"/>
    <col min="9754" max="9754" width="21.36328125" style="4" bestFit="1" customWidth="1"/>
    <col min="9755" max="9985" width="11.7265625" style="4"/>
    <col min="9986" max="9986" width="8.26953125" style="4" bestFit="1" customWidth="1"/>
    <col min="9987" max="9987" width="10.08984375" style="4" bestFit="1" customWidth="1"/>
    <col min="9988" max="9988" width="95.08984375" style="4" customWidth="1"/>
    <col min="9989" max="9989" width="10" style="4" bestFit="1" customWidth="1"/>
    <col min="9990" max="9990" width="6.81640625" style="4" bestFit="1" customWidth="1"/>
    <col min="9991" max="9991" width="5.81640625" style="4" bestFit="1" customWidth="1"/>
    <col min="9992" max="9992" width="17.81640625" style="4" bestFit="1" customWidth="1"/>
    <col min="9993" max="9993" width="6.54296875" style="4" bestFit="1" customWidth="1"/>
    <col min="9994" max="9994" width="4.08984375" style="4" bestFit="1" customWidth="1"/>
    <col min="9995" max="9995" width="17.81640625" style="4" bestFit="1" customWidth="1"/>
    <col min="9996" max="9996" width="6.54296875" style="4" bestFit="1" customWidth="1"/>
    <col min="9997" max="9997" width="4.08984375" style="4" bestFit="1" customWidth="1"/>
    <col min="9998" max="9998" width="21.36328125" style="4" bestFit="1" customWidth="1"/>
    <col min="9999" max="9999" width="7.36328125" style="4" bestFit="1" customWidth="1"/>
    <col min="10000" max="10000" width="6.54296875" style="4" bestFit="1" customWidth="1"/>
    <col min="10001" max="10001" width="17.1796875" style="4" bestFit="1" customWidth="1"/>
    <col min="10002" max="10002" width="16.08984375" style="4" customWidth="1"/>
    <col min="10003" max="10003" width="20.26953125" style="4" bestFit="1" customWidth="1"/>
    <col min="10004" max="10008" width="11.7265625" style="4"/>
    <col min="10009" max="10009" width="18.26953125" style="4" bestFit="1" customWidth="1"/>
    <col min="10010" max="10010" width="21.36328125" style="4" bestFit="1" customWidth="1"/>
    <col min="10011" max="10241" width="11.7265625" style="4"/>
    <col min="10242" max="10242" width="8.26953125" style="4" bestFit="1" customWidth="1"/>
    <col min="10243" max="10243" width="10.08984375" style="4" bestFit="1" customWidth="1"/>
    <col min="10244" max="10244" width="95.08984375" style="4" customWidth="1"/>
    <col min="10245" max="10245" width="10" style="4" bestFit="1" customWidth="1"/>
    <col min="10246" max="10246" width="6.81640625" style="4" bestFit="1" customWidth="1"/>
    <col min="10247" max="10247" width="5.81640625" style="4" bestFit="1" customWidth="1"/>
    <col min="10248" max="10248" width="17.81640625" style="4" bestFit="1" customWidth="1"/>
    <col min="10249" max="10249" width="6.54296875" style="4" bestFit="1" customWidth="1"/>
    <col min="10250" max="10250" width="4.08984375" style="4" bestFit="1" customWidth="1"/>
    <col min="10251" max="10251" width="17.81640625" style="4" bestFit="1" customWidth="1"/>
    <col min="10252" max="10252" width="6.54296875" style="4" bestFit="1" customWidth="1"/>
    <col min="10253" max="10253" width="4.08984375" style="4" bestFit="1" customWidth="1"/>
    <col min="10254" max="10254" width="21.36328125" style="4" bestFit="1" customWidth="1"/>
    <col min="10255" max="10255" width="7.36328125" style="4" bestFit="1" customWidth="1"/>
    <col min="10256" max="10256" width="6.54296875" style="4" bestFit="1" customWidth="1"/>
    <col min="10257" max="10257" width="17.1796875" style="4" bestFit="1" customWidth="1"/>
    <col min="10258" max="10258" width="16.08984375" style="4" customWidth="1"/>
    <col min="10259" max="10259" width="20.26953125" style="4" bestFit="1" customWidth="1"/>
    <col min="10260" max="10264" width="11.7265625" style="4"/>
    <col min="10265" max="10265" width="18.26953125" style="4" bestFit="1" customWidth="1"/>
    <col min="10266" max="10266" width="21.36328125" style="4" bestFit="1" customWidth="1"/>
    <col min="10267" max="10497" width="11.7265625" style="4"/>
    <col min="10498" max="10498" width="8.26953125" style="4" bestFit="1" customWidth="1"/>
    <col min="10499" max="10499" width="10.08984375" style="4" bestFit="1" customWidth="1"/>
    <col min="10500" max="10500" width="95.08984375" style="4" customWidth="1"/>
    <col min="10501" max="10501" width="10" style="4" bestFit="1" customWidth="1"/>
    <col min="10502" max="10502" width="6.81640625" style="4" bestFit="1" customWidth="1"/>
    <col min="10503" max="10503" width="5.81640625" style="4" bestFit="1" customWidth="1"/>
    <col min="10504" max="10504" width="17.81640625" style="4" bestFit="1" customWidth="1"/>
    <col min="10505" max="10505" width="6.54296875" style="4" bestFit="1" customWidth="1"/>
    <col min="10506" max="10506" width="4.08984375" style="4" bestFit="1" customWidth="1"/>
    <col min="10507" max="10507" width="17.81640625" style="4" bestFit="1" customWidth="1"/>
    <col min="10508" max="10508" width="6.54296875" style="4" bestFit="1" customWidth="1"/>
    <col min="10509" max="10509" width="4.08984375" style="4" bestFit="1" customWidth="1"/>
    <col min="10510" max="10510" width="21.36328125" style="4" bestFit="1" customWidth="1"/>
    <col min="10511" max="10511" width="7.36328125" style="4" bestFit="1" customWidth="1"/>
    <col min="10512" max="10512" width="6.54296875" style="4" bestFit="1" customWidth="1"/>
    <col min="10513" max="10513" width="17.1796875" style="4" bestFit="1" customWidth="1"/>
    <col min="10514" max="10514" width="16.08984375" style="4" customWidth="1"/>
    <col min="10515" max="10515" width="20.26953125" style="4" bestFit="1" customWidth="1"/>
    <col min="10516" max="10520" width="11.7265625" style="4"/>
    <col min="10521" max="10521" width="18.26953125" style="4" bestFit="1" customWidth="1"/>
    <col min="10522" max="10522" width="21.36328125" style="4" bestFit="1" customWidth="1"/>
    <col min="10523" max="10753" width="11.7265625" style="4"/>
    <col min="10754" max="10754" width="8.26953125" style="4" bestFit="1" customWidth="1"/>
    <col min="10755" max="10755" width="10.08984375" style="4" bestFit="1" customWidth="1"/>
    <col min="10756" max="10756" width="95.08984375" style="4" customWidth="1"/>
    <col min="10757" max="10757" width="10" style="4" bestFit="1" customWidth="1"/>
    <col min="10758" max="10758" width="6.81640625" style="4" bestFit="1" customWidth="1"/>
    <col min="10759" max="10759" width="5.81640625" style="4" bestFit="1" customWidth="1"/>
    <col min="10760" max="10760" width="17.81640625" style="4" bestFit="1" customWidth="1"/>
    <col min="10761" max="10761" width="6.54296875" style="4" bestFit="1" customWidth="1"/>
    <col min="10762" max="10762" width="4.08984375" style="4" bestFit="1" customWidth="1"/>
    <col min="10763" max="10763" width="17.81640625" style="4" bestFit="1" customWidth="1"/>
    <col min="10764" max="10764" width="6.54296875" style="4" bestFit="1" customWidth="1"/>
    <col min="10765" max="10765" width="4.08984375" style="4" bestFit="1" customWidth="1"/>
    <col min="10766" max="10766" width="21.36328125" style="4" bestFit="1" customWidth="1"/>
    <col min="10767" max="10767" width="7.36328125" style="4" bestFit="1" customWidth="1"/>
    <col min="10768" max="10768" width="6.54296875" style="4" bestFit="1" customWidth="1"/>
    <col min="10769" max="10769" width="17.1796875" style="4" bestFit="1" customWidth="1"/>
    <col min="10770" max="10770" width="16.08984375" style="4" customWidth="1"/>
    <col min="10771" max="10771" width="20.26953125" style="4" bestFit="1" customWidth="1"/>
    <col min="10772" max="10776" width="11.7265625" style="4"/>
    <col min="10777" max="10777" width="18.26953125" style="4" bestFit="1" customWidth="1"/>
    <col min="10778" max="10778" width="21.36328125" style="4" bestFit="1" customWidth="1"/>
    <col min="10779" max="11009" width="11.7265625" style="4"/>
    <col min="11010" max="11010" width="8.26953125" style="4" bestFit="1" customWidth="1"/>
    <col min="11011" max="11011" width="10.08984375" style="4" bestFit="1" customWidth="1"/>
    <col min="11012" max="11012" width="95.08984375" style="4" customWidth="1"/>
    <col min="11013" max="11013" width="10" style="4" bestFit="1" customWidth="1"/>
    <col min="11014" max="11014" width="6.81640625" style="4" bestFit="1" customWidth="1"/>
    <col min="11015" max="11015" width="5.81640625" style="4" bestFit="1" customWidth="1"/>
    <col min="11016" max="11016" width="17.81640625" style="4" bestFit="1" customWidth="1"/>
    <col min="11017" max="11017" width="6.54296875" style="4" bestFit="1" customWidth="1"/>
    <col min="11018" max="11018" width="4.08984375" style="4" bestFit="1" customWidth="1"/>
    <col min="11019" max="11019" width="17.81640625" style="4" bestFit="1" customWidth="1"/>
    <col min="11020" max="11020" width="6.54296875" style="4" bestFit="1" customWidth="1"/>
    <col min="11021" max="11021" width="4.08984375" style="4" bestFit="1" customWidth="1"/>
    <col min="11022" max="11022" width="21.36328125" style="4" bestFit="1" customWidth="1"/>
    <col min="11023" max="11023" width="7.36328125" style="4" bestFit="1" customWidth="1"/>
    <col min="11024" max="11024" width="6.54296875" style="4" bestFit="1" customWidth="1"/>
    <col min="11025" max="11025" width="17.1796875" style="4" bestFit="1" customWidth="1"/>
    <col min="11026" max="11026" width="16.08984375" style="4" customWidth="1"/>
    <col min="11027" max="11027" width="20.26953125" style="4" bestFit="1" customWidth="1"/>
    <col min="11028" max="11032" width="11.7265625" style="4"/>
    <col min="11033" max="11033" width="18.26953125" style="4" bestFit="1" customWidth="1"/>
    <col min="11034" max="11034" width="21.36328125" style="4" bestFit="1" customWidth="1"/>
    <col min="11035" max="11265" width="11.7265625" style="4"/>
    <col min="11266" max="11266" width="8.26953125" style="4" bestFit="1" customWidth="1"/>
    <col min="11267" max="11267" width="10.08984375" style="4" bestFit="1" customWidth="1"/>
    <col min="11268" max="11268" width="95.08984375" style="4" customWidth="1"/>
    <col min="11269" max="11269" width="10" style="4" bestFit="1" customWidth="1"/>
    <col min="11270" max="11270" width="6.81640625" style="4" bestFit="1" customWidth="1"/>
    <col min="11271" max="11271" width="5.81640625" style="4" bestFit="1" customWidth="1"/>
    <col min="11272" max="11272" width="17.81640625" style="4" bestFit="1" customWidth="1"/>
    <col min="11273" max="11273" width="6.54296875" style="4" bestFit="1" customWidth="1"/>
    <col min="11274" max="11274" width="4.08984375" style="4" bestFit="1" customWidth="1"/>
    <col min="11275" max="11275" width="17.81640625" style="4" bestFit="1" customWidth="1"/>
    <col min="11276" max="11276" width="6.54296875" style="4" bestFit="1" customWidth="1"/>
    <col min="11277" max="11277" width="4.08984375" style="4" bestFit="1" customWidth="1"/>
    <col min="11278" max="11278" width="21.36328125" style="4" bestFit="1" customWidth="1"/>
    <col min="11279" max="11279" width="7.36328125" style="4" bestFit="1" customWidth="1"/>
    <col min="11280" max="11280" width="6.54296875" style="4" bestFit="1" customWidth="1"/>
    <col min="11281" max="11281" width="17.1796875" style="4" bestFit="1" customWidth="1"/>
    <col min="11282" max="11282" width="16.08984375" style="4" customWidth="1"/>
    <col min="11283" max="11283" width="20.26953125" style="4" bestFit="1" customWidth="1"/>
    <col min="11284" max="11288" width="11.7265625" style="4"/>
    <col min="11289" max="11289" width="18.26953125" style="4" bestFit="1" customWidth="1"/>
    <col min="11290" max="11290" width="21.36328125" style="4" bestFit="1" customWidth="1"/>
    <col min="11291" max="11521" width="11.7265625" style="4"/>
    <col min="11522" max="11522" width="8.26953125" style="4" bestFit="1" customWidth="1"/>
    <col min="11523" max="11523" width="10.08984375" style="4" bestFit="1" customWidth="1"/>
    <col min="11524" max="11524" width="95.08984375" style="4" customWidth="1"/>
    <col min="11525" max="11525" width="10" style="4" bestFit="1" customWidth="1"/>
    <col min="11526" max="11526" width="6.81640625" style="4" bestFit="1" customWidth="1"/>
    <col min="11527" max="11527" width="5.81640625" style="4" bestFit="1" customWidth="1"/>
    <col min="11528" max="11528" width="17.81640625" style="4" bestFit="1" customWidth="1"/>
    <col min="11529" max="11529" width="6.54296875" style="4" bestFit="1" customWidth="1"/>
    <col min="11530" max="11530" width="4.08984375" style="4" bestFit="1" customWidth="1"/>
    <col min="11531" max="11531" width="17.81640625" style="4" bestFit="1" customWidth="1"/>
    <col min="11532" max="11532" width="6.54296875" style="4" bestFit="1" customWidth="1"/>
    <col min="11533" max="11533" width="4.08984375" style="4" bestFit="1" customWidth="1"/>
    <col min="11534" max="11534" width="21.36328125" style="4" bestFit="1" customWidth="1"/>
    <col min="11535" max="11535" width="7.36328125" style="4" bestFit="1" customWidth="1"/>
    <col min="11536" max="11536" width="6.54296875" style="4" bestFit="1" customWidth="1"/>
    <col min="11537" max="11537" width="17.1796875" style="4" bestFit="1" customWidth="1"/>
    <col min="11538" max="11538" width="16.08984375" style="4" customWidth="1"/>
    <col min="11539" max="11539" width="20.26953125" style="4" bestFit="1" customWidth="1"/>
    <col min="11540" max="11544" width="11.7265625" style="4"/>
    <col min="11545" max="11545" width="18.26953125" style="4" bestFit="1" customWidth="1"/>
    <col min="11546" max="11546" width="21.36328125" style="4" bestFit="1" customWidth="1"/>
    <col min="11547" max="11777" width="11.7265625" style="4"/>
    <col min="11778" max="11778" width="8.26953125" style="4" bestFit="1" customWidth="1"/>
    <col min="11779" max="11779" width="10.08984375" style="4" bestFit="1" customWidth="1"/>
    <col min="11780" max="11780" width="95.08984375" style="4" customWidth="1"/>
    <col min="11781" max="11781" width="10" style="4" bestFit="1" customWidth="1"/>
    <col min="11782" max="11782" width="6.81640625" style="4" bestFit="1" customWidth="1"/>
    <col min="11783" max="11783" width="5.81640625" style="4" bestFit="1" customWidth="1"/>
    <col min="11784" max="11784" width="17.81640625" style="4" bestFit="1" customWidth="1"/>
    <col min="11785" max="11785" width="6.54296875" style="4" bestFit="1" customWidth="1"/>
    <col min="11786" max="11786" width="4.08984375" style="4" bestFit="1" customWidth="1"/>
    <col min="11787" max="11787" width="17.81640625" style="4" bestFit="1" customWidth="1"/>
    <col min="11788" max="11788" width="6.54296875" style="4" bestFit="1" customWidth="1"/>
    <col min="11789" max="11789" width="4.08984375" style="4" bestFit="1" customWidth="1"/>
    <col min="11790" max="11790" width="21.36328125" style="4" bestFit="1" customWidth="1"/>
    <col min="11791" max="11791" width="7.36328125" style="4" bestFit="1" customWidth="1"/>
    <col min="11792" max="11792" width="6.54296875" style="4" bestFit="1" customWidth="1"/>
    <col min="11793" max="11793" width="17.1796875" style="4" bestFit="1" customWidth="1"/>
    <col min="11794" max="11794" width="16.08984375" style="4" customWidth="1"/>
    <col min="11795" max="11795" width="20.26953125" style="4" bestFit="1" customWidth="1"/>
    <col min="11796" max="11800" width="11.7265625" style="4"/>
    <col min="11801" max="11801" width="18.26953125" style="4" bestFit="1" customWidth="1"/>
    <col min="11802" max="11802" width="21.36328125" style="4" bestFit="1" customWidth="1"/>
    <col min="11803" max="12033" width="11.7265625" style="4"/>
    <col min="12034" max="12034" width="8.26953125" style="4" bestFit="1" customWidth="1"/>
    <col min="12035" max="12035" width="10.08984375" style="4" bestFit="1" customWidth="1"/>
    <col min="12036" max="12036" width="95.08984375" style="4" customWidth="1"/>
    <col min="12037" max="12037" width="10" style="4" bestFit="1" customWidth="1"/>
    <col min="12038" max="12038" width="6.81640625" style="4" bestFit="1" customWidth="1"/>
    <col min="12039" max="12039" width="5.81640625" style="4" bestFit="1" customWidth="1"/>
    <col min="12040" max="12040" width="17.81640625" style="4" bestFit="1" customWidth="1"/>
    <col min="12041" max="12041" width="6.54296875" style="4" bestFit="1" customWidth="1"/>
    <col min="12042" max="12042" width="4.08984375" style="4" bestFit="1" customWidth="1"/>
    <col min="12043" max="12043" width="17.81640625" style="4" bestFit="1" customWidth="1"/>
    <col min="12044" max="12044" width="6.54296875" style="4" bestFit="1" customWidth="1"/>
    <col min="12045" max="12045" width="4.08984375" style="4" bestFit="1" customWidth="1"/>
    <col min="12046" max="12046" width="21.36328125" style="4" bestFit="1" customWidth="1"/>
    <col min="12047" max="12047" width="7.36328125" style="4" bestFit="1" customWidth="1"/>
    <col min="12048" max="12048" width="6.54296875" style="4" bestFit="1" customWidth="1"/>
    <col min="12049" max="12049" width="17.1796875" style="4" bestFit="1" customWidth="1"/>
    <col min="12050" max="12050" width="16.08984375" style="4" customWidth="1"/>
    <col min="12051" max="12051" width="20.26953125" style="4" bestFit="1" customWidth="1"/>
    <col min="12052" max="12056" width="11.7265625" style="4"/>
    <col min="12057" max="12057" width="18.26953125" style="4" bestFit="1" customWidth="1"/>
    <col min="12058" max="12058" width="21.36328125" style="4" bestFit="1" customWidth="1"/>
    <col min="12059" max="12289" width="11.7265625" style="4"/>
    <col min="12290" max="12290" width="8.26953125" style="4" bestFit="1" customWidth="1"/>
    <col min="12291" max="12291" width="10.08984375" style="4" bestFit="1" customWidth="1"/>
    <col min="12292" max="12292" width="95.08984375" style="4" customWidth="1"/>
    <col min="12293" max="12293" width="10" style="4" bestFit="1" customWidth="1"/>
    <col min="12294" max="12294" width="6.81640625" style="4" bestFit="1" customWidth="1"/>
    <col min="12295" max="12295" width="5.81640625" style="4" bestFit="1" customWidth="1"/>
    <col min="12296" max="12296" width="17.81640625" style="4" bestFit="1" customWidth="1"/>
    <col min="12297" max="12297" width="6.54296875" style="4" bestFit="1" customWidth="1"/>
    <col min="12298" max="12298" width="4.08984375" style="4" bestFit="1" customWidth="1"/>
    <col min="12299" max="12299" width="17.81640625" style="4" bestFit="1" customWidth="1"/>
    <col min="12300" max="12300" width="6.54296875" style="4" bestFit="1" customWidth="1"/>
    <col min="12301" max="12301" width="4.08984375" style="4" bestFit="1" customWidth="1"/>
    <col min="12302" max="12302" width="21.36328125" style="4" bestFit="1" customWidth="1"/>
    <col min="12303" max="12303" width="7.36328125" style="4" bestFit="1" customWidth="1"/>
    <col min="12304" max="12304" width="6.54296875" style="4" bestFit="1" customWidth="1"/>
    <col min="12305" max="12305" width="17.1796875" style="4" bestFit="1" customWidth="1"/>
    <col min="12306" max="12306" width="16.08984375" style="4" customWidth="1"/>
    <col min="12307" max="12307" width="20.26953125" style="4" bestFit="1" customWidth="1"/>
    <col min="12308" max="12312" width="11.7265625" style="4"/>
    <col min="12313" max="12313" width="18.26953125" style="4" bestFit="1" customWidth="1"/>
    <col min="12314" max="12314" width="21.36328125" style="4" bestFit="1" customWidth="1"/>
    <col min="12315" max="12545" width="11.7265625" style="4"/>
    <col min="12546" max="12546" width="8.26953125" style="4" bestFit="1" customWidth="1"/>
    <col min="12547" max="12547" width="10.08984375" style="4" bestFit="1" customWidth="1"/>
    <col min="12548" max="12548" width="95.08984375" style="4" customWidth="1"/>
    <col min="12549" max="12549" width="10" style="4" bestFit="1" customWidth="1"/>
    <col min="12550" max="12550" width="6.81640625" style="4" bestFit="1" customWidth="1"/>
    <col min="12551" max="12551" width="5.81640625" style="4" bestFit="1" customWidth="1"/>
    <col min="12552" max="12552" width="17.81640625" style="4" bestFit="1" customWidth="1"/>
    <col min="12553" max="12553" width="6.54296875" style="4" bestFit="1" customWidth="1"/>
    <col min="12554" max="12554" width="4.08984375" style="4" bestFit="1" customWidth="1"/>
    <col min="12555" max="12555" width="17.81640625" style="4" bestFit="1" customWidth="1"/>
    <col min="12556" max="12556" width="6.54296875" style="4" bestFit="1" customWidth="1"/>
    <col min="12557" max="12557" width="4.08984375" style="4" bestFit="1" customWidth="1"/>
    <col min="12558" max="12558" width="21.36328125" style="4" bestFit="1" customWidth="1"/>
    <col min="12559" max="12559" width="7.36328125" style="4" bestFit="1" customWidth="1"/>
    <col min="12560" max="12560" width="6.54296875" style="4" bestFit="1" customWidth="1"/>
    <col min="12561" max="12561" width="17.1796875" style="4" bestFit="1" customWidth="1"/>
    <col min="12562" max="12562" width="16.08984375" style="4" customWidth="1"/>
    <col min="12563" max="12563" width="20.26953125" style="4" bestFit="1" customWidth="1"/>
    <col min="12564" max="12568" width="11.7265625" style="4"/>
    <col min="12569" max="12569" width="18.26953125" style="4" bestFit="1" customWidth="1"/>
    <col min="12570" max="12570" width="21.36328125" style="4" bestFit="1" customWidth="1"/>
    <col min="12571" max="12801" width="11.7265625" style="4"/>
    <col min="12802" max="12802" width="8.26953125" style="4" bestFit="1" customWidth="1"/>
    <col min="12803" max="12803" width="10.08984375" style="4" bestFit="1" customWidth="1"/>
    <col min="12804" max="12804" width="95.08984375" style="4" customWidth="1"/>
    <col min="12805" max="12805" width="10" style="4" bestFit="1" customWidth="1"/>
    <col min="12806" max="12806" width="6.81640625" style="4" bestFit="1" customWidth="1"/>
    <col min="12807" max="12807" width="5.81640625" style="4" bestFit="1" customWidth="1"/>
    <col min="12808" max="12808" width="17.81640625" style="4" bestFit="1" customWidth="1"/>
    <col min="12809" max="12809" width="6.54296875" style="4" bestFit="1" customWidth="1"/>
    <col min="12810" max="12810" width="4.08984375" style="4" bestFit="1" customWidth="1"/>
    <col min="12811" max="12811" width="17.81640625" style="4" bestFit="1" customWidth="1"/>
    <col min="12812" max="12812" width="6.54296875" style="4" bestFit="1" customWidth="1"/>
    <col min="12813" max="12813" width="4.08984375" style="4" bestFit="1" customWidth="1"/>
    <col min="12814" max="12814" width="21.36328125" style="4" bestFit="1" customWidth="1"/>
    <col min="12815" max="12815" width="7.36328125" style="4" bestFit="1" customWidth="1"/>
    <col min="12816" max="12816" width="6.54296875" style="4" bestFit="1" customWidth="1"/>
    <col min="12817" max="12817" width="17.1796875" style="4" bestFit="1" customWidth="1"/>
    <col min="12818" max="12818" width="16.08984375" style="4" customWidth="1"/>
    <col min="12819" max="12819" width="20.26953125" style="4" bestFit="1" customWidth="1"/>
    <col min="12820" max="12824" width="11.7265625" style="4"/>
    <col min="12825" max="12825" width="18.26953125" style="4" bestFit="1" customWidth="1"/>
    <col min="12826" max="12826" width="21.36328125" style="4" bestFit="1" customWidth="1"/>
    <col min="12827" max="13057" width="11.7265625" style="4"/>
    <col min="13058" max="13058" width="8.26953125" style="4" bestFit="1" customWidth="1"/>
    <col min="13059" max="13059" width="10.08984375" style="4" bestFit="1" customWidth="1"/>
    <col min="13060" max="13060" width="95.08984375" style="4" customWidth="1"/>
    <col min="13061" max="13061" width="10" style="4" bestFit="1" customWidth="1"/>
    <col min="13062" max="13062" width="6.81640625" style="4" bestFit="1" customWidth="1"/>
    <col min="13063" max="13063" width="5.81640625" style="4" bestFit="1" customWidth="1"/>
    <col min="13064" max="13064" width="17.81640625" style="4" bestFit="1" customWidth="1"/>
    <col min="13065" max="13065" width="6.54296875" style="4" bestFit="1" customWidth="1"/>
    <col min="13066" max="13066" width="4.08984375" style="4" bestFit="1" customWidth="1"/>
    <col min="13067" max="13067" width="17.81640625" style="4" bestFit="1" customWidth="1"/>
    <col min="13068" max="13068" width="6.54296875" style="4" bestFit="1" customWidth="1"/>
    <col min="13069" max="13069" width="4.08984375" style="4" bestFit="1" customWidth="1"/>
    <col min="13070" max="13070" width="21.36328125" style="4" bestFit="1" customWidth="1"/>
    <col min="13071" max="13071" width="7.36328125" style="4" bestFit="1" customWidth="1"/>
    <col min="13072" max="13072" width="6.54296875" style="4" bestFit="1" customWidth="1"/>
    <col min="13073" max="13073" width="17.1796875" style="4" bestFit="1" customWidth="1"/>
    <col min="13074" max="13074" width="16.08984375" style="4" customWidth="1"/>
    <col min="13075" max="13075" width="20.26953125" style="4" bestFit="1" customWidth="1"/>
    <col min="13076" max="13080" width="11.7265625" style="4"/>
    <col min="13081" max="13081" width="18.26953125" style="4" bestFit="1" customWidth="1"/>
    <col min="13082" max="13082" width="21.36328125" style="4" bestFit="1" customWidth="1"/>
    <col min="13083" max="13313" width="11.7265625" style="4"/>
    <col min="13314" max="13314" width="8.26953125" style="4" bestFit="1" customWidth="1"/>
    <col min="13315" max="13315" width="10.08984375" style="4" bestFit="1" customWidth="1"/>
    <col min="13316" max="13316" width="95.08984375" style="4" customWidth="1"/>
    <col min="13317" max="13317" width="10" style="4" bestFit="1" customWidth="1"/>
    <col min="13318" max="13318" width="6.81640625" style="4" bestFit="1" customWidth="1"/>
    <col min="13319" max="13319" width="5.81640625" style="4" bestFit="1" customWidth="1"/>
    <col min="13320" max="13320" width="17.81640625" style="4" bestFit="1" customWidth="1"/>
    <col min="13321" max="13321" width="6.54296875" style="4" bestFit="1" customWidth="1"/>
    <col min="13322" max="13322" width="4.08984375" style="4" bestFit="1" customWidth="1"/>
    <col min="13323" max="13323" width="17.81640625" style="4" bestFit="1" customWidth="1"/>
    <col min="13324" max="13324" width="6.54296875" style="4" bestFit="1" customWidth="1"/>
    <col min="13325" max="13325" width="4.08984375" style="4" bestFit="1" customWidth="1"/>
    <col min="13326" max="13326" width="21.36328125" style="4" bestFit="1" customWidth="1"/>
    <col min="13327" max="13327" width="7.36328125" style="4" bestFit="1" customWidth="1"/>
    <col min="13328" max="13328" width="6.54296875" style="4" bestFit="1" customWidth="1"/>
    <col min="13329" max="13329" width="17.1796875" style="4" bestFit="1" customWidth="1"/>
    <col min="13330" max="13330" width="16.08984375" style="4" customWidth="1"/>
    <col min="13331" max="13331" width="20.26953125" style="4" bestFit="1" customWidth="1"/>
    <col min="13332" max="13336" width="11.7265625" style="4"/>
    <col min="13337" max="13337" width="18.26953125" style="4" bestFit="1" customWidth="1"/>
    <col min="13338" max="13338" width="21.36328125" style="4" bestFit="1" customWidth="1"/>
    <col min="13339" max="13569" width="11.7265625" style="4"/>
    <col min="13570" max="13570" width="8.26953125" style="4" bestFit="1" customWidth="1"/>
    <col min="13571" max="13571" width="10.08984375" style="4" bestFit="1" customWidth="1"/>
    <col min="13572" max="13572" width="95.08984375" style="4" customWidth="1"/>
    <col min="13573" max="13573" width="10" style="4" bestFit="1" customWidth="1"/>
    <col min="13574" max="13574" width="6.81640625" style="4" bestFit="1" customWidth="1"/>
    <col min="13575" max="13575" width="5.81640625" style="4" bestFit="1" customWidth="1"/>
    <col min="13576" max="13576" width="17.81640625" style="4" bestFit="1" customWidth="1"/>
    <col min="13577" max="13577" width="6.54296875" style="4" bestFit="1" customWidth="1"/>
    <col min="13578" max="13578" width="4.08984375" style="4" bestFit="1" customWidth="1"/>
    <col min="13579" max="13579" width="17.81640625" style="4" bestFit="1" customWidth="1"/>
    <col min="13580" max="13580" width="6.54296875" style="4" bestFit="1" customWidth="1"/>
    <col min="13581" max="13581" width="4.08984375" style="4" bestFit="1" customWidth="1"/>
    <col min="13582" max="13582" width="21.36328125" style="4" bestFit="1" customWidth="1"/>
    <col min="13583" max="13583" width="7.36328125" style="4" bestFit="1" customWidth="1"/>
    <col min="13584" max="13584" width="6.54296875" style="4" bestFit="1" customWidth="1"/>
    <col min="13585" max="13585" width="17.1796875" style="4" bestFit="1" customWidth="1"/>
    <col min="13586" max="13586" width="16.08984375" style="4" customWidth="1"/>
    <col min="13587" max="13587" width="20.26953125" style="4" bestFit="1" customWidth="1"/>
    <col min="13588" max="13592" width="11.7265625" style="4"/>
    <col min="13593" max="13593" width="18.26953125" style="4" bestFit="1" customWidth="1"/>
    <col min="13594" max="13594" width="21.36328125" style="4" bestFit="1" customWidth="1"/>
    <col min="13595" max="13825" width="11.7265625" style="4"/>
    <col min="13826" max="13826" width="8.26953125" style="4" bestFit="1" customWidth="1"/>
    <col min="13827" max="13827" width="10.08984375" style="4" bestFit="1" customWidth="1"/>
    <col min="13828" max="13828" width="95.08984375" style="4" customWidth="1"/>
    <col min="13829" max="13829" width="10" style="4" bestFit="1" customWidth="1"/>
    <col min="13830" max="13830" width="6.81640625" style="4" bestFit="1" customWidth="1"/>
    <col min="13831" max="13831" width="5.81640625" style="4" bestFit="1" customWidth="1"/>
    <col min="13832" max="13832" width="17.81640625" style="4" bestFit="1" customWidth="1"/>
    <col min="13833" max="13833" width="6.54296875" style="4" bestFit="1" customWidth="1"/>
    <col min="13834" max="13834" width="4.08984375" style="4" bestFit="1" customWidth="1"/>
    <col min="13835" max="13835" width="17.81640625" style="4" bestFit="1" customWidth="1"/>
    <col min="13836" max="13836" width="6.54296875" style="4" bestFit="1" customWidth="1"/>
    <col min="13837" max="13837" width="4.08984375" style="4" bestFit="1" customWidth="1"/>
    <col min="13838" max="13838" width="21.36328125" style="4" bestFit="1" customWidth="1"/>
    <col min="13839" max="13839" width="7.36328125" style="4" bestFit="1" customWidth="1"/>
    <col min="13840" max="13840" width="6.54296875" style="4" bestFit="1" customWidth="1"/>
    <col min="13841" max="13841" width="17.1796875" style="4" bestFit="1" customWidth="1"/>
    <col min="13842" max="13842" width="16.08984375" style="4" customWidth="1"/>
    <col min="13843" max="13843" width="20.26953125" style="4" bestFit="1" customWidth="1"/>
    <col min="13844" max="13848" width="11.7265625" style="4"/>
    <col min="13849" max="13849" width="18.26953125" style="4" bestFit="1" customWidth="1"/>
    <col min="13850" max="13850" width="21.36328125" style="4" bestFit="1" customWidth="1"/>
    <col min="13851" max="14081" width="11.7265625" style="4"/>
    <col min="14082" max="14082" width="8.26953125" style="4" bestFit="1" customWidth="1"/>
    <col min="14083" max="14083" width="10.08984375" style="4" bestFit="1" customWidth="1"/>
    <col min="14084" max="14084" width="95.08984375" style="4" customWidth="1"/>
    <col min="14085" max="14085" width="10" style="4" bestFit="1" customWidth="1"/>
    <col min="14086" max="14086" width="6.81640625" style="4" bestFit="1" customWidth="1"/>
    <col min="14087" max="14087" width="5.81640625" style="4" bestFit="1" customWidth="1"/>
    <col min="14088" max="14088" width="17.81640625" style="4" bestFit="1" customWidth="1"/>
    <col min="14089" max="14089" width="6.54296875" style="4" bestFit="1" customWidth="1"/>
    <col min="14090" max="14090" width="4.08984375" style="4" bestFit="1" customWidth="1"/>
    <col min="14091" max="14091" width="17.81640625" style="4" bestFit="1" customWidth="1"/>
    <col min="14092" max="14092" width="6.54296875" style="4" bestFit="1" customWidth="1"/>
    <col min="14093" max="14093" width="4.08984375" style="4" bestFit="1" customWidth="1"/>
    <col min="14094" max="14094" width="21.36328125" style="4" bestFit="1" customWidth="1"/>
    <col min="14095" max="14095" width="7.36328125" style="4" bestFit="1" customWidth="1"/>
    <col min="14096" max="14096" width="6.54296875" style="4" bestFit="1" customWidth="1"/>
    <col min="14097" max="14097" width="17.1796875" style="4" bestFit="1" customWidth="1"/>
    <col min="14098" max="14098" width="16.08984375" style="4" customWidth="1"/>
    <col min="14099" max="14099" width="20.26953125" style="4" bestFit="1" customWidth="1"/>
    <col min="14100" max="14104" width="11.7265625" style="4"/>
    <col min="14105" max="14105" width="18.26953125" style="4" bestFit="1" customWidth="1"/>
    <col min="14106" max="14106" width="21.36328125" style="4" bestFit="1" customWidth="1"/>
    <col min="14107" max="14337" width="11.7265625" style="4"/>
    <col min="14338" max="14338" width="8.26953125" style="4" bestFit="1" customWidth="1"/>
    <col min="14339" max="14339" width="10.08984375" style="4" bestFit="1" customWidth="1"/>
    <col min="14340" max="14340" width="95.08984375" style="4" customWidth="1"/>
    <col min="14341" max="14341" width="10" style="4" bestFit="1" customWidth="1"/>
    <col min="14342" max="14342" width="6.81640625" style="4" bestFit="1" customWidth="1"/>
    <col min="14343" max="14343" width="5.81640625" style="4" bestFit="1" customWidth="1"/>
    <col min="14344" max="14344" width="17.81640625" style="4" bestFit="1" customWidth="1"/>
    <col min="14345" max="14345" width="6.54296875" style="4" bestFit="1" customWidth="1"/>
    <col min="14346" max="14346" width="4.08984375" style="4" bestFit="1" customWidth="1"/>
    <col min="14347" max="14347" width="17.81640625" style="4" bestFit="1" customWidth="1"/>
    <col min="14348" max="14348" width="6.54296875" style="4" bestFit="1" customWidth="1"/>
    <col min="14349" max="14349" width="4.08984375" style="4" bestFit="1" customWidth="1"/>
    <col min="14350" max="14350" width="21.36328125" style="4" bestFit="1" customWidth="1"/>
    <col min="14351" max="14351" width="7.36328125" style="4" bestFit="1" customWidth="1"/>
    <col min="14352" max="14352" width="6.54296875" style="4" bestFit="1" customWidth="1"/>
    <col min="14353" max="14353" width="17.1796875" style="4" bestFit="1" customWidth="1"/>
    <col min="14354" max="14354" width="16.08984375" style="4" customWidth="1"/>
    <col min="14355" max="14355" width="20.26953125" style="4" bestFit="1" customWidth="1"/>
    <col min="14356" max="14360" width="11.7265625" style="4"/>
    <col min="14361" max="14361" width="18.26953125" style="4" bestFit="1" customWidth="1"/>
    <col min="14362" max="14362" width="21.36328125" style="4" bestFit="1" customWidth="1"/>
    <col min="14363" max="14593" width="11.7265625" style="4"/>
    <col min="14594" max="14594" width="8.26953125" style="4" bestFit="1" customWidth="1"/>
    <col min="14595" max="14595" width="10.08984375" style="4" bestFit="1" customWidth="1"/>
    <col min="14596" max="14596" width="95.08984375" style="4" customWidth="1"/>
    <col min="14597" max="14597" width="10" style="4" bestFit="1" customWidth="1"/>
    <col min="14598" max="14598" width="6.81640625" style="4" bestFit="1" customWidth="1"/>
    <col min="14599" max="14599" width="5.81640625" style="4" bestFit="1" customWidth="1"/>
    <col min="14600" max="14600" width="17.81640625" style="4" bestFit="1" customWidth="1"/>
    <col min="14601" max="14601" width="6.54296875" style="4" bestFit="1" customWidth="1"/>
    <col min="14602" max="14602" width="4.08984375" style="4" bestFit="1" customWidth="1"/>
    <col min="14603" max="14603" width="17.81640625" style="4" bestFit="1" customWidth="1"/>
    <col min="14604" max="14604" width="6.54296875" style="4" bestFit="1" customWidth="1"/>
    <col min="14605" max="14605" width="4.08984375" style="4" bestFit="1" customWidth="1"/>
    <col min="14606" max="14606" width="21.36328125" style="4" bestFit="1" customWidth="1"/>
    <col min="14607" max="14607" width="7.36328125" style="4" bestFit="1" customWidth="1"/>
    <col min="14608" max="14608" width="6.54296875" style="4" bestFit="1" customWidth="1"/>
    <col min="14609" max="14609" width="17.1796875" style="4" bestFit="1" customWidth="1"/>
    <col min="14610" max="14610" width="16.08984375" style="4" customWidth="1"/>
    <col min="14611" max="14611" width="20.26953125" style="4" bestFit="1" customWidth="1"/>
    <col min="14612" max="14616" width="11.7265625" style="4"/>
    <col min="14617" max="14617" width="18.26953125" style="4" bestFit="1" customWidth="1"/>
    <col min="14618" max="14618" width="21.36328125" style="4" bestFit="1" customWidth="1"/>
    <col min="14619" max="14849" width="11.7265625" style="4"/>
    <col min="14850" max="14850" width="8.26953125" style="4" bestFit="1" customWidth="1"/>
    <col min="14851" max="14851" width="10.08984375" style="4" bestFit="1" customWidth="1"/>
    <col min="14852" max="14852" width="95.08984375" style="4" customWidth="1"/>
    <col min="14853" max="14853" width="10" style="4" bestFit="1" customWidth="1"/>
    <col min="14854" max="14854" width="6.81640625" style="4" bestFit="1" customWidth="1"/>
    <col min="14855" max="14855" width="5.81640625" style="4" bestFit="1" customWidth="1"/>
    <col min="14856" max="14856" width="17.81640625" style="4" bestFit="1" customWidth="1"/>
    <col min="14857" max="14857" width="6.54296875" style="4" bestFit="1" customWidth="1"/>
    <col min="14858" max="14858" width="4.08984375" style="4" bestFit="1" customWidth="1"/>
    <col min="14859" max="14859" width="17.81640625" style="4" bestFit="1" customWidth="1"/>
    <col min="14860" max="14860" width="6.54296875" style="4" bestFit="1" customWidth="1"/>
    <col min="14861" max="14861" width="4.08984375" style="4" bestFit="1" customWidth="1"/>
    <col min="14862" max="14862" width="21.36328125" style="4" bestFit="1" customWidth="1"/>
    <col min="14863" max="14863" width="7.36328125" style="4" bestFit="1" customWidth="1"/>
    <col min="14864" max="14864" width="6.54296875" style="4" bestFit="1" customWidth="1"/>
    <col min="14865" max="14865" width="17.1796875" style="4" bestFit="1" customWidth="1"/>
    <col min="14866" max="14866" width="16.08984375" style="4" customWidth="1"/>
    <col min="14867" max="14867" width="20.26953125" style="4" bestFit="1" customWidth="1"/>
    <col min="14868" max="14872" width="11.7265625" style="4"/>
    <col min="14873" max="14873" width="18.26953125" style="4" bestFit="1" customWidth="1"/>
    <col min="14874" max="14874" width="21.36328125" style="4" bestFit="1" customWidth="1"/>
    <col min="14875" max="15105" width="11.7265625" style="4"/>
    <col min="15106" max="15106" width="8.26953125" style="4" bestFit="1" customWidth="1"/>
    <col min="15107" max="15107" width="10.08984375" style="4" bestFit="1" customWidth="1"/>
    <col min="15108" max="15108" width="95.08984375" style="4" customWidth="1"/>
    <col min="15109" max="15109" width="10" style="4" bestFit="1" customWidth="1"/>
    <col min="15110" max="15110" width="6.81640625" style="4" bestFit="1" customWidth="1"/>
    <col min="15111" max="15111" width="5.81640625" style="4" bestFit="1" customWidth="1"/>
    <col min="15112" max="15112" width="17.81640625" style="4" bestFit="1" customWidth="1"/>
    <col min="15113" max="15113" width="6.54296875" style="4" bestFit="1" customWidth="1"/>
    <col min="15114" max="15114" width="4.08984375" style="4" bestFit="1" customWidth="1"/>
    <col min="15115" max="15115" width="17.81640625" style="4" bestFit="1" customWidth="1"/>
    <col min="15116" max="15116" width="6.54296875" style="4" bestFit="1" customWidth="1"/>
    <col min="15117" max="15117" width="4.08984375" style="4" bestFit="1" customWidth="1"/>
    <col min="15118" max="15118" width="21.36328125" style="4" bestFit="1" customWidth="1"/>
    <col min="15119" max="15119" width="7.36328125" style="4" bestFit="1" customWidth="1"/>
    <col min="15120" max="15120" width="6.54296875" style="4" bestFit="1" customWidth="1"/>
    <col min="15121" max="15121" width="17.1796875" style="4" bestFit="1" customWidth="1"/>
    <col min="15122" max="15122" width="16.08984375" style="4" customWidth="1"/>
    <col min="15123" max="15123" width="20.26953125" style="4" bestFit="1" customWidth="1"/>
    <col min="15124" max="15128" width="11.7265625" style="4"/>
    <col min="15129" max="15129" width="18.26953125" style="4" bestFit="1" customWidth="1"/>
    <col min="15130" max="15130" width="21.36328125" style="4" bestFit="1" customWidth="1"/>
    <col min="15131" max="15361" width="11.7265625" style="4"/>
    <col min="15362" max="15362" width="8.26953125" style="4" bestFit="1" customWidth="1"/>
    <col min="15363" max="15363" width="10.08984375" style="4" bestFit="1" customWidth="1"/>
    <col min="15364" max="15364" width="95.08984375" style="4" customWidth="1"/>
    <col min="15365" max="15365" width="10" style="4" bestFit="1" customWidth="1"/>
    <col min="15366" max="15366" width="6.81640625" style="4" bestFit="1" customWidth="1"/>
    <col min="15367" max="15367" width="5.81640625" style="4" bestFit="1" customWidth="1"/>
    <col min="15368" max="15368" width="17.81640625" style="4" bestFit="1" customWidth="1"/>
    <col min="15369" max="15369" width="6.54296875" style="4" bestFit="1" customWidth="1"/>
    <col min="15370" max="15370" width="4.08984375" style="4" bestFit="1" customWidth="1"/>
    <col min="15371" max="15371" width="17.81640625" style="4" bestFit="1" customWidth="1"/>
    <col min="15372" max="15372" width="6.54296875" style="4" bestFit="1" customWidth="1"/>
    <col min="15373" max="15373" width="4.08984375" style="4" bestFit="1" customWidth="1"/>
    <col min="15374" max="15374" width="21.36328125" style="4" bestFit="1" customWidth="1"/>
    <col min="15375" max="15375" width="7.36328125" style="4" bestFit="1" customWidth="1"/>
    <col min="15376" max="15376" width="6.54296875" style="4" bestFit="1" customWidth="1"/>
    <col min="15377" max="15377" width="17.1796875" style="4" bestFit="1" customWidth="1"/>
    <col min="15378" max="15378" width="16.08984375" style="4" customWidth="1"/>
    <col min="15379" max="15379" width="20.26953125" style="4" bestFit="1" customWidth="1"/>
    <col min="15380" max="15384" width="11.7265625" style="4"/>
    <col min="15385" max="15385" width="18.26953125" style="4" bestFit="1" customWidth="1"/>
    <col min="15386" max="15386" width="21.36328125" style="4" bestFit="1" customWidth="1"/>
    <col min="15387" max="15617" width="11.7265625" style="4"/>
    <col min="15618" max="15618" width="8.26953125" style="4" bestFit="1" customWidth="1"/>
    <col min="15619" max="15619" width="10.08984375" style="4" bestFit="1" customWidth="1"/>
    <col min="15620" max="15620" width="95.08984375" style="4" customWidth="1"/>
    <col min="15621" max="15621" width="10" style="4" bestFit="1" customWidth="1"/>
    <col min="15622" max="15622" width="6.81640625" style="4" bestFit="1" customWidth="1"/>
    <col min="15623" max="15623" width="5.81640625" style="4" bestFit="1" customWidth="1"/>
    <col min="15624" max="15624" width="17.81640625" style="4" bestFit="1" customWidth="1"/>
    <col min="15625" max="15625" width="6.54296875" style="4" bestFit="1" customWidth="1"/>
    <col min="15626" max="15626" width="4.08984375" style="4" bestFit="1" customWidth="1"/>
    <col min="15627" max="15627" width="17.81640625" style="4" bestFit="1" customWidth="1"/>
    <col min="15628" max="15628" width="6.54296875" style="4" bestFit="1" customWidth="1"/>
    <col min="15629" max="15629" width="4.08984375" style="4" bestFit="1" customWidth="1"/>
    <col min="15630" max="15630" width="21.36328125" style="4" bestFit="1" customWidth="1"/>
    <col min="15631" max="15631" width="7.36328125" style="4" bestFit="1" customWidth="1"/>
    <col min="15632" max="15632" width="6.54296875" style="4" bestFit="1" customWidth="1"/>
    <col min="15633" max="15633" width="17.1796875" style="4" bestFit="1" customWidth="1"/>
    <col min="15634" max="15634" width="16.08984375" style="4" customWidth="1"/>
    <col min="15635" max="15635" width="20.26953125" style="4" bestFit="1" customWidth="1"/>
    <col min="15636" max="15640" width="11.7265625" style="4"/>
    <col min="15641" max="15641" width="18.26953125" style="4" bestFit="1" customWidth="1"/>
    <col min="15642" max="15642" width="21.36328125" style="4" bestFit="1" customWidth="1"/>
    <col min="15643" max="15873" width="11.7265625" style="4"/>
    <col min="15874" max="15874" width="8.26953125" style="4" bestFit="1" customWidth="1"/>
    <col min="15875" max="15875" width="10.08984375" style="4" bestFit="1" customWidth="1"/>
    <col min="15876" max="15876" width="95.08984375" style="4" customWidth="1"/>
    <col min="15877" max="15877" width="10" style="4" bestFit="1" customWidth="1"/>
    <col min="15878" max="15878" width="6.81640625" style="4" bestFit="1" customWidth="1"/>
    <col min="15879" max="15879" width="5.81640625" style="4" bestFit="1" customWidth="1"/>
    <col min="15880" max="15880" width="17.81640625" style="4" bestFit="1" customWidth="1"/>
    <col min="15881" max="15881" width="6.54296875" style="4" bestFit="1" customWidth="1"/>
    <col min="15882" max="15882" width="4.08984375" style="4" bestFit="1" customWidth="1"/>
    <col min="15883" max="15883" width="17.81640625" style="4" bestFit="1" customWidth="1"/>
    <col min="15884" max="15884" width="6.54296875" style="4" bestFit="1" customWidth="1"/>
    <col min="15885" max="15885" width="4.08984375" style="4" bestFit="1" customWidth="1"/>
    <col min="15886" max="15886" width="21.36328125" style="4" bestFit="1" customWidth="1"/>
    <col min="15887" max="15887" width="7.36328125" style="4" bestFit="1" customWidth="1"/>
    <col min="15888" max="15888" width="6.54296875" style="4" bestFit="1" customWidth="1"/>
    <col min="15889" max="15889" width="17.1796875" style="4" bestFit="1" customWidth="1"/>
    <col min="15890" max="15890" width="16.08984375" style="4" customWidth="1"/>
    <col min="15891" max="15891" width="20.26953125" style="4" bestFit="1" customWidth="1"/>
    <col min="15892" max="15896" width="11.7265625" style="4"/>
    <col min="15897" max="15897" width="18.26953125" style="4" bestFit="1" customWidth="1"/>
    <col min="15898" max="15898" width="21.36328125" style="4" bestFit="1" customWidth="1"/>
    <col min="15899" max="16129" width="11.7265625" style="4"/>
    <col min="16130" max="16130" width="8.26953125" style="4" bestFit="1" customWidth="1"/>
    <col min="16131" max="16131" width="10.08984375" style="4" bestFit="1" customWidth="1"/>
    <col min="16132" max="16132" width="95.08984375" style="4" customWidth="1"/>
    <col min="16133" max="16133" width="10" style="4" bestFit="1" customWidth="1"/>
    <col min="16134" max="16134" width="6.81640625" style="4" bestFit="1" customWidth="1"/>
    <col min="16135" max="16135" width="5.81640625" style="4" bestFit="1" customWidth="1"/>
    <col min="16136" max="16136" width="17.81640625" style="4" bestFit="1" customWidth="1"/>
    <col min="16137" max="16137" width="6.54296875" style="4" bestFit="1" customWidth="1"/>
    <col min="16138" max="16138" width="4.08984375" style="4" bestFit="1" customWidth="1"/>
    <col min="16139" max="16139" width="17.81640625" style="4" bestFit="1" customWidth="1"/>
    <col min="16140" max="16140" width="6.54296875" style="4" bestFit="1" customWidth="1"/>
    <col min="16141" max="16141" width="4.08984375" style="4" bestFit="1" customWidth="1"/>
    <col min="16142" max="16142" width="21.36328125" style="4" bestFit="1" customWidth="1"/>
    <col min="16143" max="16143" width="7.36328125" style="4" bestFit="1" customWidth="1"/>
    <col min="16144" max="16144" width="6.54296875" style="4" bestFit="1" customWidth="1"/>
    <col min="16145" max="16145" width="17.1796875" style="4" bestFit="1" customWidth="1"/>
    <col min="16146" max="16146" width="16.08984375" style="4" customWidth="1"/>
    <col min="16147" max="16147" width="20.26953125" style="4" bestFit="1" customWidth="1"/>
    <col min="16148" max="16152" width="11.7265625" style="4"/>
    <col min="16153" max="16153" width="18.26953125" style="4" bestFit="1" customWidth="1"/>
    <col min="16154" max="16154" width="21.36328125" style="4" bestFit="1" customWidth="1"/>
    <col min="16155" max="16384" width="11.7265625" style="4"/>
  </cols>
  <sheetData>
    <row r="1" spans="1:26" customFormat="1" ht="15" thickBot="1" x14ac:dyDescent="0.4">
      <c r="A1" s="592" t="s">
        <v>7135</v>
      </c>
      <c r="B1" s="592"/>
      <c r="C1" s="592"/>
      <c r="D1" s="592"/>
      <c r="E1" s="592"/>
      <c r="F1" s="592"/>
      <c r="G1" s="592"/>
      <c r="H1" s="592"/>
      <c r="I1" s="592"/>
      <c r="J1" s="592"/>
      <c r="K1" s="592"/>
      <c r="L1" s="592"/>
      <c r="M1" s="592"/>
      <c r="N1" s="592"/>
      <c r="O1" s="592"/>
      <c r="P1" s="592"/>
      <c r="Q1" s="592"/>
      <c r="R1" s="592"/>
    </row>
    <row r="2" spans="1:26" ht="16.5" thickTop="1" thickBot="1" x14ac:dyDescent="0.4">
      <c r="A2" s="1" t="s">
        <v>0</v>
      </c>
      <c r="B2" s="1" t="s">
        <v>1</v>
      </c>
      <c r="C2" s="1" t="s">
        <v>2</v>
      </c>
      <c r="D2" s="2" t="s">
        <v>3</v>
      </c>
      <c r="E2" s="1" t="s">
        <v>4</v>
      </c>
      <c r="F2" s="1" t="s">
        <v>5</v>
      </c>
      <c r="G2" s="1" t="s">
        <v>6</v>
      </c>
      <c r="H2" s="3" t="s">
        <v>7</v>
      </c>
      <c r="I2" s="1" t="s">
        <v>8</v>
      </c>
      <c r="J2" s="3" t="s">
        <v>9</v>
      </c>
      <c r="K2" s="1" t="s">
        <v>10</v>
      </c>
      <c r="L2" s="1" t="s">
        <v>8</v>
      </c>
      <c r="M2" s="1" t="s">
        <v>9</v>
      </c>
      <c r="N2" s="1" t="s">
        <v>11</v>
      </c>
      <c r="O2" s="1" t="s">
        <v>12</v>
      </c>
      <c r="P2" s="1" t="s">
        <v>13</v>
      </c>
      <c r="Q2" s="1" t="s">
        <v>14</v>
      </c>
      <c r="R2" s="1" t="s">
        <v>15</v>
      </c>
      <c r="S2" s="1" t="s">
        <v>16</v>
      </c>
      <c r="U2" s="5" t="s">
        <v>17</v>
      </c>
      <c r="V2" s="6"/>
      <c r="Y2" s="7" t="s">
        <v>18</v>
      </c>
      <c r="Z2" s="8" t="s">
        <v>19</v>
      </c>
    </row>
    <row r="3" spans="1:26" x14ac:dyDescent="0.35">
      <c r="A3" s="9" t="s">
        <v>20</v>
      </c>
      <c r="B3" s="10">
        <v>501962</v>
      </c>
      <c r="C3" s="10">
        <v>6793676</v>
      </c>
      <c r="D3" s="9" t="s">
        <v>21</v>
      </c>
      <c r="E3" s="11" t="s">
        <v>22</v>
      </c>
      <c r="F3" s="11" t="s">
        <v>23</v>
      </c>
      <c r="G3" s="11"/>
      <c r="H3" s="11"/>
      <c r="I3" s="1"/>
      <c r="J3" s="1"/>
      <c r="K3" s="11"/>
      <c r="L3" s="11"/>
      <c r="M3" s="11"/>
      <c r="N3" s="11"/>
      <c r="O3" s="11"/>
      <c r="P3" s="11"/>
      <c r="Q3" s="1"/>
      <c r="R3" s="11"/>
      <c r="S3" s="11" t="s">
        <v>24</v>
      </c>
      <c r="U3" s="12" t="s">
        <v>25</v>
      </c>
      <c r="V3" s="13" t="s">
        <v>26</v>
      </c>
      <c r="Y3" s="14" t="s">
        <v>27</v>
      </c>
      <c r="Z3" s="15" t="s">
        <v>28</v>
      </c>
    </row>
    <row r="4" spans="1:26" x14ac:dyDescent="0.35">
      <c r="A4" s="9" t="s">
        <v>29</v>
      </c>
      <c r="B4" s="16">
        <v>502210</v>
      </c>
      <c r="C4" s="16">
        <v>6793937</v>
      </c>
      <c r="D4" s="9" t="s">
        <v>30</v>
      </c>
      <c r="E4" s="11" t="s">
        <v>22</v>
      </c>
      <c r="F4" s="11" t="s">
        <v>31</v>
      </c>
      <c r="G4" s="11"/>
      <c r="H4" s="11"/>
      <c r="I4" s="9"/>
      <c r="J4" s="9"/>
      <c r="K4" s="11"/>
      <c r="L4" s="11"/>
      <c r="M4" s="11"/>
      <c r="N4" s="11"/>
      <c r="O4" s="11"/>
      <c r="P4" s="11"/>
      <c r="Q4" s="11"/>
      <c r="R4" s="11"/>
      <c r="S4" s="11" t="s">
        <v>24</v>
      </c>
      <c r="U4" s="17" t="s">
        <v>32</v>
      </c>
      <c r="V4" s="13" t="s">
        <v>33</v>
      </c>
      <c r="Y4" s="18" t="s">
        <v>34</v>
      </c>
      <c r="Z4" s="19" t="s">
        <v>35</v>
      </c>
    </row>
    <row r="5" spans="1:26" x14ac:dyDescent="0.35">
      <c r="A5" s="9" t="s">
        <v>36</v>
      </c>
      <c r="B5" s="16">
        <v>502279</v>
      </c>
      <c r="C5" s="16">
        <v>6793930</v>
      </c>
      <c r="D5" s="9" t="s">
        <v>37</v>
      </c>
      <c r="E5" s="11" t="s">
        <v>22</v>
      </c>
      <c r="F5" s="11" t="s">
        <v>31</v>
      </c>
      <c r="G5" s="11"/>
      <c r="H5" s="11"/>
      <c r="I5" s="9"/>
      <c r="J5" s="9"/>
      <c r="K5" s="11"/>
      <c r="L5" s="11"/>
      <c r="M5" s="11"/>
      <c r="N5" s="11"/>
      <c r="O5" s="11"/>
      <c r="P5" s="11"/>
      <c r="Q5" s="1"/>
      <c r="R5" s="11"/>
      <c r="S5" s="11" t="s">
        <v>24</v>
      </c>
      <c r="U5" s="17" t="s">
        <v>38</v>
      </c>
      <c r="V5" s="13" t="s">
        <v>33</v>
      </c>
      <c r="Y5" s="18" t="s">
        <v>39</v>
      </c>
      <c r="Z5" s="19" t="s">
        <v>40</v>
      </c>
    </row>
    <row r="6" spans="1:26" ht="29.5" thickBot="1" x14ac:dyDescent="0.4">
      <c r="A6" s="9" t="s">
        <v>41</v>
      </c>
      <c r="B6" s="16">
        <v>502115</v>
      </c>
      <c r="C6" s="16">
        <v>6793589</v>
      </c>
      <c r="D6" s="9" t="s">
        <v>42</v>
      </c>
      <c r="E6" s="11" t="s">
        <v>22</v>
      </c>
      <c r="F6" s="11" t="s">
        <v>43</v>
      </c>
      <c r="G6" s="11"/>
      <c r="H6" s="11" t="s">
        <v>34</v>
      </c>
      <c r="I6" s="9">
        <v>9</v>
      </c>
      <c r="J6" s="9">
        <v>90</v>
      </c>
      <c r="K6" s="11"/>
      <c r="L6" s="11"/>
      <c r="M6" s="11"/>
      <c r="N6" s="11"/>
      <c r="O6" s="11"/>
      <c r="P6" s="11"/>
      <c r="Q6" s="1"/>
      <c r="R6" s="11"/>
      <c r="S6" s="11" t="s">
        <v>24</v>
      </c>
      <c r="U6" s="17" t="s">
        <v>44</v>
      </c>
      <c r="V6" s="13" t="s">
        <v>45</v>
      </c>
      <c r="Y6" s="18" t="s">
        <v>46</v>
      </c>
      <c r="Z6" s="20" t="s">
        <v>47</v>
      </c>
    </row>
    <row r="7" spans="1:26" ht="44" thickBot="1" x14ac:dyDescent="0.4">
      <c r="A7" s="9" t="s">
        <v>48</v>
      </c>
      <c r="B7" s="16">
        <v>502069</v>
      </c>
      <c r="C7" s="16">
        <v>6793594</v>
      </c>
      <c r="D7" s="9" t="s">
        <v>49</v>
      </c>
      <c r="E7" s="11" t="s">
        <v>22</v>
      </c>
      <c r="F7" s="11" t="s">
        <v>31</v>
      </c>
      <c r="G7" s="11"/>
      <c r="H7" s="11" t="s">
        <v>34</v>
      </c>
      <c r="I7" s="9">
        <v>351</v>
      </c>
      <c r="J7" s="9">
        <v>90</v>
      </c>
      <c r="K7" s="11"/>
      <c r="L7" s="11"/>
      <c r="M7" s="11"/>
      <c r="N7" s="11"/>
      <c r="O7" s="11"/>
      <c r="P7" s="11"/>
      <c r="Q7" s="1"/>
      <c r="R7" s="11"/>
      <c r="S7" s="11" t="s">
        <v>24</v>
      </c>
      <c r="U7" s="17" t="s">
        <v>50</v>
      </c>
      <c r="V7" s="13" t="s">
        <v>51</v>
      </c>
      <c r="Y7" s="20" t="s">
        <v>52</v>
      </c>
    </row>
    <row r="8" spans="1:26" ht="46.5" x14ac:dyDescent="0.35">
      <c r="A8" s="9" t="s">
        <v>53</v>
      </c>
      <c r="B8" s="16">
        <v>502041</v>
      </c>
      <c r="C8" s="16">
        <v>6793576</v>
      </c>
      <c r="D8" s="9" t="s">
        <v>54</v>
      </c>
      <c r="E8" s="11" t="s">
        <v>22</v>
      </c>
      <c r="F8" s="11" t="s">
        <v>31</v>
      </c>
      <c r="G8" s="11"/>
      <c r="H8" s="11"/>
      <c r="I8" s="9"/>
      <c r="J8" s="9"/>
      <c r="K8" s="11"/>
      <c r="L8" s="11"/>
      <c r="M8" s="11"/>
      <c r="N8" s="11"/>
      <c r="O8" s="11"/>
      <c r="P8" s="11"/>
      <c r="Q8" s="1" t="s">
        <v>55</v>
      </c>
      <c r="R8" s="11"/>
      <c r="S8" s="11" t="s">
        <v>24</v>
      </c>
      <c r="U8" s="17" t="s">
        <v>56</v>
      </c>
      <c r="V8" s="13" t="s">
        <v>57</v>
      </c>
    </row>
    <row r="9" spans="1:26" x14ac:dyDescent="0.35">
      <c r="A9" s="9" t="s">
        <v>58</v>
      </c>
      <c r="B9" s="16">
        <v>501994</v>
      </c>
      <c r="C9" s="16">
        <v>6793616</v>
      </c>
      <c r="D9" s="9" t="s">
        <v>59</v>
      </c>
      <c r="E9" s="11" t="s">
        <v>22</v>
      </c>
      <c r="F9" s="11" t="s">
        <v>31</v>
      </c>
      <c r="G9" s="11"/>
      <c r="H9" s="11"/>
      <c r="I9" s="9"/>
      <c r="J9" s="9"/>
      <c r="K9" s="11"/>
      <c r="L9" s="11"/>
      <c r="M9" s="11"/>
      <c r="N9" s="11"/>
      <c r="O9" s="11"/>
      <c r="P9" s="11"/>
      <c r="Q9" s="1"/>
      <c r="R9" s="11"/>
      <c r="S9" s="11" t="s">
        <v>24</v>
      </c>
      <c r="U9" s="17" t="s">
        <v>60</v>
      </c>
      <c r="V9" s="13" t="s">
        <v>61</v>
      </c>
    </row>
    <row r="10" spans="1:26" ht="58" x14ac:dyDescent="0.35">
      <c r="A10" s="9" t="s">
        <v>62</v>
      </c>
      <c r="B10" s="16">
        <v>501962</v>
      </c>
      <c r="C10" s="16">
        <v>6793676</v>
      </c>
      <c r="D10" s="9" t="s">
        <v>63</v>
      </c>
      <c r="E10" s="11" t="s">
        <v>22</v>
      </c>
      <c r="F10" s="11" t="s">
        <v>23</v>
      </c>
      <c r="G10" s="11"/>
      <c r="H10" s="11"/>
      <c r="I10" s="9"/>
      <c r="J10" s="9"/>
      <c r="K10" s="11"/>
      <c r="L10" s="11"/>
      <c r="M10" s="11"/>
      <c r="N10" s="11"/>
      <c r="O10" s="11"/>
      <c r="P10" s="11"/>
      <c r="Q10" s="1"/>
      <c r="R10" s="11"/>
      <c r="S10" s="11" t="s">
        <v>24</v>
      </c>
      <c r="U10" s="17" t="s">
        <v>64</v>
      </c>
      <c r="V10" s="13" t="s">
        <v>65</v>
      </c>
    </row>
    <row r="11" spans="1:26" ht="31" x14ac:dyDescent="0.35">
      <c r="A11" s="9" t="s">
        <v>66</v>
      </c>
      <c r="B11" s="16">
        <v>501897</v>
      </c>
      <c r="C11" s="16">
        <v>6793670</v>
      </c>
      <c r="D11" s="9" t="s">
        <v>67</v>
      </c>
      <c r="E11" s="11" t="s">
        <v>22</v>
      </c>
      <c r="F11" s="11" t="s">
        <v>68</v>
      </c>
      <c r="G11" s="11"/>
      <c r="H11" s="11" t="s">
        <v>34</v>
      </c>
      <c r="I11" s="9">
        <v>176</v>
      </c>
      <c r="J11" s="9">
        <v>75</v>
      </c>
      <c r="K11" s="11"/>
      <c r="L11" s="11"/>
      <c r="M11" s="11"/>
      <c r="N11" s="11"/>
      <c r="O11" s="11"/>
      <c r="P11" s="11"/>
      <c r="Q11" s="1"/>
      <c r="R11" s="11"/>
      <c r="S11" s="11" t="s">
        <v>24</v>
      </c>
      <c r="U11" s="17" t="s">
        <v>69</v>
      </c>
      <c r="V11" s="13" t="s">
        <v>70</v>
      </c>
    </row>
    <row r="12" spans="1:26" x14ac:dyDescent="0.35">
      <c r="A12" s="9" t="s">
        <v>71</v>
      </c>
      <c r="B12" s="16">
        <v>501769</v>
      </c>
      <c r="C12" s="16">
        <v>6793648</v>
      </c>
      <c r="D12" s="9" t="s">
        <v>72</v>
      </c>
      <c r="E12" s="11" t="s">
        <v>22</v>
      </c>
      <c r="F12" s="11" t="s">
        <v>73</v>
      </c>
      <c r="G12" s="11"/>
      <c r="H12" s="11"/>
      <c r="I12" s="9"/>
      <c r="J12" s="9"/>
      <c r="K12" s="11"/>
      <c r="L12" s="11"/>
      <c r="M12" s="11"/>
      <c r="N12" s="11"/>
      <c r="O12" s="11"/>
      <c r="P12" s="11"/>
      <c r="Q12" s="1"/>
      <c r="R12" s="11"/>
      <c r="S12" s="11" t="s">
        <v>24</v>
      </c>
      <c r="U12" s="17" t="s">
        <v>74</v>
      </c>
      <c r="V12" s="13" t="s">
        <v>75</v>
      </c>
    </row>
    <row r="13" spans="1:26" ht="46.5" x14ac:dyDescent="0.35">
      <c r="A13" s="9" t="s">
        <v>76</v>
      </c>
      <c r="B13" s="16">
        <v>501720</v>
      </c>
      <c r="C13" s="16">
        <v>6793642</v>
      </c>
      <c r="D13" s="9" t="s">
        <v>77</v>
      </c>
      <c r="E13" s="11" t="s">
        <v>22</v>
      </c>
      <c r="F13" s="11" t="s">
        <v>68</v>
      </c>
      <c r="G13" s="11"/>
      <c r="H13" s="11" t="s">
        <v>34</v>
      </c>
      <c r="I13" s="9">
        <v>357</v>
      </c>
      <c r="J13" s="9">
        <v>75</v>
      </c>
      <c r="K13" s="11" t="s">
        <v>27</v>
      </c>
      <c r="L13" s="9">
        <v>346</v>
      </c>
      <c r="M13" s="9">
        <v>80</v>
      </c>
      <c r="N13" s="11"/>
      <c r="O13" s="11"/>
      <c r="P13" s="11"/>
      <c r="Q13" s="1" t="s">
        <v>78</v>
      </c>
      <c r="R13" s="11"/>
      <c r="S13" s="11" t="s">
        <v>24</v>
      </c>
      <c r="U13" s="17" t="s">
        <v>79</v>
      </c>
      <c r="V13" s="13" t="s">
        <v>70</v>
      </c>
    </row>
    <row r="14" spans="1:26" ht="46.5" x14ac:dyDescent="0.35">
      <c r="A14" s="9" t="s">
        <v>80</v>
      </c>
      <c r="B14" s="16">
        <v>501703</v>
      </c>
      <c r="C14" s="16">
        <v>6793642</v>
      </c>
      <c r="D14" s="9" t="s">
        <v>81</v>
      </c>
      <c r="E14" s="11" t="s">
        <v>22</v>
      </c>
      <c r="F14" s="11" t="s">
        <v>43</v>
      </c>
      <c r="G14" s="11" t="s">
        <v>82</v>
      </c>
      <c r="H14" s="11" t="s">
        <v>34</v>
      </c>
      <c r="I14" s="9">
        <v>354</v>
      </c>
      <c r="J14" s="9">
        <v>83</v>
      </c>
      <c r="K14" s="11" t="s">
        <v>27</v>
      </c>
      <c r="L14" s="9">
        <v>339</v>
      </c>
      <c r="M14" s="9">
        <v>69</v>
      </c>
      <c r="N14" s="11"/>
      <c r="O14" s="11"/>
      <c r="P14" s="11"/>
      <c r="Q14" s="1"/>
      <c r="R14" s="11"/>
      <c r="S14" s="11" t="s">
        <v>24</v>
      </c>
      <c r="U14" s="17" t="s">
        <v>83</v>
      </c>
      <c r="V14" s="13" t="s">
        <v>84</v>
      </c>
    </row>
    <row r="15" spans="1:26" ht="31" x14ac:dyDescent="0.35">
      <c r="A15" s="9" t="s">
        <v>85</v>
      </c>
      <c r="B15" s="16">
        <v>501514</v>
      </c>
      <c r="C15" s="16">
        <v>6795196</v>
      </c>
      <c r="D15" s="9" t="s">
        <v>86</v>
      </c>
      <c r="E15" s="11" t="s">
        <v>22</v>
      </c>
      <c r="F15" s="11" t="s">
        <v>68</v>
      </c>
      <c r="G15" s="11"/>
      <c r="H15" s="11" t="s">
        <v>34</v>
      </c>
      <c r="I15" s="9">
        <v>180</v>
      </c>
      <c r="J15" s="9">
        <v>84</v>
      </c>
      <c r="K15" s="11"/>
      <c r="L15" s="11"/>
      <c r="M15" s="11"/>
      <c r="N15" s="11"/>
      <c r="O15" s="11"/>
      <c r="P15" s="11"/>
      <c r="Q15" s="1"/>
      <c r="R15" s="11"/>
      <c r="S15" s="11" t="s">
        <v>24</v>
      </c>
      <c r="U15" s="17" t="s">
        <v>87</v>
      </c>
      <c r="V15" s="13" t="s">
        <v>88</v>
      </c>
    </row>
    <row r="16" spans="1:26" ht="31" x14ac:dyDescent="0.35">
      <c r="A16" s="9" t="s">
        <v>89</v>
      </c>
      <c r="B16" s="16">
        <v>501828</v>
      </c>
      <c r="C16" s="16">
        <v>6795224</v>
      </c>
      <c r="D16" s="9" t="s">
        <v>90</v>
      </c>
      <c r="E16" s="11" t="s">
        <v>91</v>
      </c>
      <c r="F16" s="11" t="s">
        <v>82</v>
      </c>
      <c r="G16" s="11" t="s">
        <v>31</v>
      </c>
      <c r="H16" s="11"/>
      <c r="I16" s="9"/>
      <c r="J16" s="9"/>
      <c r="K16" s="11"/>
      <c r="L16" s="11"/>
      <c r="M16" s="11"/>
      <c r="N16" s="11"/>
      <c r="O16" s="11"/>
      <c r="P16" s="11"/>
      <c r="Q16" s="1"/>
      <c r="R16" s="11"/>
      <c r="S16" s="11" t="s">
        <v>24</v>
      </c>
      <c r="U16" s="17" t="s">
        <v>92</v>
      </c>
      <c r="V16" s="13" t="s">
        <v>93</v>
      </c>
    </row>
    <row r="17" spans="1:22" ht="43.5" x14ac:dyDescent="0.35">
      <c r="A17" s="9" t="s">
        <v>94</v>
      </c>
      <c r="B17" s="16">
        <v>501847</v>
      </c>
      <c r="C17" s="16">
        <v>6795281</v>
      </c>
      <c r="D17" s="9" t="s">
        <v>95</v>
      </c>
      <c r="E17" s="11" t="s">
        <v>22</v>
      </c>
      <c r="F17" s="11" t="s">
        <v>31</v>
      </c>
      <c r="G17" s="11"/>
      <c r="H17" s="11"/>
      <c r="I17" s="9"/>
      <c r="J17" s="9"/>
      <c r="K17" s="11"/>
      <c r="L17" s="11"/>
      <c r="M17" s="11"/>
      <c r="N17" s="11"/>
      <c r="O17" s="11"/>
      <c r="P17" s="11"/>
      <c r="Q17" s="1"/>
      <c r="R17" s="11"/>
      <c r="S17" s="11" t="s">
        <v>24</v>
      </c>
      <c r="U17" s="17" t="s">
        <v>96</v>
      </c>
      <c r="V17" s="13" t="s">
        <v>97</v>
      </c>
    </row>
    <row r="18" spans="1:22" ht="16" thickBot="1" x14ac:dyDescent="0.4">
      <c r="A18" s="9" t="s">
        <v>98</v>
      </c>
      <c r="B18" s="16">
        <v>502423</v>
      </c>
      <c r="C18" s="16">
        <v>6795362</v>
      </c>
      <c r="D18" s="9" t="s">
        <v>99</v>
      </c>
      <c r="E18" s="11" t="s">
        <v>22</v>
      </c>
      <c r="F18" s="11" t="s">
        <v>100</v>
      </c>
      <c r="G18" s="11"/>
      <c r="H18" s="11" t="s">
        <v>27</v>
      </c>
      <c r="I18" s="9">
        <v>336</v>
      </c>
      <c r="J18" s="9">
        <v>82</v>
      </c>
      <c r="K18" s="11"/>
      <c r="L18" s="11"/>
      <c r="M18" s="11"/>
      <c r="N18" s="11"/>
      <c r="O18" s="11"/>
      <c r="P18" s="11"/>
      <c r="Q18" s="1"/>
      <c r="R18" s="11"/>
      <c r="S18" s="11" t="s">
        <v>24</v>
      </c>
      <c r="U18" s="21" t="s">
        <v>101</v>
      </c>
      <c r="V18" s="22" t="s">
        <v>102</v>
      </c>
    </row>
    <row r="19" spans="1:22" x14ac:dyDescent="0.35">
      <c r="A19" s="9" t="s">
        <v>103</v>
      </c>
      <c r="B19" s="16">
        <v>502624</v>
      </c>
      <c r="C19" s="16">
        <v>6795360</v>
      </c>
      <c r="D19" s="9" t="s">
        <v>104</v>
      </c>
      <c r="E19" s="11" t="s">
        <v>22</v>
      </c>
      <c r="F19" s="11" t="s">
        <v>105</v>
      </c>
      <c r="G19" s="11"/>
      <c r="H19" s="11"/>
      <c r="I19" s="9"/>
      <c r="J19" s="9"/>
      <c r="K19" s="11"/>
      <c r="L19" s="11"/>
      <c r="M19" s="11"/>
      <c r="N19" s="11"/>
      <c r="O19" s="11"/>
      <c r="P19" s="11"/>
      <c r="Q19" s="1"/>
      <c r="R19" s="11"/>
      <c r="S19" s="11" t="s">
        <v>24</v>
      </c>
      <c r="U19" s="23"/>
      <c r="V19" s="23"/>
    </row>
    <row r="20" spans="1:22" ht="31.5" thickBot="1" x14ac:dyDescent="0.4">
      <c r="A20" s="9" t="s">
        <v>106</v>
      </c>
      <c r="B20" s="16">
        <v>502854</v>
      </c>
      <c r="C20" s="16">
        <v>6795544</v>
      </c>
      <c r="D20" s="9" t="s">
        <v>107</v>
      </c>
      <c r="E20" s="11" t="s">
        <v>22</v>
      </c>
      <c r="F20" s="11" t="s">
        <v>108</v>
      </c>
      <c r="G20" s="11" t="s">
        <v>31</v>
      </c>
      <c r="H20" s="11"/>
      <c r="I20" s="9"/>
      <c r="J20" s="9"/>
      <c r="K20" s="11"/>
      <c r="L20" s="11"/>
      <c r="M20" s="11"/>
      <c r="N20" s="11"/>
      <c r="O20" s="11"/>
      <c r="P20" s="11"/>
      <c r="Q20" s="1" t="s">
        <v>109</v>
      </c>
      <c r="R20" s="11"/>
      <c r="S20" s="11" t="s">
        <v>24</v>
      </c>
      <c r="U20" s="23"/>
      <c r="V20" s="23"/>
    </row>
    <row r="21" spans="1:22" ht="31" x14ac:dyDescent="0.35">
      <c r="A21" s="9" t="s">
        <v>110</v>
      </c>
      <c r="B21" s="16">
        <v>502541</v>
      </c>
      <c r="C21" s="16">
        <v>6795519</v>
      </c>
      <c r="D21" s="9" t="s">
        <v>111</v>
      </c>
      <c r="E21" s="11" t="s">
        <v>22</v>
      </c>
      <c r="F21" s="11" t="s">
        <v>23</v>
      </c>
      <c r="G21" s="11"/>
      <c r="H21" s="11"/>
      <c r="I21" s="9"/>
      <c r="J21" s="9"/>
      <c r="K21" s="11"/>
      <c r="L21" s="11"/>
      <c r="M21" s="11"/>
      <c r="N21" s="11"/>
      <c r="O21" s="11"/>
      <c r="P21" s="11"/>
      <c r="Q21" s="1" t="s">
        <v>112</v>
      </c>
      <c r="R21" s="11"/>
      <c r="S21" s="11" t="s">
        <v>24</v>
      </c>
      <c r="U21" s="24" t="s">
        <v>113</v>
      </c>
      <c r="V21" s="25" t="s">
        <v>114</v>
      </c>
    </row>
    <row r="22" spans="1:22" x14ac:dyDescent="0.35">
      <c r="A22" s="9" t="s">
        <v>115</v>
      </c>
      <c r="B22" s="16">
        <v>502387</v>
      </c>
      <c r="C22" s="16">
        <v>6795465</v>
      </c>
      <c r="D22" s="9" t="s">
        <v>116</v>
      </c>
      <c r="E22" s="11" t="s">
        <v>22</v>
      </c>
      <c r="F22" s="11" t="s">
        <v>100</v>
      </c>
      <c r="G22" s="11"/>
      <c r="H22" s="11" t="s">
        <v>27</v>
      </c>
      <c r="I22" s="9">
        <v>147</v>
      </c>
      <c r="J22" s="9">
        <v>40</v>
      </c>
      <c r="K22" s="11"/>
      <c r="L22" s="11"/>
      <c r="M22" s="11"/>
      <c r="N22" s="11"/>
      <c r="O22" s="11"/>
      <c r="P22" s="11"/>
      <c r="Q22" s="1"/>
      <c r="R22" s="11"/>
      <c r="S22" s="11" t="s">
        <v>24</v>
      </c>
      <c r="U22" s="26" t="s">
        <v>31</v>
      </c>
      <c r="V22" s="27" t="s">
        <v>117</v>
      </c>
    </row>
    <row r="23" spans="1:22" x14ac:dyDescent="0.35">
      <c r="A23" s="9" t="s">
        <v>118</v>
      </c>
      <c r="B23" s="16">
        <v>501841</v>
      </c>
      <c r="C23" s="16">
        <v>6795585</v>
      </c>
      <c r="D23" s="9" t="s">
        <v>119</v>
      </c>
      <c r="E23" s="11" t="s">
        <v>22</v>
      </c>
      <c r="F23" s="11" t="s">
        <v>120</v>
      </c>
      <c r="G23" s="11"/>
      <c r="H23" s="11"/>
      <c r="I23" s="9"/>
      <c r="J23" s="9"/>
      <c r="K23" s="11"/>
      <c r="L23" s="11"/>
      <c r="M23" s="11"/>
      <c r="N23" s="11"/>
      <c r="O23" s="11"/>
      <c r="P23" s="11"/>
      <c r="Q23" s="1"/>
      <c r="R23" s="11"/>
      <c r="S23" s="11" t="s">
        <v>24</v>
      </c>
      <c r="U23" s="28" t="s">
        <v>100</v>
      </c>
      <c r="V23" s="27" t="s">
        <v>121</v>
      </c>
    </row>
    <row r="24" spans="1:22" x14ac:dyDescent="0.35">
      <c r="A24" s="9" t="s">
        <v>122</v>
      </c>
      <c r="B24" s="16">
        <v>501756</v>
      </c>
      <c r="C24" s="16">
        <v>6795552</v>
      </c>
      <c r="D24" s="9" t="s">
        <v>123</v>
      </c>
      <c r="E24" s="11" t="s">
        <v>22</v>
      </c>
      <c r="F24" s="11" t="s">
        <v>31</v>
      </c>
      <c r="G24" s="11"/>
      <c r="H24" s="11"/>
      <c r="I24" s="9"/>
      <c r="J24" s="9"/>
      <c r="K24" s="11"/>
      <c r="L24" s="11"/>
      <c r="M24" s="11"/>
      <c r="N24" s="11"/>
      <c r="O24" s="11"/>
      <c r="P24" s="11"/>
      <c r="Q24" s="1" t="s">
        <v>124</v>
      </c>
      <c r="R24" s="11"/>
      <c r="S24" s="11" t="s">
        <v>24</v>
      </c>
      <c r="U24" s="29" t="s">
        <v>125</v>
      </c>
      <c r="V24" s="27" t="s">
        <v>126</v>
      </c>
    </row>
    <row r="25" spans="1:22" x14ac:dyDescent="0.35">
      <c r="A25" s="9" t="s">
        <v>127</v>
      </c>
      <c r="B25" s="16">
        <v>501410</v>
      </c>
      <c r="C25" s="16">
        <v>6793648</v>
      </c>
      <c r="D25" s="9" t="s">
        <v>128</v>
      </c>
      <c r="E25" s="11" t="s">
        <v>22</v>
      </c>
      <c r="F25" s="11" t="s">
        <v>82</v>
      </c>
      <c r="G25" s="11"/>
      <c r="H25" s="11" t="s">
        <v>27</v>
      </c>
      <c r="I25" s="9">
        <v>195</v>
      </c>
      <c r="J25" s="9">
        <v>75</v>
      </c>
      <c r="K25" s="11"/>
      <c r="L25" s="11"/>
      <c r="M25" s="11"/>
      <c r="N25" s="11"/>
      <c r="O25" s="11"/>
      <c r="P25" s="11"/>
      <c r="Q25" s="1"/>
      <c r="R25" s="11"/>
      <c r="S25" s="11" t="s">
        <v>24</v>
      </c>
      <c r="U25" s="30" t="s">
        <v>129</v>
      </c>
      <c r="V25" s="27" t="s">
        <v>130</v>
      </c>
    </row>
    <row r="26" spans="1:22" ht="46.5" x14ac:dyDescent="0.35">
      <c r="A26" s="9" t="s">
        <v>131</v>
      </c>
      <c r="B26" s="16">
        <v>501337</v>
      </c>
      <c r="C26" s="16">
        <v>6793682</v>
      </c>
      <c r="D26" s="9" t="s">
        <v>132</v>
      </c>
      <c r="E26" s="11" t="s">
        <v>133</v>
      </c>
      <c r="F26" s="11" t="s">
        <v>129</v>
      </c>
      <c r="G26" s="11"/>
      <c r="H26" s="11"/>
      <c r="I26" s="9"/>
      <c r="J26" s="9"/>
      <c r="K26" s="11"/>
      <c r="L26" s="11"/>
      <c r="M26" s="11"/>
      <c r="N26" s="11"/>
      <c r="O26" s="11"/>
      <c r="P26" s="11"/>
      <c r="Q26" s="1"/>
      <c r="R26" s="11"/>
      <c r="S26" s="11" t="s">
        <v>24</v>
      </c>
      <c r="U26" s="31" t="s">
        <v>134</v>
      </c>
      <c r="V26" s="27" t="s">
        <v>135</v>
      </c>
    </row>
    <row r="27" spans="1:22" x14ac:dyDescent="0.35">
      <c r="A27" s="9" t="s">
        <v>136</v>
      </c>
      <c r="B27" s="16">
        <v>496598</v>
      </c>
      <c r="C27" s="16">
        <v>6793862</v>
      </c>
      <c r="D27" s="9" t="s">
        <v>137</v>
      </c>
      <c r="E27" s="11" t="s">
        <v>22</v>
      </c>
      <c r="F27" s="11" t="s">
        <v>82</v>
      </c>
      <c r="G27" s="11"/>
      <c r="H27" s="11" t="s">
        <v>27</v>
      </c>
      <c r="I27" s="9">
        <v>332</v>
      </c>
      <c r="J27" s="9">
        <v>66</v>
      </c>
      <c r="K27" s="11"/>
      <c r="L27" s="11"/>
      <c r="M27" s="11"/>
      <c r="N27" s="11"/>
      <c r="O27" s="11"/>
      <c r="P27" s="11"/>
      <c r="Q27" s="1"/>
      <c r="R27" s="11"/>
      <c r="S27" s="11" t="s">
        <v>24</v>
      </c>
      <c r="U27" s="32" t="s">
        <v>23</v>
      </c>
      <c r="V27" s="27" t="s">
        <v>138</v>
      </c>
    </row>
    <row r="28" spans="1:22" x14ac:dyDescent="0.35">
      <c r="A28" s="9" t="s">
        <v>139</v>
      </c>
      <c r="B28" s="33">
        <v>496826</v>
      </c>
      <c r="C28" s="33">
        <v>6795423</v>
      </c>
      <c r="D28" s="2" t="s">
        <v>140</v>
      </c>
      <c r="E28" s="11" t="s">
        <v>22</v>
      </c>
      <c r="F28" s="11" t="s">
        <v>43</v>
      </c>
      <c r="G28" s="11"/>
      <c r="H28" s="11" t="s">
        <v>27</v>
      </c>
      <c r="I28" s="9">
        <v>170</v>
      </c>
      <c r="J28" s="9">
        <v>78</v>
      </c>
      <c r="K28" s="11"/>
      <c r="L28" s="11"/>
      <c r="M28" s="11"/>
      <c r="N28" s="11"/>
      <c r="O28" s="11"/>
      <c r="P28" s="11"/>
      <c r="Q28" s="1"/>
      <c r="R28" s="11"/>
      <c r="S28" s="11" t="s">
        <v>24</v>
      </c>
      <c r="U28" s="34" t="s">
        <v>120</v>
      </c>
      <c r="V28" s="27" t="s">
        <v>141</v>
      </c>
    </row>
    <row r="29" spans="1:22" ht="46.5" x14ac:dyDescent="0.35">
      <c r="A29" s="9" t="s">
        <v>142</v>
      </c>
      <c r="B29" s="33">
        <v>497101</v>
      </c>
      <c r="C29" s="33">
        <v>6795468</v>
      </c>
      <c r="D29" s="9" t="s">
        <v>143</v>
      </c>
      <c r="E29" s="11" t="s">
        <v>91</v>
      </c>
      <c r="F29" s="11" t="s">
        <v>73</v>
      </c>
      <c r="G29" s="11"/>
      <c r="H29" s="11"/>
      <c r="I29" s="9"/>
      <c r="J29" s="9"/>
      <c r="K29" s="11"/>
      <c r="L29" s="11"/>
      <c r="M29" s="11"/>
      <c r="N29" s="11"/>
      <c r="O29" s="11"/>
      <c r="P29" s="11"/>
      <c r="Q29" s="1"/>
      <c r="R29" s="11"/>
      <c r="S29" s="11" t="s">
        <v>24</v>
      </c>
      <c r="U29" s="35" t="s">
        <v>144</v>
      </c>
      <c r="V29" s="27" t="s">
        <v>145</v>
      </c>
    </row>
    <row r="30" spans="1:22" ht="46.5" x14ac:dyDescent="0.35">
      <c r="A30" s="9" t="s">
        <v>146</v>
      </c>
      <c r="B30" s="33">
        <v>497208</v>
      </c>
      <c r="C30" s="33">
        <v>6795407</v>
      </c>
      <c r="D30" s="9" t="s">
        <v>147</v>
      </c>
      <c r="E30" s="11" t="s">
        <v>91</v>
      </c>
      <c r="F30" s="11" t="s">
        <v>73</v>
      </c>
      <c r="G30" s="11" t="s">
        <v>129</v>
      </c>
      <c r="H30" s="11"/>
      <c r="I30" s="9"/>
      <c r="J30" s="9"/>
      <c r="K30" s="11"/>
      <c r="L30" s="11"/>
      <c r="M30" s="11"/>
      <c r="N30" s="11"/>
      <c r="O30" s="11"/>
      <c r="P30" s="11"/>
      <c r="Q30" s="1"/>
      <c r="R30" s="11"/>
      <c r="S30" s="11" t="s">
        <v>24</v>
      </c>
      <c r="U30" s="36" t="s">
        <v>148</v>
      </c>
      <c r="V30" s="27" t="s">
        <v>149</v>
      </c>
    </row>
    <row r="31" spans="1:22" ht="46.5" x14ac:dyDescent="0.35">
      <c r="A31" s="9" t="s">
        <v>150</v>
      </c>
      <c r="B31" s="33">
        <v>497268</v>
      </c>
      <c r="C31" s="33">
        <v>6795410</v>
      </c>
      <c r="D31" s="9" t="s">
        <v>151</v>
      </c>
      <c r="E31" s="11" t="s">
        <v>91</v>
      </c>
      <c r="F31" s="11" t="s">
        <v>73</v>
      </c>
      <c r="G31" s="11" t="s">
        <v>152</v>
      </c>
      <c r="H31" s="11"/>
      <c r="I31" s="9"/>
      <c r="J31" s="9"/>
      <c r="K31" s="11"/>
      <c r="L31" s="11"/>
      <c r="M31" s="11"/>
      <c r="N31" s="11"/>
      <c r="O31" s="11"/>
      <c r="P31" s="11"/>
      <c r="Q31" s="1"/>
      <c r="R31" s="11"/>
      <c r="S31" s="11" t="s">
        <v>24</v>
      </c>
      <c r="U31" s="37" t="s">
        <v>105</v>
      </c>
      <c r="V31" s="27" t="s">
        <v>153</v>
      </c>
    </row>
    <row r="32" spans="1:22" ht="31" x14ac:dyDescent="0.35">
      <c r="A32" s="9" t="s">
        <v>154</v>
      </c>
      <c r="B32" s="33">
        <v>497236</v>
      </c>
      <c r="C32" s="33">
        <v>6795423</v>
      </c>
      <c r="D32" s="9" t="s">
        <v>155</v>
      </c>
      <c r="E32" s="11" t="s">
        <v>22</v>
      </c>
      <c r="F32" s="11" t="s">
        <v>73</v>
      </c>
      <c r="G32" s="11"/>
      <c r="H32" s="11"/>
      <c r="I32" s="9"/>
      <c r="J32" s="9"/>
      <c r="K32" s="11"/>
      <c r="L32" s="11"/>
      <c r="M32" s="11"/>
      <c r="N32" s="11"/>
      <c r="O32" s="11"/>
      <c r="P32" s="11"/>
      <c r="Q32" s="1"/>
      <c r="R32" s="11"/>
      <c r="S32" s="11" t="s">
        <v>24</v>
      </c>
      <c r="U32" s="30" t="s">
        <v>156</v>
      </c>
      <c r="V32" s="27" t="s">
        <v>157</v>
      </c>
    </row>
    <row r="33" spans="1:22" ht="46.5" x14ac:dyDescent="0.35">
      <c r="A33" s="9" t="s">
        <v>158</v>
      </c>
      <c r="B33" s="33">
        <v>497383</v>
      </c>
      <c r="C33" s="33">
        <v>6795498</v>
      </c>
      <c r="D33" s="9" t="s">
        <v>159</v>
      </c>
      <c r="E33" s="11" t="s">
        <v>22</v>
      </c>
      <c r="F33" s="11" t="s">
        <v>73</v>
      </c>
      <c r="G33" s="11"/>
      <c r="H33" s="11" t="s">
        <v>27</v>
      </c>
      <c r="I33" s="9">
        <v>175</v>
      </c>
      <c r="J33" s="9">
        <v>85</v>
      </c>
      <c r="K33" s="11" t="s">
        <v>46</v>
      </c>
      <c r="L33" s="11">
        <v>44</v>
      </c>
      <c r="M33" s="11">
        <v>90</v>
      </c>
      <c r="N33" s="11"/>
      <c r="O33" s="11"/>
      <c r="P33" s="11"/>
      <c r="Q33" s="1"/>
      <c r="R33" s="11"/>
      <c r="S33" s="11" t="s">
        <v>24</v>
      </c>
      <c r="U33" s="38" t="s">
        <v>160</v>
      </c>
      <c r="V33" s="27" t="s">
        <v>161</v>
      </c>
    </row>
    <row r="34" spans="1:22" ht="46.5" x14ac:dyDescent="0.35">
      <c r="A34" s="9" t="s">
        <v>162</v>
      </c>
      <c r="B34" s="33">
        <v>497400</v>
      </c>
      <c r="C34" s="33">
        <v>6795490</v>
      </c>
      <c r="D34" s="9" t="s">
        <v>163</v>
      </c>
      <c r="E34" s="11" t="s">
        <v>22</v>
      </c>
      <c r="F34" s="11" t="s">
        <v>31</v>
      </c>
      <c r="G34" s="11"/>
      <c r="H34" s="11"/>
      <c r="I34" s="9"/>
      <c r="J34" s="9"/>
      <c r="K34" s="11"/>
      <c r="L34" s="11"/>
      <c r="M34" s="11"/>
      <c r="N34" s="11"/>
      <c r="O34" s="11"/>
      <c r="P34" s="11"/>
      <c r="Q34" s="1"/>
      <c r="R34" s="11"/>
      <c r="S34" s="11" t="s">
        <v>24</v>
      </c>
      <c r="U34" s="39" t="s">
        <v>164</v>
      </c>
      <c r="V34" s="27" t="s">
        <v>165</v>
      </c>
    </row>
    <row r="35" spans="1:22" x14ac:dyDescent="0.35">
      <c r="A35" s="9" t="s">
        <v>166</v>
      </c>
      <c r="B35" s="33">
        <v>496827</v>
      </c>
      <c r="C35" s="33">
        <v>6795130</v>
      </c>
      <c r="D35" s="9" t="s">
        <v>167</v>
      </c>
      <c r="E35" s="11" t="s">
        <v>22</v>
      </c>
      <c r="F35" s="11" t="s">
        <v>82</v>
      </c>
      <c r="G35" s="11"/>
      <c r="H35" s="11" t="s">
        <v>27</v>
      </c>
      <c r="I35" s="9">
        <v>162</v>
      </c>
      <c r="J35" s="9">
        <v>78</v>
      </c>
      <c r="K35" s="11"/>
      <c r="L35" s="11"/>
      <c r="M35" s="11"/>
      <c r="N35" s="11"/>
      <c r="O35" s="11"/>
      <c r="P35" s="11"/>
      <c r="Q35" s="1"/>
      <c r="R35" s="11"/>
      <c r="S35" s="11" t="s">
        <v>24</v>
      </c>
      <c r="U35" s="40" t="s">
        <v>168</v>
      </c>
      <c r="V35" s="27" t="s">
        <v>169</v>
      </c>
    </row>
    <row r="36" spans="1:22" x14ac:dyDescent="0.35">
      <c r="A36" s="9" t="s">
        <v>170</v>
      </c>
      <c r="B36" s="33">
        <v>496713</v>
      </c>
      <c r="C36" s="33">
        <v>6795115</v>
      </c>
      <c r="D36" s="9" t="s">
        <v>171</v>
      </c>
      <c r="E36" s="11" t="s">
        <v>22</v>
      </c>
      <c r="F36" s="11" t="s">
        <v>82</v>
      </c>
      <c r="G36" s="11"/>
      <c r="H36" s="11" t="s">
        <v>27</v>
      </c>
      <c r="I36" s="9">
        <v>355</v>
      </c>
      <c r="J36" s="9">
        <v>57</v>
      </c>
      <c r="K36" s="11"/>
      <c r="L36" s="11"/>
      <c r="M36" s="11"/>
      <c r="N36" s="11"/>
      <c r="O36" s="11"/>
      <c r="P36" s="11"/>
      <c r="Q36" s="1"/>
      <c r="R36" s="11"/>
      <c r="S36" s="11" t="s">
        <v>24</v>
      </c>
      <c r="U36" s="26" t="s">
        <v>108</v>
      </c>
      <c r="V36" s="27" t="s">
        <v>172</v>
      </c>
    </row>
    <row r="37" spans="1:22" ht="30" x14ac:dyDescent="0.35">
      <c r="A37" s="9" t="s">
        <v>173</v>
      </c>
      <c r="B37" s="9">
        <v>503000</v>
      </c>
      <c r="C37" s="9">
        <v>6798006</v>
      </c>
      <c r="D37" s="2" t="s">
        <v>174</v>
      </c>
      <c r="E37" s="11" t="s">
        <v>22</v>
      </c>
      <c r="F37" s="11" t="s">
        <v>100</v>
      </c>
      <c r="G37" s="11"/>
      <c r="H37" s="11" t="s">
        <v>27</v>
      </c>
      <c r="I37" s="9">
        <v>288</v>
      </c>
      <c r="J37" s="9">
        <v>66</v>
      </c>
      <c r="K37" s="11"/>
      <c r="L37" s="11"/>
      <c r="M37" s="11"/>
      <c r="N37" s="11"/>
      <c r="O37" s="11"/>
      <c r="P37" s="11"/>
      <c r="Q37" s="1"/>
      <c r="R37" s="11"/>
      <c r="S37" s="11" t="s">
        <v>24</v>
      </c>
      <c r="U37" s="41" t="s">
        <v>175</v>
      </c>
      <c r="V37" s="27" t="s">
        <v>176</v>
      </c>
    </row>
    <row r="38" spans="1:22" ht="31" x14ac:dyDescent="0.35">
      <c r="A38" s="9" t="s">
        <v>177</v>
      </c>
      <c r="B38" s="9">
        <v>502995</v>
      </c>
      <c r="C38" s="9">
        <v>6798024</v>
      </c>
      <c r="D38" s="9" t="s">
        <v>178</v>
      </c>
      <c r="E38" s="11" t="s">
        <v>22</v>
      </c>
      <c r="F38" s="11" t="s">
        <v>100</v>
      </c>
      <c r="G38" s="11"/>
      <c r="H38" s="11" t="s">
        <v>27</v>
      </c>
      <c r="I38" s="9">
        <v>292</v>
      </c>
      <c r="J38" s="9">
        <v>80</v>
      </c>
      <c r="K38" s="11" t="s">
        <v>39</v>
      </c>
      <c r="L38" s="11">
        <v>324</v>
      </c>
      <c r="M38" s="11">
        <v>87</v>
      </c>
      <c r="N38" s="11"/>
      <c r="O38" s="11"/>
      <c r="P38" s="11"/>
      <c r="Q38" s="1"/>
      <c r="R38" s="11"/>
      <c r="S38" s="11" t="s">
        <v>24</v>
      </c>
      <c r="U38" s="42" t="s">
        <v>179</v>
      </c>
      <c r="V38" s="27" t="s">
        <v>180</v>
      </c>
    </row>
    <row r="39" spans="1:22" ht="31" x14ac:dyDescent="0.35">
      <c r="A39" s="9" t="s">
        <v>181</v>
      </c>
      <c r="B39" s="9">
        <v>496000</v>
      </c>
      <c r="C39" s="9">
        <v>6795157</v>
      </c>
      <c r="D39" s="9" t="s">
        <v>182</v>
      </c>
      <c r="E39" s="11" t="s">
        <v>22</v>
      </c>
      <c r="F39" s="11" t="s">
        <v>100</v>
      </c>
      <c r="G39" s="11"/>
      <c r="H39" s="11" t="s">
        <v>27</v>
      </c>
      <c r="I39" s="9">
        <v>175</v>
      </c>
      <c r="J39" s="9">
        <v>60</v>
      </c>
      <c r="K39" s="11"/>
      <c r="L39" s="11"/>
      <c r="M39" s="11"/>
      <c r="N39" s="11"/>
      <c r="O39" s="11"/>
      <c r="P39" s="11"/>
      <c r="Q39" s="1"/>
      <c r="R39" s="11"/>
      <c r="S39" s="11" t="s">
        <v>24</v>
      </c>
      <c r="U39" s="43" t="s">
        <v>43</v>
      </c>
      <c r="V39" s="27" t="s">
        <v>183</v>
      </c>
    </row>
    <row r="40" spans="1:22" ht="46.5" x14ac:dyDescent="0.35">
      <c r="A40" s="9" t="s">
        <v>184</v>
      </c>
      <c r="B40" s="44">
        <v>501422</v>
      </c>
      <c r="C40" s="44">
        <v>6793830</v>
      </c>
      <c r="D40" s="45" t="s">
        <v>185</v>
      </c>
      <c r="E40" s="11" t="s">
        <v>22</v>
      </c>
      <c r="F40" s="11" t="s">
        <v>148</v>
      </c>
      <c r="G40" s="11"/>
      <c r="H40" s="11" t="s">
        <v>27</v>
      </c>
      <c r="I40" s="9">
        <v>161</v>
      </c>
      <c r="J40" s="9">
        <v>79</v>
      </c>
      <c r="K40" s="11"/>
      <c r="L40" s="11"/>
      <c r="M40" s="11"/>
      <c r="N40" s="11"/>
      <c r="O40" s="11"/>
      <c r="P40" s="11"/>
      <c r="Q40" s="1"/>
      <c r="R40" s="11"/>
      <c r="S40" s="11" t="s">
        <v>24</v>
      </c>
      <c r="U40" s="46" t="s">
        <v>82</v>
      </c>
      <c r="V40" s="27" t="s">
        <v>186</v>
      </c>
    </row>
    <row r="41" spans="1:22" ht="31" x14ac:dyDescent="0.35">
      <c r="A41" s="9" t="s">
        <v>187</v>
      </c>
      <c r="B41" s="44">
        <v>501462</v>
      </c>
      <c r="C41" s="44">
        <v>6793896</v>
      </c>
      <c r="D41" s="9" t="s">
        <v>188</v>
      </c>
      <c r="E41" s="11" t="s">
        <v>91</v>
      </c>
      <c r="F41" s="11" t="s">
        <v>73</v>
      </c>
      <c r="G41" s="11"/>
      <c r="H41" s="11"/>
      <c r="I41" s="9"/>
      <c r="J41" s="9"/>
      <c r="K41" s="11"/>
      <c r="L41" s="11"/>
      <c r="M41" s="11"/>
      <c r="N41" s="11"/>
      <c r="O41" s="11"/>
      <c r="P41" s="11"/>
      <c r="Q41" s="1"/>
      <c r="R41" s="11"/>
      <c r="S41" s="11" t="s">
        <v>24</v>
      </c>
      <c r="U41" s="31" t="s">
        <v>68</v>
      </c>
      <c r="V41" s="47" t="s">
        <v>189</v>
      </c>
    </row>
    <row r="42" spans="1:22" x14ac:dyDescent="0.35">
      <c r="A42" s="9" t="s">
        <v>190</v>
      </c>
      <c r="B42" s="44">
        <v>501482</v>
      </c>
      <c r="C42" s="44">
        <v>6793997</v>
      </c>
      <c r="D42" s="9" t="s">
        <v>191</v>
      </c>
      <c r="E42" s="11" t="s">
        <v>91</v>
      </c>
      <c r="F42" s="11" t="s">
        <v>125</v>
      </c>
      <c r="G42" s="11"/>
      <c r="H42" s="11"/>
      <c r="I42" s="9"/>
      <c r="J42" s="9"/>
      <c r="K42" s="11"/>
      <c r="L42" s="11"/>
      <c r="M42" s="11"/>
      <c r="N42" s="11"/>
      <c r="O42" s="11"/>
      <c r="P42" s="11"/>
      <c r="Q42" s="1"/>
      <c r="R42" s="11"/>
      <c r="S42" s="11" t="s">
        <v>24</v>
      </c>
      <c r="U42" s="31" t="s">
        <v>73</v>
      </c>
      <c r="V42" s="47" t="s">
        <v>192</v>
      </c>
    </row>
    <row r="43" spans="1:22" ht="31" x14ac:dyDescent="0.35">
      <c r="A43" s="9" t="s">
        <v>193</v>
      </c>
      <c r="B43" s="44">
        <v>501508</v>
      </c>
      <c r="C43" s="44">
        <v>6793997</v>
      </c>
      <c r="D43" s="9" t="s">
        <v>194</v>
      </c>
      <c r="E43" s="11" t="s">
        <v>91</v>
      </c>
      <c r="F43" s="11" t="s">
        <v>43</v>
      </c>
      <c r="G43" s="11"/>
      <c r="H43" s="11"/>
      <c r="I43" s="9"/>
      <c r="J43" s="9"/>
      <c r="K43" s="11"/>
      <c r="L43" s="11"/>
      <c r="M43" s="11"/>
      <c r="N43" s="11"/>
      <c r="O43" s="11"/>
      <c r="P43" s="11"/>
      <c r="Q43" s="1"/>
      <c r="R43" s="11"/>
      <c r="S43" s="11" t="s">
        <v>24</v>
      </c>
      <c r="U43" s="31" t="s">
        <v>129</v>
      </c>
      <c r="V43" s="47" t="s">
        <v>130</v>
      </c>
    </row>
    <row r="44" spans="1:22" ht="31.5" thickBot="1" x14ac:dyDescent="0.4">
      <c r="A44" s="9" t="s">
        <v>195</v>
      </c>
      <c r="B44" s="44">
        <v>501515</v>
      </c>
      <c r="C44" s="44">
        <v>6793997</v>
      </c>
      <c r="D44" s="9" t="s">
        <v>196</v>
      </c>
      <c r="E44" s="11" t="s">
        <v>22</v>
      </c>
      <c r="F44" s="11" t="s">
        <v>148</v>
      </c>
      <c r="G44" s="11" t="s">
        <v>73</v>
      </c>
      <c r="H44" s="11" t="s">
        <v>34</v>
      </c>
      <c r="I44" s="9">
        <v>1</v>
      </c>
      <c r="J44" s="9">
        <v>78</v>
      </c>
      <c r="K44" s="11"/>
      <c r="L44" s="11"/>
      <c r="M44" s="11"/>
      <c r="N44" s="11"/>
      <c r="O44" s="11"/>
      <c r="P44" s="11"/>
      <c r="Q44" s="1"/>
      <c r="R44" s="11"/>
      <c r="S44" s="11" t="s">
        <v>24</v>
      </c>
      <c r="U44" s="48" t="s">
        <v>156</v>
      </c>
      <c r="V44" s="49" t="s">
        <v>157</v>
      </c>
    </row>
    <row r="45" spans="1:22" ht="31" x14ac:dyDescent="0.35">
      <c r="A45" s="9" t="s">
        <v>197</v>
      </c>
      <c r="B45" s="44">
        <v>501531</v>
      </c>
      <c r="C45" s="44">
        <v>6794024</v>
      </c>
      <c r="D45" s="9" t="s">
        <v>198</v>
      </c>
      <c r="E45" s="11" t="s">
        <v>22</v>
      </c>
      <c r="F45" s="11" t="s">
        <v>68</v>
      </c>
      <c r="G45" s="11" t="s">
        <v>73</v>
      </c>
      <c r="H45" s="11"/>
      <c r="I45" s="9"/>
      <c r="J45" s="9"/>
      <c r="K45" s="11"/>
      <c r="L45" s="11"/>
      <c r="M45" s="11"/>
      <c r="N45" s="11"/>
      <c r="O45" s="11"/>
      <c r="P45" s="11"/>
      <c r="Q45" s="1"/>
      <c r="R45" s="11"/>
      <c r="S45" s="11" t="s">
        <v>24</v>
      </c>
    </row>
    <row r="46" spans="1:22" ht="31" x14ac:dyDescent="0.35">
      <c r="A46" s="9" t="s">
        <v>199</v>
      </c>
      <c r="B46" s="44">
        <v>501599</v>
      </c>
      <c r="C46" s="44">
        <v>6794077</v>
      </c>
      <c r="D46" s="9" t="s">
        <v>200</v>
      </c>
      <c r="E46" s="11" t="s">
        <v>22</v>
      </c>
      <c r="F46" s="11" t="s">
        <v>68</v>
      </c>
      <c r="G46" s="11" t="s">
        <v>73</v>
      </c>
      <c r="H46" s="11" t="s">
        <v>34</v>
      </c>
      <c r="I46" s="9">
        <v>359</v>
      </c>
      <c r="J46" s="9">
        <v>84</v>
      </c>
      <c r="K46" s="11"/>
      <c r="L46" s="11"/>
      <c r="M46" s="11"/>
      <c r="N46" s="11"/>
      <c r="O46" s="11"/>
      <c r="P46" s="11"/>
      <c r="Q46" s="1"/>
      <c r="R46" s="11"/>
      <c r="S46" s="11" t="s">
        <v>24</v>
      </c>
    </row>
    <row r="47" spans="1:22" ht="46.5" x14ac:dyDescent="0.35">
      <c r="A47" s="9" t="s">
        <v>201</v>
      </c>
      <c r="B47" s="44">
        <v>501618</v>
      </c>
      <c r="C47" s="44">
        <v>6794094</v>
      </c>
      <c r="D47" s="9" t="s">
        <v>202</v>
      </c>
      <c r="E47" s="11" t="s">
        <v>22</v>
      </c>
      <c r="F47" s="11" t="s">
        <v>68</v>
      </c>
      <c r="G47" s="11"/>
      <c r="H47" s="11" t="s">
        <v>34</v>
      </c>
      <c r="I47" s="9">
        <v>351</v>
      </c>
      <c r="J47" s="9">
        <v>68</v>
      </c>
      <c r="K47" s="11"/>
      <c r="L47" s="11"/>
      <c r="M47" s="11"/>
      <c r="N47" s="11" t="s">
        <v>28</v>
      </c>
      <c r="O47" s="11"/>
      <c r="P47" s="11"/>
      <c r="Q47" s="1" t="s">
        <v>203</v>
      </c>
      <c r="R47" s="11"/>
      <c r="S47" s="11" t="s">
        <v>24</v>
      </c>
    </row>
    <row r="48" spans="1:22" ht="31" x14ac:dyDescent="0.35">
      <c r="A48" s="9" t="s">
        <v>204</v>
      </c>
      <c r="B48" s="44">
        <v>501647</v>
      </c>
      <c r="C48" s="44">
        <v>6794096</v>
      </c>
      <c r="D48" s="9" t="s">
        <v>205</v>
      </c>
      <c r="E48" s="11" t="s">
        <v>22</v>
      </c>
      <c r="F48" s="11" t="s">
        <v>73</v>
      </c>
      <c r="G48" s="11"/>
      <c r="H48" s="11"/>
      <c r="I48" s="9"/>
      <c r="J48" s="9"/>
      <c r="K48" s="11"/>
      <c r="L48" s="11"/>
      <c r="M48" s="11"/>
      <c r="N48" s="11"/>
      <c r="O48" s="11"/>
      <c r="P48" s="11"/>
      <c r="Q48" s="1"/>
      <c r="R48" s="11"/>
      <c r="S48" s="11" t="s">
        <v>24</v>
      </c>
    </row>
    <row r="49" spans="1:19" x14ac:dyDescent="0.35">
      <c r="A49" s="9" t="s">
        <v>206</v>
      </c>
      <c r="B49" s="44">
        <v>501651</v>
      </c>
      <c r="C49" s="44">
        <v>6794107</v>
      </c>
      <c r="D49" s="9" t="s">
        <v>207</v>
      </c>
      <c r="E49" s="11" t="s">
        <v>22</v>
      </c>
      <c r="F49" s="11" t="s">
        <v>129</v>
      </c>
      <c r="G49" s="11"/>
      <c r="H49" s="11" t="s">
        <v>34</v>
      </c>
      <c r="I49" s="9">
        <v>4</v>
      </c>
      <c r="J49" s="9">
        <v>81</v>
      </c>
      <c r="K49" s="11"/>
      <c r="L49" s="11"/>
      <c r="M49" s="11"/>
      <c r="N49" s="11"/>
      <c r="O49" s="11"/>
      <c r="P49" s="11"/>
      <c r="Q49" s="1"/>
      <c r="R49" s="11"/>
      <c r="S49" s="11" t="s">
        <v>24</v>
      </c>
    </row>
    <row r="50" spans="1:19" ht="31" x14ac:dyDescent="0.35">
      <c r="A50" s="9" t="s">
        <v>208</v>
      </c>
      <c r="B50" s="44">
        <v>501656</v>
      </c>
      <c r="C50" s="44">
        <v>6794117</v>
      </c>
      <c r="D50" s="9" t="s">
        <v>209</v>
      </c>
      <c r="E50" s="11" t="s">
        <v>22</v>
      </c>
      <c r="F50" s="11" t="s">
        <v>82</v>
      </c>
      <c r="G50" s="11"/>
      <c r="H50" s="11" t="s">
        <v>27</v>
      </c>
      <c r="I50" s="9">
        <v>166</v>
      </c>
      <c r="J50" s="9">
        <v>78</v>
      </c>
      <c r="K50" s="11"/>
      <c r="L50" s="11"/>
      <c r="M50" s="11"/>
      <c r="N50" s="11"/>
      <c r="O50" s="11"/>
      <c r="P50" s="11"/>
      <c r="Q50" s="1"/>
      <c r="R50" s="11"/>
      <c r="S50" s="11" t="s">
        <v>24</v>
      </c>
    </row>
    <row r="51" spans="1:19" ht="31" x14ac:dyDescent="0.35">
      <c r="A51" s="9" t="s">
        <v>210</v>
      </c>
      <c r="B51" s="44">
        <v>501663</v>
      </c>
      <c r="C51" s="44">
        <v>6794129</v>
      </c>
      <c r="D51" s="9" t="s">
        <v>211</v>
      </c>
      <c r="E51" s="11" t="s">
        <v>22</v>
      </c>
      <c r="F51" s="11" t="s">
        <v>68</v>
      </c>
      <c r="G51" s="11"/>
      <c r="H51" s="11" t="s">
        <v>34</v>
      </c>
      <c r="I51" s="9">
        <v>357</v>
      </c>
      <c r="J51" s="9">
        <v>84</v>
      </c>
      <c r="K51" s="11"/>
      <c r="L51" s="11"/>
      <c r="M51" s="11"/>
      <c r="N51" s="11"/>
      <c r="O51" s="11"/>
      <c r="P51" s="11"/>
      <c r="Q51" s="1"/>
      <c r="R51" s="11"/>
      <c r="S51" s="11" t="s">
        <v>24</v>
      </c>
    </row>
    <row r="52" spans="1:19" ht="31" x14ac:dyDescent="0.35">
      <c r="A52" s="9" t="s">
        <v>212</v>
      </c>
      <c r="B52" s="44">
        <v>501687</v>
      </c>
      <c r="C52" s="44">
        <v>6794130</v>
      </c>
      <c r="D52" s="9" t="s">
        <v>213</v>
      </c>
      <c r="E52" s="11" t="s">
        <v>22</v>
      </c>
      <c r="F52" s="11" t="s">
        <v>152</v>
      </c>
      <c r="G52" s="11"/>
      <c r="H52" s="11"/>
      <c r="I52" s="9"/>
      <c r="J52" s="9"/>
      <c r="K52" s="11"/>
      <c r="L52" s="11"/>
      <c r="M52" s="11"/>
      <c r="N52" s="11"/>
      <c r="O52" s="11"/>
      <c r="P52" s="11"/>
      <c r="Q52" s="1"/>
      <c r="R52" s="11"/>
      <c r="S52" s="11" t="s">
        <v>24</v>
      </c>
    </row>
    <row r="53" spans="1:19" ht="46.5" x14ac:dyDescent="0.35">
      <c r="A53" s="9" t="s">
        <v>214</v>
      </c>
      <c r="B53" s="44">
        <v>501724</v>
      </c>
      <c r="C53" s="44">
        <v>6794136</v>
      </c>
      <c r="D53" s="9" t="s">
        <v>215</v>
      </c>
      <c r="E53" s="11" t="s">
        <v>22</v>
      </c>
      <c r="F53" s="11" t="s">
        <v>68</v>
      </c>
      <c r="G53" s="11"/>
      <c r="H53" s="11" t="s">
        <v>34</v>
      </c>
      <c r="I53" s="9">
        <v>173</v>
      </c>
      <c r="J53" s="9">
        <v>70</v>
      </c>
      <c r="K53" s="11"/>
      <c r="L53" s="11"/>
      <c r="M53" s="11"/>
      <c r="N53" s="11"/>
      <c r="O53" s="11"/>
      <c r="P53" s="11"/>
      <c r="Q53" s="1"/>
      <c r="R53" s="11"/>
      <c r="S53" s="11" t="s">
        <v>24</v>
      </c>
    </row>
    <row r="54" spans="1:19" ht="46.5" x14ac:dyDescent="0.35">
      <c r="A54" s="9" t="s">
        <v>216</v>
      </c>
      <c r="B54" s="44">
        <v>501756</v>
      </c>
      <c r="C54" s="44">
        <v>6794136</v>
      </c>
      <c r="D54" s="9" t="s">
        <v>217</v>
      </c>
      <c r="E54" s="11" t="s">
        <v>22</v>
      </c>
      <c r="F54" s="11" t="s">
        <v>68</v>
      </c>
      <c r="G54" s="11"/>
      <c r="H54" s="11" t="s">
        <v>34</v>
      </c>
      <c r="I54" s="9">
        <v>171</v>
      </c>
      <c r="J54" s="9">
        <v>70</v>
      </c>
      <c r="K54" s="11"/>
      <c r="L54" s="11"/>
      <c r="M54" s="11"/>
      <c r="N54" s="11"/>
      <c r="O54" s="11"/>
      <c r="P54" s="11"/>
      <c r="Q54" s="1"/>
      <c r="R54" s="11"/>
      <c r="S54" s="11" t="s">
        <v>24</v>
      </c>
    </row>
    <row r="55" spans="1:19" x14ac:dyDescent="0.35">
      <c r="A55" s="9" t="s">
        <v>218</v>
      </c>
      <c r="B55" s="44">
        <v>501776</v>
      </c>
      <c r="C55" s="44">
        <v>6794159</v>
      </c>
      <c r="D55" s="9" t="s">
        <v>219</v>
      </c>
      <c r="E55" s="11" t="s">
        <v>22</v>
      </c>
      <c r="F55" s="11" t="s">
        <v>68</v>
      </c>
      <c r="G55" s="11"/>
      <c r="H55" s="11"/>
      <c r="I55" s="9"/>
      <c r="J55" s="9"/>
      <c r="K55" s="11"/>
      <c r="L55" s="11"/>
      <c r="M55" s="11"/>
      <c r="N55" s="11"/>
      <c r="O55" s="11"/>
      <c r="P55" s="11"/>
      <c r="Q55" s="1"/>
      <c r="R55" s="11"/>
      <c r="S55" s="11" t="s">
        <v>24</v>
      </c>
    </row>
    <row r="56" spans="1:19" ht="31" x14ac:dyDescent="0.35">
      <c r="A56" s="9" t="s">
        <v>220</v>
      </c>
      <c r="B56" s="44">
        <v>501834</v>
      </c>
      <c r="C56" s="44">
        <v>6794191</v>
      </c>
      <c r="D56" s="9" t="s">
        <v>221</v>
      </c>
      <c r="E56" s="11" t="s">
        <v>22</v>
      </c>
      <c r="F56" s="11" t="s">
        <v>68</v>
      </c>
      <c r="G56" s="11"/>
      <c r="H56" s="11" t="s">
        <v>34</v>
      </c>
      <c r="I56" s="9">
        <v>4</v>
      </c>
      <c r="J56" s="9">
        <v>90</v>
      </c>
      <c r="K56" s="11"/>
      <c r="L56" s="11"/>
      <c r="M56" s="11"/>
      <c r="N56" s="11"/>
      <c r="O56" s="11"/>
      <c r="P56" s="11"/>
      <c r="Q56" s="1"/>
      <c r="R56" s="11"/>
      <c r="S56" s="11" t="s">
        <v>24</v>
      </c>
    </row>
    <row r="57" spans="1:19" ht="46.5" x14ac:dyDescent="0.35">
      <c r="A57" s="9" t="s">
        <v>222</v>
      </c>
      <c r="B57" s="44">
        <v>501866</v>
      </c>
      <c r="C57" s="44">
        <v>6794120</v>
      </c>
      <c r="D57" s="9" t="s">
        <v>223</v>
      </c>
      <c r="E57" s="11" t="s">
        <v>22</v>
      </c>
      <c r="F57" s="11" t="s">
        <v>68</v>
      </c>
      <c r="G57" s="11"/>
      <c r="H57" s="11" t="s">
        <v>34</v>
      </c>
      <c r="I57" s="9">
        <v>183</v>
      </c>
      <c r="J57" s="9">
        <v>83</v>
      </c>
      <c r="K57" s="11"/>
      <c r="L57" s="11"/>
      <c r="M57" s="11"/>
      <c r="N57" s="11"/>
      <c r="O57" s="11"/>
      <c r="P57" s="11"/>
      <c r="Q57" s="1"/>
      <c r="R57" s="11"/>
      <c r="S57" s="11" t="s">
        <v>24</v>
      </c>
    </row>
    <row r="58" spans="1:19" x14ac:dyDescent="0.35">
      <c r="A58" s="9" t="s">
        <v>224</v>
      </c>
      <c r="B58" s="44">
        <v>501822</v>
      </c>
      <c r="C58" s="44">
        <v>6794100</v>
      </c>
      <c r="D58" s="9" t="s">
        <v>225</v>
      </c>
      <c r="E58" s="11" t="s">
        <v>22</v>
      </c>
      <c r="F58" s="11" t="s">
        <v>68</v>
      </c>
      <c r="G58" s="11"/>
      <c r="H58" s="11" t="s">
        <v>34</v>
      </c>
      <c r="I58" s="9">
        <v>176</v>
      </c>
      <c r="J58" s="9">
        <v>80</v>
      </c>
      <c r="K58" s="11"/>
      <c r="L58" s="11"/>
      <c r="M58" s="11"/>
      <c r="N58" s="11"/>
      <c r="O58" s="11"/>
      <c r="P58" s="11"/>
      <c r="Q58" s="1"/>
      <c r="R58" s="11"/>
      <c r="S58" s="11" t="s">
        <v>24</v>
      </c>
    </row>
    <row r="59" spans="1:19" x14ac:dyDescent="0.35">
      <c r="A59" s="9" t="s">
        <v>226</v>
      </c>
      <c r="B59" s="44">
        <v>501691</v>
      </c>
      <c r="C59" s="44">
        <v>6794067</v>
      </c>
      <c r="D59" s="9" t="s">
        <v>227</v>
      </c>
      <c r="E59" s="11" t="s">
        <v>22</v>
      </c>
      <c r="F59" s="11" t="s">
        <v>100</v>
      </c>
      <c r="G59" s="11"/>
      <c r="H59" s="11"/>
      <c r="I59" s="9"/>
      <c r="J59" s="9"/>
      <c r="K59" s="11"/>
      <c r="L59" s="11"/>
      <c r="M59" s="11"/>
      <c r="N59" s="11"/>
      <c r="O59" s="11"/>
      <c r="P59" s="11"/>
      <c r="Q59" s="1"/>
      <c r="R59" s="11"/>
      <c r="S59" s="11" t="s">
        <v>24</v>
      </c>
    </row>
    <row r="60" spans="1:19" x14ac:dyDescent="0.35">
      <c r="A60" s="9" t="s">
        <v>228</v>
      </c>
      <c r="B60" s="44">
        <v>501675</v>
      </c>
      <c r="C60" s="44">
        <v>6794071</v>
      </c>
      <c r="D60" s="9" t="s">
        <v>229</v>
      </c>
      <c r="E60" s="11" t="s">
        <v>22</v>
      </c>
      <c r="F60" s="11" t="s">
        <v>43</v>
      </c>
      <c r="G60" s="11"/>
      <c r="H60" s="11"/>
      <c r="I60" s="9"/>
      <c r="J60" s="9"/>
      <c r="K60" s="11"/>
      <c r="L60" s="11"/>
      <c r="M60" s="11"/>
      <c r="N60" s="11"/>
      <c r="O60" s="11"/>
      <c r="P60" s="11"/>
      <c r="Q60" s="1"/>
      <c r="R60" s="11"/>
      <c r="S60" s="11" t="s">
        <v>24</v>
      </c>
    </row>
    <row r="61" spans="1:19" x14ac:dyDescent="0.35">
      <c r="A61" s="9" t="s">
        <v>230</v>
      </c>
      <c r="B61" s="44">
        <v>501624</v>
      </c>
      <c r="C61" s="44">
        <v>6794022</v>
      </c>
      <c r="D61" s="9" t="s">
        <v>231</v>
      </c>
      <c r="E61" s="11" t="s">
        <v>91</v>
      </c>
      <c r="F61" s="11" t="s">
        <v>73</v>
      </c>
      <c r="G61" s="11"/>
      <c r="H61" s="11"/>
      <c r="I61" s="9"/>
      <c r="J61" s="9"/>
      <c r="K61" s="11"/>
      <c r="L61" s="11"/>
      <c r="M61" s="11"/>
      <c r="N61" s="11"/>
      <c r="O61" s="11"/>
      <c r="P61" s="11"/>
      <c r="Q61" s="1"/>
      <c r="R61" s="11"/>
      <c r="S61" s="11" t="s">
        <v>24</v>
      </c>
    </row>
    <row r="62" spans="1:19" x14ac:dyDescent="0.35">
      <c r="A62" s="9" t="s">
        <v>232</v>
      </c>
      <c r="B62" s="44">
        <v>501447</v>
      </c>
      <c r="C62" s="44">
        <v>6793837</v>
      </c>
      <c r="D62" s="9" t="s">
        <v>233</v>
      </c>
      <c r="E62" s="11" t="s">
        <v>22</v>
      </c>
      <c r="F62" s="11" t="s">
        <v>148</v>
      </c>
      <c r="G62" s="11"/>
      <c r="H62" s="11"/>
      <c r="I62" s="9"/>
      <c r="J62" s="9"/>
      <c r="K62" s="11"/>
      <c r="L62" s="11"/>
      <c r="M62" s="11"/>
      <c r="N62" s="11"/>
      <c r="O62" s="11"/>
      <c r="P62" s="11"/>
      <c r="Q62" s="1"/>
      <c r="R62" s="11"/>
      <c r="S62" s="11" t="s">
        <v>24</v>
      </c>
    </row>
    <row r="63" spans="1:19" ht="31" x14ac:dyDescent="0.35">
      <c r="A63" s="9" t="s">
        <v>234</v>
      </c>
      <c r="B63" s="44">
        <v>499834</v>
      </c>
      <c r="C63" s="44">
        <v>6792922</v>
      </c>
      <c r="D63" s="9" t="s">
        <v>235</v>
      </c>
      <c r="E63" s="11" t="s">
        <v>22</v>
      </c>
      <c r="F63" s="11" t="s">
        <v>236</v>
      </c>
      <c r="G63" s="11"/>
      <c r="H63" s="11"/>
      <c r="I63" s="9"/>
      <c r="J63" s="9"/>
      <c r="K63" s="11"/>
      <c r="L63" s="11"/>
      <c r="M63" s="11"/>
      <c r="N63" s="11"/>
      <c r="O63" s="11"/>
      <c r="P63" s="11"/>
      <c r="Q63" s="1" t="s">
        <v>237</v>
      </c>
      <c r="R63" s="11"/>
      <c r="S63" s="11" t="s">
        <v>24</v>
      </c>
    </row>
    <row r="64" spans="1:19" ht="44.5" x14ac:dyDescent="0.35">
      <c r="A64" s="9" t="s">
        <v>238</v>
      </c>
      <c r="B64" s="50">
        <v>508969</v>
      </c>
      <c r="C64" s="50">
        <v>6779548</v>
      </c>
      <c r="D64" s="2" t="s">
        <v>239</v>
      </c>
      <c r="E64" s="11" t="s">
        <v>91</v>
      </c>
      <c r="F64" s="11" t="s">
        <v>164</v>
      </c>
      <c r="G64" s="11"/>
      <c r="H64" s="11"/>
      <c r="I64" s="9"/>
      <c r="J64" s="9"/>
      <c r="K64" s="11"/>
      <c r="L64" s="11"/>
      <c r="M64" s="11"/>
      <c r="N64" s="11"/>
      <c r="O64" s="11"/>
      <c r="P64" s="11"/>
      <c r="Q64" s="1"/>
      <c r="R64" s="11"/>
      <c r="S64" s="11" t="s">
        <v>24</v>
      </c>
    </row>
    <row r="65" spans="1:19" ht="31" x14ac:dyDescent="0.35">
      <c r="A65" s="9" t="s">
        <v>240</v>
      </c>
      <c r="B65" s="50">
        <v>509048</v>
      </c>
      <c r="C65" s="50">
        <v>6779633</v>
      </c>
      <c r="D65" s="9" t="s">
        <v>241</v>
      </c>
      <c r="E65" s="11" t="s">
        <v>22</v>
      </c>
      <c r="F65" s="11" t="s">
        <v>164</v>
      </c>
      <c r="G65" s="11" t="s">
        <v>242</v>
      </c>
      <c r="H65" s="11"/>
      <c r="I65" s="9"/>
      <c r="J65" s="9"/>
      <c r="K65" s="11"/>
      <c r="L65" s="11"/>
      <c r="M65" s="11"/>
      <c r="N65" s="11"/>
      <c r="O65" s="11"/>
      <c r="P65" s="11"/>
      <c r="Q65" s="1"/>
      <c r="R65" s="11"/>
      <c r="S65" s="11" t="s">
        <v>24</v>
      </c>
    </row>
    <row r="66" spans="1:19" ht="31" x14ac:dyDescent="0.35">
      <c r="A66" s="9" t="s">
        <v>243</v>
      </c>
      <c r="B66" s="50">
        <v>509185</v>
      </c>
      <c r="C66" s="50">
        <v>6779722</v>
      </c>
      <c r="D66" s="9" t="s">
        <v>244</v>
      </c>
      <c r="E66" s="11" t="s">
        <v>22</v>
      </c>
      <c r="F66" s="11" t="s">
        <v>164</v>
      </c>
      <c r="G66" s="11" t="s">
        <v>31</v>
      </c>
      <c r="H66" s="11"/>
      <c r="I66" s="9"/>
      <c r="J66" s="9"/>
      <c r="K66" s="11"/>
      <c r="L66" s="11"/>
      <c r="M66" s="11"/>
      <c r="N66" s="11"/>
      <c r="O66" s="11"/>
      <c r="P66" s="11"/>
      <c r="Q66" s="1"/>
      <c r="R66" s="11"/>
      <c r="S66" s="11" t="s">
        <v>24</v>
      </c>
    </row>
    <row r="67" spans="1:19" ht="31" x14ac:dyDescent="0.35">
      <c r="A67" s="9" t="s">
        <v>245</v>
      </c>
      <c r="B67" s="50">
        <v>509249</v>
      </c>
      <c r="C67" s="50">
        <v>6779838</v>
      </c>
      <c r="D67" s="9" t="s">
        <v>246</v>
      </c>
      <c r="E67" s="11" t="s">
        <v>91</v>
      </c>
      <c r="F67" s="11" t="s">
        <v>31</v>
      </c>
      <c r="G67" s="11"/>
      <c r="H67" s="11"/>
      <c r="I67" s="9"/>
      <c r="J67" s="9"/>
      <c r="K67" s="11"/>
      <c r="L67" s="11"/>
      <c r="M67" s="11"/>
      <c r="N67" s="11"/>
      <c r="O67" s="11"/>
      <c r="P67" s="11"/>
      <c r="Q67" s="1" t="s">
        <v>247</v>
      </c>
      <c r="R67" s="11"/>
      <c r="S67" s="11" t="s">
        <v>24</v>
      </c>
    </row>
    <row r="68" spans="1:19" ht="31" x14ac:dyDescent="0.35">
      <c r="A68" s="9" t="s">
        <v>248</v>
      </c>
      <c r="B68" s="50">
        <v>509386</v>
      </c>
      <c r="C68" s="50">
        <v>6780059</v>
      </c>
      <c r="D68" s="9" t="s">
        <v>249</v>
      </c>
      <c r="E68" s="11" t="s">
        <v>91</v>
      </c>
      <c r="F68" s="11" t="s">
        <v>43</v>
      </c>
      <c r="G68" s="11"/>
      <c r="H68" s="11"/>
      <c r="I68" s="9"/>
      <c r="J68" s="9"/>
      <c r="K68" s="11"/>
      <c r="L68" s="11"/>
      <c r="M68" s="11"/>
      <c r="N68" s="11"/>
      <c r="O68" s="11"/>
      <c r="P68" s="11"/>
      <c r="Q68" s="1"/>
      <c r="R68" s="11"/>
      <c r="S68" s="11" t="s">
        <v>24</v>
      </c>
    </row>
    <row r="69" spans="1:19" x14ac:dyDescent="0.35">
      <c r="A69" s="9" t="s">
        <v>250</v>
      </c>
      <c r="B69" s="50">
        <v>509414</v>
      </c>
      <c r="C69" s="50">
        <v>6780171</v>
      </c>
      <c r="D69" s="9" t="s">
        <v>251</v>
      </c>
      <c r="E69" s="11" t="s">
        <v>91</v>
      </c>
      <c r="F69" s="11" t="s">
        <v>43</v>
      </c>
      <c r="G69" s="11"/>
      <c r="H69" s="11"/>
      <c r="I69" s="9"/>
      <c r="J69" s="9"/>
      <c r="K69" s="11"/>
      <c r="L69" s="11"/>
      <c r="M69" s="11"/>
      <c r="N69" s="11"/>
      <c r="O69" s="11"/>
      <c r="P69" s="11"/>
      <c r="Q69" s="1"/>
      <c r="R69" s="11"/>
      <c r="S69" s="11" t="s">
        <v>24</v>
      </c>
    </row>
    <row r="70" spans="1:19" x14ac:dyDescent="0.35">
      <c r="A70" s="9" t="s">
        <v>252</v>
      </c>
      <c r="B70" s="50">
        <v>509451</v>
      </c>
      <c r="C70" s="50">
        <v>6780297</v>
      </c>
      <c r="D70" s="9" t="s">
        <v>253</v>
      </c>
      <c r="E70" s="11" t="s">
        <v>91</v>
      </c>
      <c r="F70" s="11" t="s">
        <v>43</v>
      </c>
      <c r="G70" s="11"/>
      <c r="H70" s="11"/>
      <c r="I70" s="9"/>
      <c r="J70" s="9"/>
      <c r="K70" s="11"/>
      <c r="L70" s="11"/>
      <c r="M70" s="11"/>
      <c r="N70" s="11"/>
      <c r="O70" s="11"/>
      <c r="P70" s="11"/>
      <c r="Q70" s="1"/>
      <c r="R70" s="11"/>
      <c r="S70" s="11" t="s">
        <v>24</v>
      </c>
    </row>
    <row r="71" spans="1:19" ht="31" x14ac:dyDescent="0.35">
      <c r="A71" s="9" t="s">
        <v>254</v>
      </c>
      <c r="B71" s="50">
        <v>509442</v>
      </c>
      <c r="C71" s="50">
        <v>6780378</v>
      </c>
      <c r="D71" s="9" t="s">
        <v>255</v>
      </c>
      <c r="E71" s="11" t="s">
        <v>91</v>
      </c>
      <c r="F71" s="11" t="s">
        <v>43</v>
      </c>
      <c r="G71" s="11"/>
      <c r="H71" s="11"/>
      <c r="I71" s="9"/>
      <c r="J71" s="9"/>
      <c r="K71" s="11"/>
      <c r="L71" s="11"/>
      <c r="M71" s="11"/>
      <c r="N71" s="11"/>
      <c r="O71" s="11"/>
      <c r="P71" s="11"/>
      <c r="Q71" s="1"/>
      <c r="R71" s="11"/>
      <c r="S71" s="11" t="s">
        <v>24</v>
      </c>
    </row>
    <row r="72" spans="1:19" x14ac:dyDescent="0.35">
      <c r="A72" s="9" t="s">
        <v>256</v>
      </c>
      <c r="B72" s="50">
        <v>509450</v>
      </c>
      <c r="C72" s="50">
        <v>6780400</v>
      </c>
      <c r="D72" s="9" t="s">
        <v>257</v>
      </c>
      <c r="E72" s="11" t="s">
        <v>91</v>
      </c>
      <c r="F72" s="11" t="s">
        <v>134</v>
      </c>
      <c r="G72" s="11" t="s">
        <v>100</v>
      </c>
      <c r="H72" s="11"/>
      <c r="I72" s="9"/>
      <c r="J72" s="9"/>
      <c r="K72" s="11"/>
      <c r="L72" s="11"/>
      <c r="M72" s="11"/>
      <c r="N72" s="11"/>
      <c r="O72" s="11"/>
      <c r="P72" s="11"/>
      <c r="Q72" s="1"/>
      <c r="R72" s="11"/>
      <c r="S72" s="11" t="s">
        <v>24</v>
      </c>
    </row>
    <row r="73" spans="1:19" ht="46.5" x14ac:dyDescent="0.35">
      <c r="A73" s="9" t="s">
        <v>258</v>
      </c>
      <c r="B73" s="50">
        <v>509391</v>
      </c>
      <c r="C73" s="50">
        <v>6780433</v>
      </c>
      <c r="D73" s="9" t="s">
        <v>259</v>
      </c>
      <c r="E73" s="11" t="s">
        <v>22</v>
      </c>
      <c r="F73" s="11" t="s">
        <v>134</v>
      </c>
      <c r="G73" s="11"/>
      <c r="H73" s="11"/>
      <c r="I73" s="9"/>
      <c r="J73" s="9"/>
      <c r="K73" s="11"/>
      <c r="L73" s="11"/>
      <c r="M73" s="11"/>
      <c r="N73" s="11"/>
      <c r="O73" s="11"/>
      <c r="P73" s="11"/>
      <c r="Q73" s="1" t="s">
        <v>260</v>
      </c>
      <c r="R73" s="11"/>
      <c r="S73" s="11" t="s">
        <v>24</v>
      </c>
    </row>
    <row r="74" spans="1:19" ht="31" x14ac:dyDescent="0.35">
      <c r="A74" s="9" t="s">
        <v>261</v>
      </c>
      <c r="B74" s="50">
        <v>509496</v>
      </c>
      <c r="C74" s="50">
        <v>6780508</v>
      </c>
      <c r="D74" s="9" t="s">
        <v>262</v>
      </c>
      <c r="E74" s="11" t="s">
        <v>22</v>
      </c>
      <c r="F74" s="11" t="s">
        <v>134</v>
      </c>
      <c r="G74" s="11"/>
      <c r="H74" s="11"/>
      <c r="I74" s="9"/>
      <c r="J74" s="9"/>
      <c r="K74" s="11"/>
      <c r="L74" s="11"/>
      <c r="M74" s="11"/>
      <c r="N74" s="11"/>
      <c r="O74" s="11"/>
      <c r="P74" s="11"/>
      <c r="Q74" s="1" t="s">
        <v>263</v>
      </c>
      <c r="R74" s="11"/>
      <c r="S74" s="11" t="s">
        <v>24</v>
      </c>
    </row>
    <row r="75" spans="1:19" ht="31" x14ac:dyDescent="0.35">
      <c r="A75" s="9" t="s">
        <v>264</v>
      </c>
      <c r="B75" s="50">
        <v>509503</v>
      </c>
      <c r="C75" s="50">
        <v>6780555</v>
      </c>
      <c r="D75" s="9" t="s">
        <v>265</v>
      </c>
      <c r="E75" s="11" t="s">
        <v>91</v>
      </c>
      <c r="F75" s="11" t="s">
        <v>43</v>
      </c>
      <c r="G75" s="11" t="s">
        <v>134</v>
      </c>
      <c r="H75" s="11"/>
      <c r="I75" s="9"/>
      <c r="J75" s="9"/>
      <c r="K75" s="11"/>
      <c r="L75" s="11"/>
      <c r="M75" s="11"/>
      <c r="N75" s="11"/>
      <c r="O75" s="11"/>
      <c r="P75" s="11"/>
      <c r="Q75" s="1"/>
      <c r="R75" s="11"/>
      <c r="S75" s="11" t="s">
        <v>24</v>
      </c>
    </row>
    <row r="76" spans="1:19" x14ac:dyDescent="0.35">
      <c r="A76" s="9" t="s">
        <v>266</v>
      </c>
      <c r="B76" s="50">
        <v>509520</v>
      </c>
      <c r="C76" s="50">
        <v>6780637</v>
      </c>
      <c r="D76" s="9" t="s">
        <v>267</v>
      </c>
      <c r="E76" s="11" t="s">
        <v>22</v>
      </c>
      <c r="F76" s="11" t="s">
        <v>43</v>
      </c>
      <c r="G76" s="11"/>
      <c r="H76" s="11"/>
      <c r="I76" s="9"/>
      <c r="J76" s="9"/>
      <c r="K76" s="11"/>
      <c r="L76" s="11"/>
      <c r="M76" s="11"/>
      <c r="N76" s="11"/>
      <c r="O76" s="11"/>
      <c r="P76" s="11"/>
      <c r="Q76" s="1"/>
      <c r="R76" s="11"/>
      <c r="S76" s="11" t="s">
        <v>24</v>
      </c>
    </row>
    <row r="77" spans="1:19" ht="31" x14ac:dyDescent="0.35">
      <c r="A77" s="9" t="s">
        <v>268</v>
      </c>
      <c r="B77" s="50">
        <v>509580</v>
      </c>
      <c r="C77" s="50">
        <v>6780698</v>
      </c>
      <c r="D77" s="9" t="s">
        <v>269</v>
      </c>
      <c r="E77" s="11" t="s">
        <v>22</v>
      </c>
      <c r="F77" s="11" t="s">
        <v>43</v>
      </c>
      <c r="G77" s="11"/>
      <c r="H77" s="11" t="s">
        <v>27</v>
      </c>
      <c r="I77" s="9">
        <v>139</v>
      </c>
      <c r="J77" s="9">
        <v>67</v>
      </c>
      <c r="K77" s="11"/>
      <c r="L77" s="11"/>
      <c r="M77" s="11"/>
      <c r="N77" s="11"/>
      <c r="O77" s="11"/>
      <c r="P77" s="11"/>
      <c r="Q77" s="1"/>
      <c r="R77" s="11"/>
      <c r="S77" s="11" t="s">
        <v>24</v>
      </c>
    </row>
    <row r="78" spans="1:19" x14ac:dyDescent="0.35">
      <c r="A78" s="9" t="s">
        <v>270</v>
      </c>
      <c r="B78" s="50">
        <v>509591</v>
      </c>
      <c r="C78" s="50">
        <v>6780712</v>
      </c>
      <c r="D78" s="9" t="s">
        <v>271</v>
      </c>
      <c r="E78" s="11" t="s">
        <v>22</v>
      </c>
      <c r="F78" s="11" t="s">
        <v>43</v>
      </c>
      <c r="G78" s="11"/>
      <c r="H78" s="11"/>
      <c r="I78" s="9"/>
      <c r="J78" s="9"/>
      <c r="K78" s="11"/>
      <c r="L78" s="11"/>
      <c r="M78" s="11"/>
      <c r="N78" s="11"/>
      <c r="O78" s="11"/>
      <c r="P78" s="11"/>
      <c r="Q78" s="1"/>
      <c r="R78" s="11"/>
      <c r="S78" s="11" t="s">
        <v>24</v>
      </c>
    </row>
    <row r="79" spans="1:19" ht="31" x14ac:dyDescent="0.35">
      <c r="A79" s="9" t="s">
        <v>272</v>
      </c>
      <c r="B79" s="50">
        <v>509608</v>
      </c>
      <c r="C79" s="50">
        <v>6780732</v>
      </c>
      <c r="D79" s="9" t="s">
        <v>273</v>
      </c>
      <c r="E79" s="11" t="s">
        <v>22</v>
      </c>
      <c r="F79" s="11" t="s">
        <v>43</v>
      </c>
      <c r="G79" s="11"/>
      <c r="H79" s="11" t="s">
        <v>27</v>
      </c>
      <c r="I79" s="9">
        <v>146</v>
      </c>
      <c r="J79" s="9">
        <v>80</v>
      </c>
      <c r="K79" s="11"/>
      <c r="L79" s="11"/>
      <c r="M79" s="11"/>
      <c r="N79" s="11"/>
      <c r="O79" s="11"/>
      <c r="P79" s="11"/>
      <c r="Q79" s="1"/>
      <c r="R79" s="11"/>
      <c r="S79" s="11" t="s">
        <v>24</v>
      </c>
    </row>
    <row r="80" spans="1:19" ht="46.5" x14ac:dyDescent="0.35">
      <c r="A80" s="9" t="s">
        <v>274</v>
      </c>
      <c r="B80" s="50">
        <v>509662</v>
      </c>
      <c r="C80" s="50">
        <v>6780754</v>
      </c>
      <c r="D80" s="9" t="s">
        <v>275</v>
      </c>
      <c r="E80" s="11" t="s">
        <v>22</v>
      </c>
      <c r="F80" s="11" t="s">
        <v>43</v>
      </c>
      <c r="G80" s="11"/>
      <c r="H80" s="11" t="s">
        <v>27</v>
      </c>
      <c r="I80" s="9">
        <v>325</v>
      </c>
      <c r="J80" s="9">
        <v>80</v>
      </c>
      <c r="K80" s="11"/>
      <c r="L80" s="11"/>
      <c r="M80" s="11"/>
      <c r="N80" s="11"/>
      <c r="O80" s="11"/>
      <c r="P80" s="11"/>
      <c r="Q80" s="1"/>
      <c r="R80" s="11"/>
      <c r="S80" s="11" t="s">
        <v>24</v>
      </c>
    </row>
    <row r="81" spans="1:19" ht="31" x14ac:dyDescent="0.35">
      <c r="A81" s="9" t="s">
        <v>276</v>
      </c>
      <c r="B81" s="50">
        <v>509716</v>
      </c>
      <c r="C81" s="50">
        <v>6780883</v>
      </c>
      <c r="D81" s="9" t="s">
        <v>277</v>
      </c>
      <c r="E81" s="11" t="s">
        <v>22</v>
      </c>
      <c r="F81" s="11" t="s">
        <v>43</v>
      </c>
      <c r="G81" s="11"/>
      <c r="H81" s="11" t="s">
        <v>27</v>
      </c>
      <c r="I81" s="9">
        <v>151</v>
      </c>
      <c r="J81" s="9">
        <v>82</v>
      </c>
      <c r="K81" s="11"/>
      <c r="L81" s="11"/>
      <c r="M81" s="11"/>
      <c r="N81" s="11"/>
      <c r="O81" s="11"/>
      <c r="P81" s="11"/>
      <c r="Q81" s="1"/>
      <c r="R81" s="11"/>
      <c r="S81" s="11" t="s">
        <v>24</v>
      </c>
    </row>
    <row r="82" spans="1:19" ht="31" x14ac:dyDescent="0.35">
      <c r="A82" s="9" t="s">
        <v>278</v>
      </c>
      <c r="B82" s="50">
        <v>509725</v>
      </c>
      <c r="C82" s="50">
        <v>6780895</v>
      </c>
      <c r="D82" s="9" t="s">
        <v>279</v>
      </c>
      <c r="E82" s="11" t="s">
        <v>22</v>
      </c>
      <c r="F82" s="11" t="s">
        <v>129</v>
      </c>
      <c r="G82" s="11" t="s">
        <v>43</v>
      </c>
      <c r="H82" s="11"/>
      <c r="I82" s="9"/>
      <c r="J82" s="9"/>
      <c r="K82" s="11"/>
      <c r="L82" s="11"/>
      <c r="M82" s="11"/>
      <c r="N82" s="11"/>
      <c r="O82" s="11"/>
      <c r="P82" s="11"/>
      <c r="Q82" s="1"/>
      <c r="R82" s="11"/>
      <c r="S82" s="11" t="s">
        <v>24</v>
      </c>
    </row>
    <row r="83" spans="1:19" ht="46.5" x14ac:dyDescent="0.35">
      <c r="A83" s="9" t="s">
        <v>280</v>
      </c>
      <c r="B83" s="50">
        <v>509830</v>
      </c>
      <c r="C83" s="50">
        <v>6780970</v>
      </c>
      <c r="D83" s="9" t="s">
        <v>281</v>
      </c>
      <c r="E83" s="11" t="s">
        <v>22</v>
      </c>
      <c r="F83" s="11" t="s">
        <v>43</v>
      </c>
      <c r="G83" s="11" t="s">
        <v>129</v>
      </c>
      <c r="H83" s="11"/>
      <c r="I83" s="9"/>
      <c r="J83" s="9"/>
      <c r="K83" s="11"/>
      <c r="L83" s="11"/>
      <c r="M83" s="11"/>
      <c r="N83" s="11"/>
      <c r="O83" s="11"/>
      <c r="P83" s="11"/>
      <c r="Q83" s="1" t="s">
        <v>282</v>
      </c>
      <c r="R83" s="11"/>
      <c r="S83" s="11" t="s">
        <v>24</v>
      </c>
    </row>
    <row r="84" spans="1:19" ht="31" x14ac:dyDescent="0.35">
      <c r="A84" s="9" t="s">
        <v>283</v>
      </c>
      <c r="B84" s="50">
        <v>509779</v>
      </c>
      <c r="C84" s="50">
        <v>6780921</v>
      </c>
      <c r="D84" s="9" t="s">
        <v>284</v>
      </c>
      <c r="E84" s="11" t="s">
        <v>22</v>
      </c>
      <c r="F84" s="11" t="s">
        <v>82</v>
      </c>
      <c r="G84" s="11" t="s">
        <v>43</v>
      </c>
      <c r="H84" s="11"/>
      <c r="I84" s="9"/>
      <c r="J84" s="9"/>
      <c r="K84" s="11"/>
      <c r="L84" s="11"/>
      <c r="M84" s="11"/>
      <c r="N84" s="11"/>
      <c r="O84" s="11"/>
      <c r="P84" s="11"/>
      <c r="Q84" s="11"/>
      <c r="R84" s="11"/>
      <c r="S84" s="11" t="s">
        <v>24</v>
      </c>
    </row>
    <row r="85" spans="1:19" x14ac:dyDescent="0.35">
      <c r="A85" s="9" t="s">
        <v>285</v>
      </c>
      <c r="B85" s="50">
        <v>509846</v>
      </c>
      <c r="C85" s="50">
        <v>6780954</v>
      </c>
      <c r="D85" s="9" t="s">
        <v>286</v>
      </c>
      <c r="E85" s="11" t="s">
        <v>22</v>
      </c>
      <c r="F85" s="11" t="s">
        <v>43</v>
      </c>
      <c r="G85" s="11"/>
      <c r="H85" s="11" t="s">
        <v>27</v>
      </c>
      <c r="I85" s="9">
        <v>142</v>
      </c>
      <c r="J85" s="9">
        <v>78</v>
      </c>
      <c r="K85" s="11"/>
      <c r="L85" s="11"/>
      <c r="M85" s="11"/>
      <c r="N85" s="11"/>
      <c r="O85" s="11"/>
      <c r="P85" s="11"/>
      <c r="Q85" s="1"/>
      <c r="R85" s="11"/>
      <c r="S85" s="11" t="s">
        <v>24</v>
      </c>
    </row>
    <row r="86" spans="1:19" ht="46.5" x14ac:dyDescent="0.35">
      <c r="A86" s="9" t="s">
        <v>287</v>
      </c>
      <c r="B86" s="50">
        <v>510174</v>
      </c>
      <c r="C86" s="50">
        <v>6780677</v>
      </c>
      <c r="D86" s="9" t="s">
        <v>288</v>
      </c>
      <c r="E86" s="11" t="s">
        <v>22</v>
      </c>
      <c r="F86" s="11" t="s">
        <v>129</v>
      </c>
      <c r="G86" s="11" t="s">
        <v>43</v>
      </c>
      <c r="H86" s="11" t="s">
        <v>27</v>
      </c>
      <c r="I86" s="9">
        <v>136</v>
      </c>
      <c r="J86" s="9">
        <v>70</v>
      </c>
      <c r="K86" s="11"/>
      <c r="L86" s="11"/>
      <c r="M86" s="11"/>
      <c r="N86" s="11"/>
      <c r="O86" s="11"/>
      <c r="P86" s="11"/>
      <c r="Q86" s="1"/>
      <c r="R86" s="11"/>
      <c r="S86" s="11" t="s">
        <v>24</v>
      </c>
    </row>
    <row r="87" spans="1:19" ht="31" x14ac:dyDescent="0.35">
      <c r="A87" s="9" t="s">
        <v>289</v>
      </c>
      <c r="B87" s="50">
        <v>509809</v>
      </c>
      <c r="C87" s="50">
        <v>6780832</v>
      </c>
      <c r="D87" s="9" t="s">
        <v>290</v>
      </c>
      <c r="E87" s="11" t="s">
        <v>22</v>
      </c>
      <c r="F87" s="11" t="s">
        <v>43</v>
      </c>
      <c r="G87" s="11"/>
      <c r="H87" s="11" t="s">
        <v>27</v>
      </c>
      <c r="I87" s="9">
        <v>150</v>
      </c>
      <c r="J87" s="9">
        <v>74</v>
      </c>
      <c r="K87" s="11"/>
      <c r="L87" s="11"/>
      <c r="M87" s="11"/>
      <c r="N87" s="11"/>
      <c r="O87" s="11"/>
      <c r="P87" s="11"/>
      <c r="Q87" s="1"/>
      <c r="R87" s="11"/>
      <c r="S87" s="11" t="s">
        <v>24</v>
      </c>
    </row>
    <row r="88" spans="1:19" ht="46.5" x14ac:dyDescent="0.35">
      <c r="A88" s="9" t="s">
        <v>291</v>
      </c>
      <c r="B88" s="50">
        <v>509782</v>
      </c>
      <c r="C88" s="50">
        <v>6780829</v>
      </c>
      <c r="D88" s="9" t="s">
        <v>292</v>
      </c>
      <c r="E88" s="11" t="s">
        <v>22</v>
      </c>
      <c r="F88" s="11" t="s">
        <v>129</v>
      </c>
      <c r="G88" s="11" t="s">
        <v>43</v>
      </c>
      <c r="H88" s="11"/>
      <c r="I88" s="9"/>
      <c r="J88" s="9"/>
      <c r="K88" s="11"/>
      <c r="L88" s="11"/>
      <c r="M88" s="11"/>
      <c r="N88" s="11"/>
      <c r="O88" s="11"/>
      <c r="P88" s="11"/>
      <c r="Q88" s="1"/>
      <c r="R88" s="11"/>
      <c r="S88" s="11" t="s">
        <v>24</v>
      </c>
    </row>
    <row r="89" spans="1:19" ht="31" x14ac:dyDescent="0.35">
      <c r="A89" s="9" t="s">
        <v>293</v>
      </c>
      <c r="B89" s="50">
        <v>509728</v>
      </c>
      <c r="C89" s="50">
        <v>6780797</v>
      </c>
      <c r="D89" s="9" t="s">
        <v>294</v>
      </c>
      <c r="E89" s="11" t="s">
        <v>22</v>
      </c>
      <c r="F89" s="11" t="s">
        <v>43</v>
      </c>
      <c r="G89" s="11"/>
      <c r="H89" s="11" t="s">
        <v>34</v>
      </c>
      <c r="I89" s="9">
        <v>328</v>
      </c>
      <c r="J89" s="9">
        <v>90</v>
      </c>
      <c r="K89" s="11"/>
      <c r="L89" s="11"/>
      <c r="M89" s="11"/>
      <c r="N89" s="11"/>
      <c r="O89" s="11"/>
      <c r="P89" s="11"/>
      <c r="Q89" s="1"/>
      <c r="R89" s="11"/>
      <c r="S89" s="11" t="s">
        <v>24</v>
      </c>
    </row>
    <row r="90" spans="1:19" ht="46.5" x14ac:dyDescent="0.35">
      <c r="A90" s="9" t="s">
        <v>295</v>
      </c>
      <c r="B90" s="50">
        <v>509531</v>
      </c>
      <c r="C90" s="50">
        <v>6780520</v>
      </c>
      <c r="D90" s="9" t="s">
        <v>296</v>
      </c>
      <c r="E90" s="11" t="s">
        <v>91</v>
      </c>
      <c r="F90" s="11" t="s">
        <v>43</v>
      </c>
      <c r="G90" s="11" t="s">
        <v>134</v>
      </c>
      <c r="H90" s="11"/>
      <c r="I90" s="9"/>
      <c r="J90" s="9"/>
      <c r="K90" s="11"/>
      <c r="L90" s="11"/>
      <c r="M90" s="11"/>
      <c r="N90" s="11"/>
      <c r="O90" s="11"/>
      <c r="P90" s="11"/>
      <c r="Q90" s="1"/>
      <c r="R90" s="11"/>
      <c r="S90" s="11" t="s">
        <v>24</v>
      </c>
    </row>
    <row r="91" spans="1:19" x14ac:dyDescent="0.35">
      <c r="A91" s="9" t="s">
        <v>297</v>
      </c>
      <c r="B91" s="50">
        <v>509439</v>
      </c>
      <c r="C91" s="50">
        <v>6780355</v>
      </c>
      <c r="D91" s="9" t="s">
        <v>298</v>
      </c>
      <c r="E91" s="11" t="s">
        <v>91</v>
      </c>
      <c r="F91" s="11" t="s">
        <v>134</v>
      </c>
      <c r="G91" s="11" t="s">
        <v>43</v>
      </c>
      <c r="H91" s="11"/>
      <c r="I91" s="9"/>
      <c r="J91" s="9"/>
      <c r="K91" s="11"/>
      <c r="L91" s="11"/>
      <c r="M91" s="11"/>
      <c r="N91" s="11"/>
      <c r="O91" s="11"/>
      <c r="P91" s="11"/>
      <c r="Q91" s="1"/>
      <c r="R91" s="11"/>
      <c r="S91" s="11" t="s">
        <v>24</v>
      </c>
    </row>
    <row r="92" spans="1:19" x14ac:dyDescent="0.35">
      <c r="A92" s="9" t="s">
        <v>299</v>
      </c>
      <c r="B92" s="50">
        <v>509198</v>
      </c>
      <c r="C92" s="50">
        <v>6779293</v>
      </c>
      <c r="D92" s="9" t="s">
        <v>300</v>
      </c>
      <c r="E92" s="11" t="s">
        <v>91</v>
      </c>
      <c r="F92" s="11" t="s">
        <v>31</v>
      </c>
      <c r="G92" s="11" t="s">
        <v>100</v>
      </c>
      <c r="H92" s="11"/>
      <c r="I92" s="9"/>
      <c r="J92" s="9"/>
      <c r="K92" s="11"/>
      <c r="L92" s="11"/>
      <c r="M92" s="11"/>
      <c r="N92" s="11"/>
      <c r="O92" s="11"/>
      <c r="P92" s="11"/>
      <c r="Q92" s="1"/>
      <c r="R92" s="11"/>
      <c r="S92" s="11" t="s">
        <v>24</v>
      </c>
    </row>
    <row r="93" spans="1:19" ht="31" x14ac:dyDescent="0.35">
      <c r="A93" s="9" t="s">
        <v>301</v>
      </c>
      <c r="B93" s="50">
        <v>509181</v>
      </c>
      <c r="C93" s="50">
        <v>6779828</v>
      </c>
      <c r="D93" s="9" t="s">
        <v>302</v>
      </c>
      <c r="E93" s="11" t="s">
        <v>91</v>
      </c>
      <c r="F93" s="11" t="s">
        <v>43</v>
      </c>
      <c r="G93" s="11"/>
      <c r="H93" s="11"/>
      <c r="I93" s="9"/>
      <c r="J93" s="9"/>
      <c r="K93" s="11"/>
      <c r="L93" s="11"/>
      <c r="M93" s="11"/>
      <c r="N93" s="11"/>
      <c r="O93" s="11"/>
      <c r="P93" s="11"/>
      <c r="Q93" s="1"/>
      <c r="R93" s="11"/>
      <c r="S93" s="11" t="s">
        <v>24</v>
      </c>
    </row>
    <row r="94" spans="1:19" x14ac:dyDescent="0.35">
      <c r="A94" s="9" t="s">
        <v>303</v>
      </c>
      <c r="B94" s="50">
        <v>509181</v>
      </c>
      <c r="C94" s="50">
        <v>6779774</v>
      </c>
      <c r="D94" s="9" t="s">
        <v>304</v>
      </c>
      <c r="E94" s="11" t="s">
        <v>91</v>
      </c>
      <c r="F94" s="11" t="s">
        <v>125</v>
      </c>
      <c r="G94" s="11"/>
      <c r="H94" s="11"/>
      <c r="I94" s="9"/>
      <c r="J94" s="9"/>
      <c r="K94" s="11"/>
      <c r="L94" s="11"/>
      <c r="M94" s="11"/>
      <c r="N94" s="11"/>
      <c r="O94" s="11"/>
      <c r="P94" s="11"/>
      <c r="Q94" s="1"/>
      <c r="R94" s="11"/>
      <c r="S94" s="11" t="s">
        <v>24</v>
      </c>
    </row>
    <row r="95" spans="1:19" x14ac:dyDescent="0.35">
      <c r="A95" s="9" t="s">
        <v>305</v>
      </c>
      <c r="B95" s="50">
        <v>509123</v>
      </c>
      <c r="C95" s="50">
        <v>6779559</v>
      </c>
      <c r="D95" s="9" t="s">
        <v>306</v>
      </c>
      <c r="E95" s="11" t="s">
        <v>22</v>
      </c>
      <c r="F95" s="11" t="s">
        <v>100</v>
      </c>
      <c r="G95" s="11"/>
      <c r="H95" s="11"/>
      <c r="I95" s="9"/>
      <c r="J95" s="9"/>
      <c r="K95" s="11"/>
      <c r="L95" s="11"/>
      <c r="M95" s="11"/>
      <c r="N95" s="11"/>
      <c r="O95" s="11"/>
      <c r="P95" s="11"/>
      <c r="Q95" s="1"/>
      <c r="R95" s="11"/>
      <c r="S95" s="11" t="s">
        <v>24</v>
      </c>
    </row>
    <row r="96" spans="1:19" ht="31" x14ac:dyDescent="0.35">
      <c r="A96" s="9" t="s">
        <v>307</v>
      </c>
      <c r="B96" s="50">
        <v>509017</v>
      </c>
      <c r="C96" s="50">
        <v>6779436</v>
      </c>
      <c r="D96" s="9" t="s">
        <v>308</v>
      </c>
      <c r="E96" s="11" t="s">
        <v>91</v>
      </c>
      <c r="F96" s="11" t="s">
        <v>43</v>
      </c>
      <c r="G96" s="11" t="s">
        <v>100</v>
      </c>
      <c r="H96" s="11"/>
      <c r="I96" s="9"/>
      <c r="J96" s="9"/>
      <c r="K96" s="11"/>
      <c r="L96" s="11"/>
      <c r="M96" s="11"/>
      <c r="N96" s="11"/>
      <c r="O96" s="11"/>
      <c r="P96" s="11"/>
      <c r="Q96" s="1"/>
      <c r="R96" s="11"/>
      <c r="S96" s="11" t="s">
        <v>24</v>
      </c>
    </row>
    <row r="97" spans="1:19" ht="73.5" x14ac:dyDescent="0.35">
      <c r="A97" s="9" t="s">
        <v>309</v>
      </c>
      <c r="B97" s="9">
        <v>500056</v>
      </c>
      <c r="C97" s="9">
        <v>6802352</v>
      </c>
      <c r="D97" s="2" t="s">
        <v>310</v>
      </c>
      <c r="E97" s="11" t="s">
        <v>22</v>
      </c>
      <c r="F97" s="11" t="s">
        <v>43</v>
      </c>
      <c r="G97" s="11" t="s">
        <v>125</v>
      </c>
      <c r="H97" s="11" t="s">
        <v>34</v>
      </c>
      <c r="I97" s="9">
        <v>345</v>
      </c>
      <c r="J97" s="9">
        <v>85</v>
      </c>
      <c r="K97" s="11"/>
      <c r="L97" s="11"/>
      <c r="M97" s="11"/>
      <c r="N97" s="11" t="s">
        <v>28</v>
      </c>
      <c r="O97" s="11">
        <v>85</v>
      </c>
      <c r="P97" s="11">
        <v>80</v>
      </c>
      <c r="Q97" s="1"/>
      <c r="R97" s="11"/>
      <c r="S97" s="11" t="s">
        <v>24</v>
      </c>
    </row>
    <row r="98" spans="1:19" ht="46.5" x14ac:dyDescent="0.35">
      <c r="A98" s="9" t="s">
        <v>311</v>
      </c>
      <c r="B98" s="9">
        <v>500038</v>
      </c>
      <c r="C98" s="9">
        <v>6802330</v>
      </c>
      <c r="D98" s="9" t="s">
        <v>312</v>
      </c>
      <c r="E98" s="11" t="s">
        <v>22</v>
      </c>
      <c r="F98" s="11" t="s">
        <v>43</v>
      </c>
      <c r="G98" s="11"/>
      <c r="H98" s="11"/>
      <c r="I98" s="9"/>
      <c r="J98" s="9"/>
      <c r="K98" s="11"/>
      <c r="L98" s="11"/>
      <c r="M98" s="11"/>
      <c r="N98" s="11"/>
      <c r="O98" s="11"/>
      <c r="P98" s="11"/>
      <c r="Q98" s="1"/>
      <c r="R98" s="11"/>
      <c r="S98" s="11" t="s">
        <v>24</v>
      </c>
    </row>
    <row r="99" spans="1:19" ht="46.5" x14ac:dyDescent="0.35">
      <c r="A99" s="9" t="s">
        <v>313</v>
      </c>
      <c r="B99" s="9">
        <v>500089</v>
      </c>
      <c r="C99" s="9">
        <v>6802364</v>
      </c>
      <c r="D99" s="9" t="s">
        <v>314</v>
      </c>
      <c r="E99" s="11" t="s">
        <v>22</v>
      </c>
      <c r="F99" s="11" t="s">
        <v>125</v>
      </c>
      <c r="G99" s="11"/>
      <c r="H99" s="11"/>
      <c r="I99" s="9"/>
      <c r="J99" s="9"/>
      <c r="K99" s="11"/>
      <c r="L99" s="11"/>
      <c r="M99" s="11"/>
      <c r="N99" s="11"/>
      <c r="O99" s="11"/>
      <c r="P99" s="11"/>
      <c r="Q99" s="1"/>
      <c r="R99" s="11"/>
      <c r="S99" s="11" t="s">
        <v>24</v>
      </c>
    </row>
    <row r="100" spans="1:19" x14ac:dyDescent="0.35">
      <c r="A100" s="9" t="s">
        <v>315</v>
      </c>
      <c r="B100" s="9">
        <v>500118</v>
      </c>
      <c r="C100" s="9">
        <v>6802364</v>
      </c>
      <c r="D100" s="9" t="s">
        <v>316</v>
      </c>
      <c r="E100" s="11" t="s">
        <v>22</v>
      </c>
      <c r="F100" s="11" t="s">
        <v>125</v>
      </c>
      <c r="G100" s="11"/>
      <c r="H100" s="11" t="s">
        <v>34</v>
      </c>
      <c r="I100" s="9">
        <v>348</v>
      </c>
      <c r="J100" s="9">
        <v>82</v>
      </c>
      <c r="K100" s="11"/>
      <c r="L100" s="11"/>
      <c r="M100" s="11"/>
      <c r="N100" s="11"/>
      <c r="O100" s="11"/>
      <c r="P100" s="11"/>
      <c r="Q100" s="1"/>
      <c r="R100" s="11"/>
      <c r="S100" s="11" t="s">
        <v>24</v>
      </c>
    </row>
    <row r="101" spans="1:19" ht="31" x14ac:dyDescent="0.35">
      <c r="A101" s="9" t="s">
        <v>317</v>
      </c>
      <c r="B101" s="51">
        <v>499025</v>
      </c>
      <c r="C101" s="51">
        <v>6796549</v>
      </c>
      <c r="D101" s="9" t="s">
        <v>318</v>
      </c>
      <c r="E101" s="11" t="s">
        <v>133</v>
      </c>
      <c r="F101" s="11" t="s">
        <v>100</v>
      </c>
      <c r="G101" s="11"/>
      <c r="H101" s="11"/>
      <c r="I101" s="9"/>
      <c r="J101" s="9"/>
      <c r="K101" s="11"/>
      <c r="L101" s="11"/>
      <c r="M101" s="11"/>
      <c r="N101" s="11"/>
      <c r="O101" s="11"/>
      <c r="P101" s="11"/>
      <c r="Q101" s="1"/>
      <c r="R101" s="11"/>
      <c r="S101" s="11" t="s">
        <v>24</v>
      </c>
    </row>
    <row r="102" spans="1:19" ht="31" x14ac:dyDescent="0.35">
      <c r="A102" s="9" t="s">
        <v>319</v>
      </c>
      <c r="B102" s="51">
        <v>499016</v>
      </c>
      <c r="C102" s="51">
        <v>6796665</v>
      </c>
      <c r="D102" s="9" t="s">
        <v>320</v>
      </c>
      <c r="E102" s="11" t="s">
        <v>133</v>
      </c>
      <c r="F102" s="11" t="s">
        <v>100</v>
      </c>
      <c r="G102" s="11" t="s">
        <v>31</v>
      </c>
      <c r="H102" s="11"/>
      <c r="I102" s="9"/>
      <c r="J102" s="9"/>
      <c r="K102" s="11"/>
      <c r="L102" s="11"/>
      <c r="M102" s="11"/>
      <c r="N102" s="11"/>
      <c r="O102" s="11"/>
      <c r="P102" s="11"/>
      <c r="Q102" s="1"/>
      <c r="R102" s="11"/>
      <c r="S102" s="11" t="s">
        <v>24</v>
      </c>
    </row>
    <row r="103" spans="1:19" x14ac:dyDescent="0.35">
      <c r="A103" s="9" t="s">
        <v>321</v>
      </c>
      <c r="B103" s="51">
        <v>498920</v>
      </c>
      <c r="C103" s="51">
        <v>6796670</v>
      </c>
      <c r="D103" s="9" t="s">
        <v>322</v>
      </c>
      <c r="E103" s="11" t="s">
        <v>133</v>
      </c>
      <c r="F103" s="11" t="s">
        <v>100</v>
      </c>
      <c r="G103" s="11" t="s">
        <v>31</v>
      </c>
      <c r="H103" s="11"/>
      <c r="I103" s="9"/>
      <c r="J103" s="9"/>
      <c r="K103" s="11"/>
      <c r="L103" s="11"/>
      <c r="M103" s="11"/>
      <c r="N103" s="11"/>
      <c r="O103" s="11"/>
      <c r="P103" s="11"/>
      <c r="Q103" s="1"/>
      <c r="R103" s="11"/>
      <c r="S103" s="11" t="s">
        <v>24</v>
      </c>
    </row>
    <row r="104" spans="1:19" ht="46.5" x14ac:dyDescent="0.35">
      <c r="A104" s="9" t="s">
        <v>323</v>
      </c>
      <c r="B104" s="51">
        <v>498735</v>
      </c>
      <c r="C104" s="51">
        <v>6796683</v>
      </c>
      <c r="D104" s="9" t="s">
        <v>324</v>
      </c>
      <c r="E104" s="11" t="s">
        <v>22</v>
      </c>
      <c r="F104" s="11" t="s">
        <v>82</v>
      </c>
      <c r="G104" s="11" t="s">
        <v>43</v>
      </c>
      <c r="H104" s="11" t="s">
        <v>39</v>
      </c>
      <c r="I104" s="9">
        <v>168</v>
      </c>
      <c r="J104" s="9">
        <v>82</v>
      </c>
      <c r="K104" s="11"/>
      <c r="L104" s="11"/>
      <c r="M104" s="11"/>
      <c r="N104" s="11"/>
      <c r="O104" s="11"/>
      <c r="P104" s="11"/>
      <c r="Q104" s="1"/>
      <c r="R104" s="11"/>
      <c r="S104" s="11" t="s">
        <v>24</v>
      </c>
    </row>
    <row r="105" spans="1:19" ht="31" x14ac:dyDescent="0.35">
      <c r="A105" s="9" t="s">
        <v>325</v>
      </c>
      <c r="B105" s="51">
        <v>498580</v>
      </c>
      <c r="C105" s="51">
        <v>6796669</v>
      </c>
      <c r="D105" s="9" t="s">
        <v>326</v>
      </c>
      <c r="E105" s="11" t="s">
        <v>22</v>
      </c>
      <c r="F105" s="11" t="s">
        <v>82</v>
      </c>
      <c r="G105" s="11" t="s">
        <v>100</v>
      </c>
      <c r="H105" s="11" t="s">
        <v>39</v>
      </c>
      <c r="I105" s="9">
        <v>178</v>
      </c>
      <c r="J105" s="9">
        <v>80</v>
      </c>
      <c r="K105" s="11"/>
      <c r="L105" s="11"/>
      <c r="M105" s="11"/>
      <c r="N105" s="11"/>
      <c r="O105" s="11"/>
      <c r="P105" s="11"/>
      <c r="Q105" s="1"/>
      <c r="R105" s="11"/>
      <c r="S105" s="11" t="s">
        <v>24</v>
      </c>
    </row>
    <row r="106" spans="1:19" ht="31" x14ac:dyDescent="0.35">
      <c r="A106" s="9" t="s">
        <v>327</v>
      </c>
      <c r="B106" s="51">
        <v>498473</v>
      </c>
      <c r="C106" s="51">
        <v>6796615</v>
      </c>
      <c r="D106" s="9" t="s">
        <v>328</v>
      </c>
      <c r="E106" s="11" t="s">
        <v>91</v>
      </c>
      <c r="F106" s="11" t="s">
        <v>100</v>
      </c>
      <c r="G106" s="11" t="s">
        <v>73</v>
      </c>
      <c r="H106" s="11"/>
      <c r="I106" s="9"/>
      <c r="J106" s="9"/>
      <c r="K106" s="11"/>
      <c r="L106" s="11"/>
      <c r="M106" s="11"/>
      <c r="N106" s="11"/>
      <c r="O106" s="11"/>
      <c r="P106" s="11"/>
      <c r="Q106" s="11"/>
      <c r="R106" s="11"/>
      <c r="S106" s="11" t="s">
        <v>24</v>
      </c>
    </row>
    <row r="107" spans="1:19" x14ac:dyDescent="0.35">
      <c r="A107" s="9" t="s">
        <v>329</v>
      </c>
      <c r="B107" s="51">
        <v>498379</v>
      </c>
      <c r="C107" s="51">
        <v>6796544</v>
      </c>
      <c r="D107" s="9" t="s">
        <v>330</v>
      </c>
      <c r="E107" s="11" t="s">
        <v>91</v>
      </c>
      <c r="F107" s="11" t="s">
        <v>73</v>
      </c>
      <c r="G107" s="11" t="s">
        <v>100</v>
      </c>
      <c r="H107" s="11"/>
      <c r="I107" s="9"/>
      <c r="J107" s="9"/>
      <c r="K107" s="11"/>
      <c r="L107" s="11"/>
      <c r="M107" s="11"/>
      <c r="N107" s="11"/>
      <c r="O107" s="11"/>
      <c r="P107" s="11"/>
      <c r="Q107" s="11"/>
      <c r="R107" s="11"/>
      <c r="S107" s="11" t="s">
        <v>24</v>
      </c>
    </row>
    <row r="108" spans="1:19" ht="31" x14ac:dyDescent="0.35">
      <c r="A108" s="9" t="s">
        <v>331</v>
      </c>
      <c r="B108" s="51">
        <v>498185</v>
      </c>
      <c r="C108" s="51">
        <v>6796454</v>
      </c>
      <c r="D108" s="9" t="s">
        <v>332</v>
      </c>
      <c r="E108" s="11" t="s">
        <v>91</v>
      </c>
      <c r="F108" s="11" t="s">
        <v>43</v>
      </c>
      <c r="G108" s="11"/>
      <c r="H108" s="11"/>
      <c r="I108" s="9"/>
      <c r="J108" s="9"/>
      <c r="K108" s="11"/>
      <c r="L108" s="11"/>
      <c r="M108" s="11"/>
      <c r="N108" s="11"/>
      <c r="O108" s="11"/>
      <c r="P108" s="11"/>
      <c r="Q108" s="11"/>
      <c r="R108" s="11"/>
      <c r="S108" s="11" t="s">
        <v>24</v>
      </c>
    </row>
    <row r="109" spans="1:19" ht="31" x14ac:dyDescent="0.35">
      <c r="A109" s="9" t="s">
        <v>333</v>
      </c>
      <c r="B109" s="51">
        <v>498037</v>
      </c>
      <c r="C109" s="51">
        <v>6796376</v>
      </c>
      <c r="D109" s="9" t="s">
        <v>334</v>
      </c>
      <c r="E109" s="11" t="s">
        <v>22</v>
      </c>
      <c r="F109" s="11" t="s">
        <v>82</v>
      </c>
      <c r="G109" s="11"/>
      <c r="H109" s="11" t="s">
        <v>39</v>
      </c>
      <c r="I109" s="9">
        <v>169</v>
      </c>
      <c r="J109" s="9">
        <v>84</v>
      </c>
      <c r="K109" s="11"/>
      <c r="L109" s="11"/>
      <c r="M109" s="11"/>
      <c r="N109" s="11"/>
      <c r="O109" s="11"/>
      <c r="P109" s="11"/>
      <c r="Q109" s="11"/>
      <c r="R109" s="11"/>
      <c r="S109" s="11" t="s">
        <v>24</v>
      </c>
    </row>
    <row r="110" spans="1:19" ht="46.5" x14ac:dyDescent="0.35">
      <c r="A110" s="9" t="s">
        <v>335</v>
      </c>
      <c r="B110" s="51">
        <v>498001</v>
      </c>
      <c r="C110" s="51">
        <v>6796371</v>
      </c>
      <c r="D110" s="9" t="s">
        <v>336</v>
      </c>
      <c r="E110" s="11" t="s">
        <v>22</v>
      </c>
      <c r="F110" s="11" t="s">
        <v>82</v>
      </c>
      <c r="G110" s="11"/>
      <c r="H110" s="11" t="s">
        <v>39</v>
      </c>
      <c r="I110" s="9">
        <v>180</v>
      </c>
      <c r="J110" s="9">
        <v>84</v>
      </c>
      <c r="K110" s="11" t="s">
        <v>27</v>
      </c>
      <c r="L110" s="9">
        <v>210</v>
      </c>
      <c r="M110" s="9">
        <v>78</v>
      </c>
      <c r="N110" s="11" t="s">
        <v>40</v>
      </c>
      <c r="O110" s="11">
        <v>60</v>
      </c>
      <c r="P110" s="11">
        <v>330</v>
      </c>
      <c r="Q110" s="11"/>
      <c r="R110" s="11" t="s">
        <v>337</v>
      </c>
      <c r="S110" s="11" t="s">
        <v>24</v>
      </c>
    </row>
    <row r="111" spans="1:19" ht="46.5" x14ac:dyDescent="0.35">
      <c r="A111" s="9" t="s">
        <v>338</v>
      </c>
      <c r="B111" s="51">
        <v>497983</v>
      </c>
      <c r="C111" s="51">
        <v>6796383</v>
      </c>
      <c r="D111" s="9" t="s">
        <v>339</v>
      </c>
      <c r="E111" s="11" t="s">
        <v>22</v>
      </c>
      <c r="F111" s="11" t="s">
        <v>82</v>
      </c>
      <c r="G111" s="11" t="s">
        <v>43</v>
      </c>
      <c r="H111" s="11" t="s">
        <v>39</v>
      </c>
      <c r="I111" s="9">
        <v>184</v>
      </c>
      <c r="J111" s="9">
        <v>80</v>
      </c>
      <c r="K111" s="11" t="s">
        <v>27</v>
      </c>
      <c r="L111" s="9">
        <v>210</v>
      </c>
      <c r="M111" s="9">
        <v>75</v>
      </c>
      <c r="N111" s="11"/>
      <c r="O111" s="11"/>
      <c r="P111" s="11"/>
      <c r="Q111" s="11"/>
      <c r="R111" s="11"/>
      <c r="S111" s="11" t="s">
        <v>24</v>
      </c>
    </row>
    <row r="112" spans="1:19" ht="31" x14ac:dyDescent="0.35">
      <c r="A112" s="9" t="s">
        <v>340</v>
      </c>
      <c r="B112" s="51">
        <v>497916</v>
      </c>
      <c r="C112" s="51">
        <v>6796368</v>
      </c>
      <c r="D112" s="9" t="s">
        <v>341</v>
      </c>
      <c r="E112" s="11" t="s">
        <v>22</v>
      </c>
      <c r="F112" s="11" t="s">
        <v>73</v>
      </c>
      <c r="G112" s="11"/>
      <c r="H112" s="11"/>
      <c r="I112" s="9"/>
      <c r="J112" s="9"/>
      <c r="K112" s="11" t="s">
        <v>27</v>
      </c>
      <c r="L112" s="9">
        <v>317</v>
      </c>
      <c r="M112" s="9">
        <v>69</v>
      </c>
      <c r="N112" s="11" t="s">
        <v>40</v>
      </c>
      <c r="O112" s="11">
        <v>62</v>
      </c>
      <c r="P112" s="11">
        <v>9</v>
      </c>
      <c r="Q112" s="11"/>
      <c r="R112" s="11"/>
      <c r="S112" s="11" t="s">
        <v>24</v>
      </c>
    </row>
    <row r="113" spans="1:19" x14ac:dyDescent="0.35">
      <c r="A113" s="9" t="s">
        <v>342</v>
      </c>
      <c r="B113" s="51">
        <v>497898</v>
      </c>
      <c r="C113" s="51">
        <v>6796364</v>
      </c>
      <c r="D113" s="9" t="s">
        <v>343</v>
      </c>
      <c r="E113" s="11" t="s">
        <v>22</v>
      </c>
      <c r="F113" s="11" t="s">
        <v>43</v>
      </c>
      <c r="G113" s="11"/>
      <c r="H113" s="11" t="s">
        <v>39</v>
      </c>
      <c r="I113" s="9">
        <v>0</v>
      </c>
      <c r="J113" s="9">
        <v>90</v>
      </c>
      <c r="K113" s="11" t="s">
        <v>27</v>
      </c>
      <c r="L113" s="9">
        <v>325</v>
      </c>
      <c r="M113" s="9">
        <v>66</v>
      </c>
      <c r="N113" s="11"/>
      <c r="O113" s="11"/>
      <c r="P113" s="11"/>
      <c r="Q113" s="11"/>
      <c r="R113" s="11"/>
      <c r="S113" s="11" t="s">
        <v>24</v>
      </c>
    </row>
    <row r="114" spans="1:19" ht="31" x14ac:dyDescent="0.35">
      <c r="A114" s="9" t="s">
        <v>344</v>
      </c>
      <c r="B114" s="51">
        <v>497952</v>
      </c>
      <c r="C114" s="51">
        <v>6796380</v>
      </c>
      <c r="D114" s="9" t="s">
        <v>345</v>
      </c>
      <c r="E114" s="11" t="s">
        <v>22</v>
      </c>
      <c r="F114" s="11" t="s">
        <v>43</v>
      </c>
      <c r="G114" s="11" t="s">
        <v>82</v>
      </c>
      <c r="H114" s="11" t="s">
        <v>27</v>
      </c>
      <c r="I114" s="9">
        <v>234</v>
      </c>
      <c r="J114" s="9">
        <v>52</v>
      </c>
      <c r="K114" s="11"/>
      <c r="L114" s="11"/>
      <c r="M114" s="11"/>
      <c r="N114" s="11" t="s">
        <v>40</v>
      </c>
      <c r="O114" s="11">
        <v>50</v>
      </c>
      <c r="P114" s="11">
        <v>355</v>
      </c>
      <c r="Q114" s="11"/>
      <c r="R114" s="11"/>
      <c r="S114" s="11" t="s">
        <v>24</v>
      </c>
    </row>
    <row r="115" spans="1:19" ht="59" x14ac:dyDescent="0.35">
      <c r="A115" s="9" t="s">
        <v>346</v>
      </c>
      <c r="B115" s="11">
        <v>497720</v>
      </c>
      <c r="C115" s="11">
        <v>6771262</v>
      </c>
      <c r="D115" s="2" t="s">
        <v>347</v>
      </c>
      <c r="E115" s="11" t="s">
        <v>22</v>
      </c>
      <c r="F115" s="11" t="s">
        <v>156</v>
      </c>
      <c r="G115" s="11"/>
      <c r="H115" s="11"/>
      <c r="I115" s="11"/>
      <c r="J115" s="11"/>
      <c r="K115" s="11"/>
      <c r="L115" s="11"/>
      <c r="M115" s="11"/>
      <c r="N115" s="11"/>
      <c r="O115" s="11"/>
      <c r="P115" s="11"/>
      <c r="Q115" s="11"/>
      <c r="R115" s="11"/>
      <c r="S115" s="11" t="s">
        <v>24</v>
      </c>
    </row>
    <row r="116" spans="1:19" ht="46.5" x14ac:dyDescent="0.35">
      <c r="A116" s="9" t="s">
        <v>348</v>
      </c>
      <c r="B116" s="11">
        <v>479779</v>
      </c>
      <c r="C116" s="11">
        <v>6771162</v>
      </c>
      <c r="D116" s="9" t="s">
        <v>349</v>
      </c>
      <c r="E116" s="11" t="s">
        <v>22</v>
      </c>
      <c r="F116" s="11" t="s">
        <v>156</v>
      </c>
      <c r="G116" s="11"/>
      <c r="H116" s="11"/>
      <c r="I116" s="11"/>
      <c r="J116" s="11"/>
      <c r="K116" s="11"/>
      <c r="L116" s="11"/>
      <c r="M116" s="11"/>
      <c r="N116" s="11"/>
      <c r="O116" s="11"/>
      <c r="P116" s="11"/>
      <c r="Q116" s="11"/>
      <c r="R116" s="11"/>
      <c r="S116" s="11" t="s">
        <v>24</v>
      </c>
    </row>
    <row r="117" spans="1:19" ht="31" x14ac:dyDescent="0.35">
      <c r="A117" s="9" t="s">
        <v>350</v>
      </c>
      <c r="B117" s="11">
        <v>497787</v>
      </c>
      <c r="C117" s="11">
        <v>6771049</v>
      </c>
      <c r="D117" s="9" t="s">
        <v>351</v>
      </c>
      <c r="E117" s="11" t="s">
        <v>22</v>
      </c>
      <c r="F117" s="11" t="s">
        <v>156</v>
      </c>
      <c r="G117" s="11"/>
      <c r="H117" s="11"/>
      <c r="I117" s="11"/>
      <c r="J117" s="11"/>
      <c r="K117" s="11"/>
      <c r="L117" s="11"/>
      <c r="M117" s="11"/>
      <c r="N117" s="11"/>
      <c r="O117" s="11"/>
      <c r="P117" s="11"/>
      <c r="Q117" s="11"/>
      <c r="R117" s="11"/>
      <c r="S117" s="11" t="s">
        <v>24</v>
      </c>
    </row>
    <row r="118" spans="1:19" x14ac:dyDescent="0.35">
      <c r="A118" s="9" t="s">
        <v>352</v>
      </c>
      <c r="B118" s="11">
        <v>497513</v>
      </c>
      <c r="C118" s="11">
        <v>6771049</v>
      </c>
      <c r="D118" s="9" t="s">
        <v>353</v>
      </c>
      <c r="E118" s="11" t="s">
        <v>22</v>
      </c>
      <c r="F118" s="11" t="s">
        <v>156</v>
      </c>
      <c r="G118" s="11" t="s">
        <v>23</v>
      </c>
      <c r="H118" s="11"/>
      <c r="I118" s="11"/>
      <c r="J118" s="11"/>
      <c r="K118" s="11"/>
      <c r="L118" s="11"/>
      <c r="M118" s="11"/>
      <c r="N118" s="11"/>
      <c r="O118" s="11"/>
      <c r="P118" s="11"/>
      <c r="Q118" s="11"/>
      <c r="R118" s="11"/>
      <c r="S118" s="11" t="s">
        <v>24</v>
      </c>
    </row>
    <row r="119" spans="1:19" ht="31" x14ac:dyDescent="0.35">
      <c r="A119" s="9" t="s">
        <v>354</v>
      </c>
      <c r="B119" s="11">
        <v>497283</v>
      </c>
      <c r="C119" s="11">
        <v>6771022</v>
      </c>
      <c r="D119" s="9" t="s">
        <v>355</v>
      </c>
      <c r="E119" s="11" t="s">
        <v>22</v>
      </c>
      <c r="F119" s="11" t="s">
        <v>156</v>
      </c>
      <c r="G119" s="11"/>
      <c r="H119" s="11"/>
      <c r="I119" s="11"/>
      <c r="J119" s="11"/>
      <c r="K119" s="11"/>
      <c r="L119" s="11"/>
      <c r="M119" s="11"/>
      <c r="N119" s="11"/>
      <c r="O119" s="11"/>
      <c r="P119" s="11"/>
      <c r="Q119" s="11"/>
      <c r="R119" s="11"/>
      <c r="S119" s="11" t="s">
        <v>24</v>
      </c>
    </row>
    <row r="120" spans="1:19" ht="31" x14ac:dyDescent="0.35">
      <c r="A120" s="9" t="s">
        <v>356</v>
      </c>
      <c r="B120" s="11">
        <v>497233</v>
      </c>
      <c r="C120" s="11">
        <v>6771006</v>
      </c>
      <c r="D120" s="9" t="s">
        <v>357</v>
      </c>
      <c r="E120" s="11" t="s">
        <v>22</v>
      </c>
      <c r="F120" s="11" t="s">
        <v>242</v>
      </c>
      <c r="G120" s="11"/>
      <c r="H120" s="11"/>
      <c r="I120" s="11"/>
      <c r="J120" s="11"/>
      <c r="K120" s="11"/>
      <c r="L120" s="11"/>
      <c r="M120" s="11"/>
      <c r="N120" s="11"/>
      <c r="O120" s="11"/>
      <c r="P120" s="11"/>
      <c r="Q120" s="11"/>
      <c r="R120" s="11"/>
      <c r="S120" s="11" t="s">
        <v>24</v>
      </c>
    </row>
    <row r="121" spans="1:19" ht="46.5" x14ac:dyDescent="0.35">
      <c r="A121" s="9" t="s">
        <v>358</v>
      </c>
      <c r="B121" s="11">
        <v>497193</v>
      </c>
      <c r="C121" s="11">
        <v>6771056</v>
      </c>
      <c r="D121" s="9" t="s">
        <v>359</v>
      </c>
      <c r="E121" s="11" t="s">
        <v>22</v>
      </c>
      <c r="F121" s="11" t="s">
        <v>242</v>
      </c>
      <c r="G121" s="11"/>
      <c r="H121" s="11" t="s">
        <v>34</v>
      </c>
      <c r="I121" s="11">
        <v>195</v>
      </c>
      <c r="J121" s="11">
        <v>77</v>
      </c>
      <c r="K121" s="11"/>
      <c r="L121" s="11"/>
      <c r="M121" s="11"/>
      <c r="N121" s="11"/>
      <c r="O121" s="11"/>
      <c r="P121" s="11"/>
      <c r="Q121" s="11"/>
      <c r="R121" s="11"/>
      <c r="S121" s="11" t="s">
        <v>24</v>
      </c>
    </row>
    <row r="122" spans="1:19" x14ac:dyDescent="0.35">
      <c r="A122" s="9" t="s">
        <v>360</v>
      </c>
      <c r="B122" s="11">
        <v>497202</v>
      </c>
      <c r="C122" s="11">
        <v>6771083</v>
      </c>
      <c r="D122" s="9" t="s">
        <v>361</v>
      </c>
      <c r="E122" s="11" t="s">
        <v>22</v>
      </c>
      <c r="F122" s="11" t="s">
        <v>242</v>
      </c>
      <c r="G122" s="11"/>
      <c r="H122" s="11" t="s">
        <v>34</v>
      </c>
      <c r="I122" s="11">
        <v>184</v>
      </c>
      <c r="J122" s="11">
        <v>70</v>
      </c>
      <c r="K122" s="11"/>
      <c r="L122" s="11"/>
      <c r="M122" s="11"/>
      <c r="N122" s="11"/>
      <c r="O122" s="11"/>
      <c r="P122" s="11"/>
      <c r="Q122" s="11"/>
      <c r="R122" s="11"/>
      <c r="S122" s="11" t="s">
        <v>24</v>
      </c>
    </row>
    <row r="123" spans="1:19" ht="31" x14ac:dyDescent="0.35">
      <c r="A123" s="9" t="s">
        <v>362</v>
      </c>
      <c r="B123" s="11">
        <v>497237</v>
      </c>
      <c r="C123" s="11">
        <v>6771106</v>
      </c>
      <c r="D123" s="9" t="s">
        <v>363</v>
      </c>
      <c r="E123" s="11" t="s">
        <v>22</v>
      </c>
      <c r="F123" s="11" t="s">
        <v>242</v>
      </c>
      <c r="G123" s="11"/>
      <c r="H123" s="11" t="s">
        <v>34</v>
      </c>
      <c r="I123" s="11">
        <v>190</v>
      </c>
      <c r="J123" s="11">
        <v>73</v>
      </c>
      <c r="K123" s="11"/>
      <c r="L123" s="11"/>
      <c r="M123" s="11"/>
      <c r="N123" s="11"/>
      <c r="O123" s="11"/>
      <c r="P123" s="11"/>
      <c r="Q123" s="11"/>
      <c r="R123" s="11"/>
      <c r="S123" s="11" t="s">
        <v>24</v>
      </c>
    </row>
    <row r="124" spans="1:19" ht="30" x14ac:dyDescent="0.35">
      <c r="A124" s="9" t="s">
        <v>364</v>
      </c>
      <c r="B124" s="52">
        <v>495159</v>
      </c>
      <c r="C124" s="52">
        <v>6813750</v>
      </c>
      <c r="D124" s="2" t="s">
        <v>365</v>
      </c>
      <c r="E124" s="11" t="s">
        <v>91</v>
      </c>
      <c r="F124" s="11" t="s">
        <v>129</v>
      </c>
      <c r="G124" s="11" t="s">
        <v>73</v>
      </c>
      <c r="H124" s="11"/>
      <c r="I124" s="11"/>
      <c r="J124" s="11"/>
      <c r="K124" s="11"/>
      <c r="L124" s="11"/>
      <c r="M124" s="11"/>
      <c r="N124" s="11"/>
      <c r="O124" s="11"/>
      <c r="P124" s="11"/>
      <c r="Q124" s="11"/>
      <c r="R124" s="11"/>
      <c r="S124" s="11" t="s">
        <v>24</v>
      </c>
    </row>
    <row r="125" spans="1:19" ht="31" x14ac:dyDescent="0.35">
      <c r="A125" s="9" t="s">
        <v>366</v>
      </c>
      <c r="B125" s="52">
        <v>495183</v>
      </c>
      <c r="C125" s="52">
        <v>6813828</v>
      </c>
      <c r="D125" s="9" t="s">
        <v>367</v>
      </c>
      <c r="E125" s="11" t="s">
        <v>22</v>
      </c>
      <c r="F125" s="11" t="s">
        <v>43</v>
      </c>
      <c r="G125" s="11"/>
      <c r="H125" s="11" t="s">
        <v>27</v>
      </c>
      <c r="I125" s="11">
        <v>321</v>
      </c>
      <c r="J125" s="11">
        <v>67</v>
      </c>
      <c r="K125" s="11"/>
      <c r="L125" s="11"/>
      <c r="M125" s="11"/>
      <c r="N125" s="11"/>
      <c r="O125" s="11"/>
      <c r="P125" s="11"/>
      <c r="Q125" s="11"/>
      <c r="R125" s="11"/>
      <c r="S125" s="11" t="s">
        <v>24</v>
      </c>
    </row>
    <row r="126" spans="1:19" ht="46.5" x14ac:dyDescent="0.35">
      <c r="A126" s="9" t="s">
        <v>368</v>
      </c>
      <c r="B126" s="52">
        <v>495390</v>
      </c>
      <c r="C126" s="52">
        <v>6814026</v>
      </c>
      <c r="D126" s="9" t="s">
        <v>369</v>
      </c>
      <c r="E126" s="11" t="s">
        <v>22</v>
      </c>
      <c r="F126" s="11" t="s">
        <v>43</v>
      </c>
      <c r="G126" s="11" t="s">
        <v>129</v>
      </c>
      <c r="H126" s="11"/>
      <c r="I126" s="11"/>
      <c r="J126" s="11"/>
      <c r="K126" s="11"/>
      <c r="L126" s="11"/>
      <c r="M126" s="11"/>
      <c r="N126" s="11"/>
      <c r="O126" s="11"/>
      <c r="P126" s="11"/>
      <c r="Q126" s="11"/>
      <c r="R126" s="11"/>
      <c r="S126" s="11" t="s">
        <v>24</v>
      </c>
    </row>
    <row r="127" spans="1:19" ht="31" x14ac:dyDescent="0.35">
      <c r="A127" s="9" t="s">
        <v>370</v>
      </c>
      <c r="B127" s="52">
        <v>495400</v>
      </c>
      <c r="C127" s="52">
        <v>6814040</v>
      </c>
      <c r="D127" s="9" t="s">
        <v>371</v>
      </c>
      <c r="E127" s="11" t="s">
        <v>22</v>
      </c>
      <c r="F127" s="11" t="s">
        <v>73</v>
      </c>
      <c r="G127" s="11" t="s">
        <v>43</v>
      </c>
      <c r="H127" s="11" t="s">
        <v>27</v>
      </c>
      <c r="I127" s="11">
        <v>320</v>
      </c>
      <c r="J127" s="11">
        <v>74</v>
      </c>
      <c r="K127" s="11"/>
      <c r="L127" s="11"/>
      <c r="M127" s="11"/>
      <c r="N127" s="11"/>
      <c r="O127" s="11"/>
      <c r="P127" s="11"/>
      <c r="Q127" s="11"/>
      <c r="R127" s="11"/>
      <c r="S127" s="11" t="s">
        <v>24</v>
      </c>
    </row>
    <row r="128" spans="1:19" ht="46.5" x14ac:dyDescent="0.35">
      <c r="A128" s="9" t="s">
        <v>372</v>
      </c>
      <c r="B128" s="52">
        <v>495260</v>
      </c>
      <c r="C128" s="52">
        <v>6814305</v>
      </c>
      <c r="D128" s="9" t="s">
        <v>373</v>
      </c>
      <c r="E128" s="11" t="s">
        <v>22</v>
      </c>
      <c r="F128" s="11" t="s">
        <v>100</v>
      </c>
      <c r="G128" s="11"/>
      <c r="H128" s="11" t="s">
        <v>27</v>
      </c>
      <c r="I128" s="11">
        <v>150</v>
      </c>
      <c r="J128" s="11">
        <v>69</v>
      </c>
      <c r="K128" s="11"/>
      <c r="L128" s="11"/>
      <c r="M128" s="11"/>
      <c r="N128" s="11"/>
      <c r="O128" s="11"/>
      <c r="P128" s="11"/>
      <c r="Q128" s="11"/>
      <c r="R128" s="11"/>
      <c r="S128" s="11" t="s">
        <v>24</v>
      </c>
    </row>
    <row r="129" spans="1:19" x14ac:dyDescent="0.35">
      <c r="A129" s="9" t="s">
        <v>374</v>
      </c>
      <c r="B129" s="52">
        <v>495278</v>
      </c>
      <c r="C129" s="52">
        <v>6814344</v>
      </c>
      <c r="D129" s="9" t="s">
        <v>375</v>
      </c>
      <c r="E129" s="11" t="s">
        <v>22</v>
      </c>
      <c r="F129" s="11" t="s">
        <v>100</v>
      </c>
      <c r="G129" s="11"/>
      <c r="H129" s="11" t="s">
        <v>27</v>
      </c>
      <c r="I129" s="11">
        <v>168</v>
      </c>
      <c r="J129" s="11">
        <v>75</v>
      </c>
      <c r="K129" s="11"/>
      <c r="L129" s="11"/>
      <c r="M129" s="11"/>
      <c r="N129" s="11"/>
      <c r="O129" s="11"/>
      <c r="P129" s="11"/>
      <c r="Q129" s="11"/>
      <c r="R129" s="11"/>
      <c r="S129" s="11" t="s">
        <v>24</v>
      </c>
    </row>
    <row r="130" spans="1:19" x14ac:dyDescent="0.35">
      <c r="A130" s="9" t="s">
        <v>376</v>
      </c>
      <c r="B130" s="52">
        <v>495292</v>
      </c>
      <c r="C130" s="52">
        <v>6814441</v>
      </c>
      <c r="D130" s="9" t="s">
        <v>377</v>
      </c>
      <c r="E130" s="11" t="s">
        <v>22</v>
      </c>
      <c r="F130" s="11" t="s">
        <v>100</v>
      </c>
      <c r="G130" s="11"/>
      <c r="H130" s="11" t="s">
        <v>27</v>
      </c>
      <c r="I130" s="11">
        <v>165</v>
      </c>
      <c r="J130" s="11">
        <v>69</v>
      </c>
      <c r="K130" s="11"/>
      <c r="L130" s="11"/>
      <c r="M130" s="11"/>
      <c r="N130" s="11"/>
      <c r="O130" s="11"/>
      <c r="P130" s="11"/>
      <c r="Q130" s="11"/>
      <c r="R130" s="11"/>
      <c r="S130" s="11" t="s">
        <v>24</v>
      </c>
    </row>
    <row r="131" spans="1:19" ht="46.5" x14ac:dyDescent="0.35">
      <c r="A131" s="9" t="s">
        <v>378</v>
      </c>
      <c r="B131" s="52">
        <v>495251</v>
      </c>
      <c r="C131" s="52">
        <v>6814485</v>
      </c>
      <c r="D131" s="9" t="s">
        <v>379</v>
      </c>
      <c r="E131" s="11" t="s">
        <v>22</v>
      </c>
      <c r="F131" s="11" t="s">
        <v>100</v>
      </c>
      <c r="G131" s="11" t="s">
        <v>31</v>
      </c>
      <c r="H131" s="11"/>
      <c r="I131" s="11"/>
      <c r="J131" s="11"/>
      <c r="K131" s="11"/>
      <c r="L131" s="11"/>
      <c r="M131" s="11"/>
      <c r="N131" s="11"/>
      <c r="O131" s="11"/>
      <c r="P131" s="11"/>
      <c r="Q131" s="11"/>
      <c r="R131" s="11"/>
      <c r="S131" s="11" t="s">
        <v>24</v>
      </c>
    </row>
    <row r="132" spans="1:19" ht="31" x14ac:dyDescent="0.35">
      <c r="A132" s="9" t="s">
        <v>380</v>
      </c>
      <c r="B132" s="52">
        <v>495239</v>
      </c>
      <c r="C132" s="52">
        <v>6814517</v>
      </c>
      <c r="D132" s="9" t="s">
        <v>381</v>
      </c>
      <c r="E132" s="11" t="s">
        <v>22</v>
      </c>
      <c r="F132" s="11" t="s">
        <v>125</v>
      </c>
      <c r="G132" s="11"/>
      <c r="H132" s="11" t="s">
        <v>27</v>
      </c>
      <c r="I132" s="11">
        <v>328</v>
      </c>
      <c r="J132" s="11">
        <v>78</v>
      </c>
      <c r="K132" s="11"/>
      <c r="L132" s="11"/>
      <c r="M132" s="11"/>
      <c r="N132" s="11"/>
      <c r="O132" s="11"/>
      <c r="P132" s="11"/>
      <c r="Q132" s="1"/>
      <c r="R132" s="11"/>
      <c r="S132" s="11" t="s">
        <v>24</v>
      </c>
    </row>
    <row r="133" spans="1:19" ht="46.5" x14ac:dyDescent="0.35">
      <c r="A133" s="9" t="s">
        <v>382</v>
      </c>
      <c r="B133" s="52">
        <v>495223</v>
      </c>
      <c r="C133" s="52">
        <v>6814535</v>
      </c>
      <c r="D133" s="9" t="s">
        <v>383</v>
      </c>
      <c r="E133" s="11" t="s">
        <v>22</v>
      </c>
      <c r="F133" s="11" t="s">
        <v>148</v>
      </c>
      <c r="G133" s="11"/>
      <c r="H133" s="11" t="s">
        <v>27</v>
      </c>
      <c r="I133" s="11">
        <v>310</v>
      </c>
      <c r="J133" s="11">
        <v>78</v>
      </c>
      <c r="K133" s="11"/>
      <c r="L133" s="11"/>
      <c r="M133" s="11"/>
      <c r="N133" s="11"/>
      <c r="O133" s="11"/>
      <c r="P133" s="11"/>
      <c r="Q133" s="1" t="s">
        <v>384</v>
      </c>
      <c r="R133" s="11"/>
      <c r="S133" s="11" t="s">
        <v>24</v>
      </c>
    </row>
    <row r="134" spans="1:19" ht="31" x14ac:dyDescent="0.35">
      <c r="A134" s="9" t="s">
        <v>385</v>
      </c>
      <c r="B134" s="52">
        <v>495204</v>
      </c>
      <c r="C134" s="52">
        <v>6814688</v>
      </c>
      <c r="D134" s="9" t="s">
        <v>386</v>
      </c>
      <c r="E134" s="11" t="s">
        <v>22</v>
      </c>
      <c r="F134" s="11" t="s">
        <v>43</v>
      </c>
      <c r="G134" s="11"/>
      <c r="H134" s="11" t="s">
        <v>27</v>
      </c>
      <c r="I134" s="11">
        <v>312</v>
      </c>
      <c r="J134" s="11">
        <v>62</v>
      </c>
      <c r="K134" s="11"/>
      <c r="L134" s="11"/>
      <c r="M134" s="11"/>
      <c r="N134" s="11"/>
      <c r="O134" s="11"/>
      <c r="P134" s="11"/>
      <c r="Q134" s="1" t="s">
        <v>387</v>
      </c>
      <c r="R134" s="11"/>
      <c r="S134" s="11" t="s">
        <v>24</v>
      </c>
    </row>
    <row r="135" spans="1:19" ht="46.5" x14ac:dyDescent="0.35">
      <c r="A135" s="9" t="s">
        <v>388</v>
      </c>
      <c r="B135" s="52">
        <v>495251</v>
      </c>
      <c r="C135" s="52">
        <v>6814601</v>
      </c>
      <c r="D135" s="9" t="s">
        <v>389</v>
      </c>
      <c r="E135" s="11" t="s">
        <v>91</v>
      </c>
      <c r="F135" s="11" t="s">
        <v>125</v>
      </c>
      <c r="G135" s="11"/>
      <c r="H135" s="11"/>
      <c r="I135" s="11"/>
      <c r="J135" s="11"/>
      <c r="K135" s="11"/>
      <c r="L135" s="11"/>
      <c r="M135" s="11"/>
      <c r="N135" s="11"/>
      <c r="O135" s="11"/>
      <c r="P135" s="11"/>
      <c r="Q135" s="1"/>
      <c r="R135" s="11"/>
      <c r="S135" s="11" t="s">
        <v>24</v>
      </c>
    </row>
    <row r="136" spans="1:19" ht="31" x14ac:dyDescent="0.35">
      <c r="A136" s="9" t="s">
        <v>390</v>
      </c>
      <c r="B136" s="52">
        <v>495316</v>
      </c>
      <c r="C136" s="52">
        <v>6814478</v>
      </c>
      <c r="D136" s="9" t="s">
        <v>391</v>
      </c>
      <c r="E136" s="11" t="s">
        <v>22</v>
      </c>
      <c r="F136" s="11" t="s">
        <v>82</v>
      </c>
      <c r="G136" s="11" t="s">
        <v>43</v>
      </c>
      <c r="H136" s="11" t="s">
        <v>34</v>
      </c>
      <c r="I136" s="11">
        <v>325</v>
      </c>
      <c r="J136" s="11">
        <v>82</v>
      </c>
      <c r="K136" s="11"/>
      <c r="L136" s="11"/>
      <c r="M136" s="11"/>
      <c r="N136" s="11"/>
      <c r="O136" s="11"/>
      <c r="P136" s="11"/>
      <c r="Q136" s="11"/>
      <c r="R136" s="11"/>
      <c r="S136" s="11" t="s">
        <v>24</v>
      </c>
    </row>
    <row r="137" spans="1:19" x14ac:dyDescent="0.35">
      <c r="A137" s="9" t="s">
        <v>392</v>
      </c>
      <c r="B137" s="52">
        <v>495312</v>
      </c>
      <c r="C137" s="52">
        <v>6814431</v>
      </c>
      <c r="D137" s="9" t="s">
        <v>393</v>
      </c>
      <c r="E137" s="11" t="s">
        <v>22</v>
      </c>
      <c r="F137" s="11" t="s">
        <v>100</v>
      </c>
      <c r="G137" s="11"/>
      <c r="H137" s="11" t="s">
        <v>27</v>
      </c>
      <c r="I137" s="11">
        <v>322</v>
      </c>
      <c r="J137" s="11">
        <v>78</v>
      </c>
      <c r="K137" s="11"/>
      <c r="L137" s="11"/>
      <c r="M137" s="11"/>
      <c r="N137" s="11"/>
      <c r="O137" s="11"/>
      <c r="P137" s="11"/>
      <c r="Q137" s="1"/>
      <c r="R137" s="11"/>
      <c r="S137" s="11" t="s">
        <v>24</v>
      </c>
    </row>
    <row r="138" spans="1:19" ht="31" x14ac:dyDescent="0.35">
      <c r="A138" s="9" t="s">
        <v>394</v>
      </c>
      <c r="B138" s="52">
        <v>495304</v>
      </c>
      <c r="C138" s="52">
        <v>6814403</v>
      </c>
      <c r="D138" s="9" t="s">
        <v>395</v>
      </c>
      <c r="E138" s="11" t="s">
        <v>91</v>
      </c>
      <c r="F138" s="11" t="s">
        <v>125</v>
      </c>
      <c r="G138" s="11"/>
      <c r="H138" s="11"/>
      <c r="I138" s="11"/>
      <c r="J138" s="11"/>
      <c r="K138" s="11"/>
      <c r="L138" s="11"/>
      <c r="M138" s="11"/>
      <c r="N138" s="11"/>
      <c r="O138" s="11"/>
      <c r="P138" s="11"/>
      <c r="Q138" s="1" t="s">
        <v>396</v>
      </c>
      <c r="R138" s="11"/>
      <c r="S138" s="11" t="s">
        <v>24</v>
      </c>
    </row>
    <row r="139" spans="1:19" ht="31" x14ac:dyDescent="0.35">
      <c r="A139" s="9" t="s">
        <v>397</v>
      </c>
      <c r="B139" s="52">
        <v>495331</v>
      </c>
      <c r="C139" s="52">
        <v>6814212</v>
      </c>
      <c r="D139" s="9" t="s">
        <v>398</v>
      </c>
      <c r="E139" s="11" t="s">
        <v>22</v>
      </c>
      <c r="F139" s="11" t="s">
        <v>100</v>
      </c>
      <c r="G139" s="11" t="s">
        <v>43</v>
      </c>
      <c r="H139" s="11"/>
      <c r="I139" s="11"/>
      <c r="J139" s="11"/>
      <c r="K139" s="11"/>
      <c r="L139" s="11"/>
      <c r="M139" s="11"/>
      <c r="N139" s="11"/>
      <c r="O139" s="11"/>
      <c r="P139" s="11"/>
      <c r="Q139" s="1"/>
      <c r="R139" s="11"/>
      <c r="S139" s="11" t="s">
        <v>24</v>
      </c>
    </row>
    <row r="140" spans="1:19" ht="31" x14ac:dyDescent="0.35">
      <c r="A140" s="9" t="s">
        <v>399</v>
      </c>
      <c r="B140" s="52">
        <v>495076</v>
      </c>
      <c r="C140" s="52">
        <v>6813781</v>
      </c>
      <c r="D140" s="9" t="s">
        <v>400</v>
      </c>
      <c r="E140" s="11" t="s">
        <v>91</v>
      </c>
      <c r="F140" s="11" t="s">
        <v>129</v>
      </c>
      <c r="G140" s="11" t="s">
        <v>100</v>
      </c>
      <c r="H140" s="11"/>
      <c r="I140" s="11"/>
      <c r="J140" s="11"/>
      <c r="K140" s="11"/>
      <c r="L140" s="11"/>
      <c r="M140" s="11"/>
      <c r="N140" s="11"/>
      <c r="O140" s="11"/>
      <c r="P140" s="11"/>
      <c r="Q140" s="11"/>
      <c r="R140" s="11"/>
      <c r="S140" s="11" t="s">
        <v>24</v>
      </c>
    </row>
    <row r="141" spans="1:19" ht="31" x14ac:dyDescent="0.35">
      <c r="A141" s="9" t="s">
        <v>401</v>
      </c>
      <c r="B141" s="52">
        <v>495006</v>
      </c>
      <c r="C141" s="52">
        <v>6813538</v>
      </c>
      <c r="D141" s="9" t="s">
        <v>402</v>
      </c>
      <c r="E141" s="11" t="s">
        <v>91</v>
      </c>
      <c r="F141" s="11" t="s">
        <v>73</v>
      </c>
      <c r="G141" s="11" t="s">
        <v>43</v>
      </c>
      <c r="H141" s="11"/>
      <c r="I141" s="11"/>
      <c r="J141" s="11"/>
      <c r="K141" s="11"/>
      <c r="L141" s="11"/>
      <c r="M141" s="11"/>
      <c r="N141" s="11"/>
      <c r="O141" s="11"/>
      <c r="P141" s="11"/>
      <c r="Q141" s="11"/>
      <c r="R141" s="11"/>
      <c r="S141" s="11" t="s">
        <v>24</v>
      </c>
    </row>
    <row r="142" spans="1:19" ht="30" x14ac:dyDescent="0.35">
      <c r="A142" s="9" t="s">
        <v>403</v>
      </c>
      <c r="B142" s="44">
        <v>501860</v>
      </c>
      <c r="C142" s="44">
        <v>6794215</v>
      </c>
      <c r="D142" s="9" t="s">
        <v>404</v>
      </c>
      <c r="E142" s="11" t="s">
        <v>22</v>
      </c>
      <c r="F142" s="11" t="s">
        <v>68</v>
      </c>
      <c r="G142" s="11"/>
      <c r="H142" s="11" t="s">
        <v>34</v>
      </c>
      <c r="I142" s="9">
        <v>176</v>
      </c>
      <c r="J142" s="9">
        <v>85</v>
      </c>
      <c r="K142" s="11"/>
      <c r="L142" s="11"/>
      <c r="M142" s="11"/>
      <c r="N142" s="11"/>
      <c r="O142" s="11"/>
      <c r="P142" s="11"/>
      <c r="Q142" s="1"/>
      <c r="R142" s="11"/>
      <c r="S142" s="11" t="s">
        <v>24</v>
      </c>
    </row>
    <row r="143" spans="1:19" ht="31" x14ac:dyDescent="0.35">
      <c r="A143" s="9" t="s">
        <v>405</v>
      </c>
      <c r="B143" s="44">
        <v>501900</v>
      </c>
      <c r="C143" s="44">
        <v>6794229</v>
      </c>
      <c r="D143" s="9" t="s">
        <v>406</v>
      </c>
      <c r="E143" s="11" t="s">
        <v>22</v>
      </c>
      <c r="F143" s="11" t="s">
        <v>68</v>
      </c>
      <c r="G143" s="11"/>
      <c r="H143" s="11" t="s">
        <v>34</v>
      </c>
      <c r="I143" s="9">
        <v>354</v>
      </c>
      <c r="J143" s="9">
        <v>78</v>
      </c>
      <c r="K143" s="11"/>
      <c r="L143" s="11"/>
      <c r="M143" s="11"/>
      <c r="N143" s="11"/>
      <c r="O143" s="11"/>
      <c r="P143" s="11"/>
      <c r="Q143" s="1"/>
      <c r="R143" s="11"/>
      <c r="S143" s="11" t="s">
        <v>24</v>
      </c>
    </row>
    <row r="144" spans="1:19" ht="46.5" x14ac:dyDescent="0.35">
      <c r="A144" s="9" t="s">
        <v>407</v>
      </c>
      <c r="B144" s="44">
        <v>501892</v>
      </c>
      <c r="C144" s="44">
        <v>6794261</v>
      </c>
      <c r="D144" s="9" t="s">
        <v>408</v>
      </c>
      <c r="E144" s="11"/>
      <c r="F144" s="11" t="s">
        <v>144</v>
      </c>
      <c r="G144" s="11"/>
      <c r="H144" s="11"/>
      <c r="I144" s="9"/>
      <c r="J144" s="9"/>
      <c r="K144" s="11"/>
      <c r="L144" s="11"/>
      <c r="M144" s="11"/>
      <c r="N144" s="11"/>
      <c r="O144" s="11"/>
      <c r="P144" s="11"/>
      <c r="Q144" s="1"/>
      <c r="R144" s="11"/>
      <c r="S144" s="11" t="s">
        <v>24</v>
      </c>
    </row>
    <row r="145" spans="1:19" ht="31" x14ac:dyDescent="0.35">
      <c r="A145" s="9" t="s">
        <v>409</v>
      </c>
      <c r="B145" s="44">
        <v>502095</v>
      </c>
      <c r="C145" s="44">
        <v>6794221</v>
      </c>
      <c r="D145" s="9" t="s">
        <v>410</v>
      </c>
      <c r="E145" s="11" t="s">
        <v>22</v>
      </c>
      <c r="F145" s="11" t="s">
        <v>242</v>
      </c>
      <c r="G145" s="11"/>
      <c r="H145" s="11" t="s">
        <v>34</v>
      </c>
      <c r="I145" s="9">
        <v>9</v>
      </c>
      <c r="J145" s="9">
        <v>80</v>
      </c>
      <c r="K145" s="11"/>
      <c r="L145" s="11"/>
      <c r="M145" s="11"/>
      <c r="N145" s="11"/>
      <c r="O145" s="11"/>
      <c r="P145" s="11"/>
      <c r="Q145" s="1"/>
      <c r="R145" s="11"/>
      <c r="S145" s="11" t="s">
        <v>24</v>
      </c>
    </row>
    <row r="146" spans="1:19" x14ac:dyDescent="0.35">
      <c r="A146" s="9" t="s">
        <v>411</v>
      </c>
      <c r="B146" s="44">
        <v>502086</v>
      </c>
      <c r="C146" s="44">
        <v>6794170</v>
      </c>
      <c r="D146" s="9" t="s">
        <v>412</v>
      </c>
      <c r="E146" s="11"/>
      <c r="F146" s="11" t="s">
        <v>144</v>
      </c>
      <c r="G146" s="11"/>
      <c r="H146" s="11"/>
      <c r="I146" s="9"/>
      <c r="J146" s="9"/>
      <c r="K146" s="11"/>
      <c r="L146" s="11"/>
      <c r="M146" s="11"/>
      <c r="N146" s="11"/>
      <c r="O146" s="11"/>
      <c r="P146" s="11"/>
      <c r="Q146" s="1"/>
      <c r="R146" s="11"/>
      <c r="S146" s="11" t="s">
        <v>24</v>
      </c>
    </row>
    <row r="147" spans="1:19" ht="31" x14ac:dyDescent="0.35">
      <c r="A147" s="9" t="s">
        <v>413</v>
      </c>
      <c r="B147" s="44">
        <v>502146</v>
      </c>
      <c r="C147" s="44">
        <v>6794176</v>
      </c>
      <c r="D147" s="9" t="s">
        <v>414</v>
      </c>
      <c r="E147" s="11" t="s">
        <v>22</v>
      </c>
      <c r="F147" s="11" t="s">
        <v>242</v>
      </c>
      <c r="G147" s="11"/>
      <c r="H147" s="11" t="s">
        <v>34</v>
      </c>
      <c r="I147" s="9">
        <v>174</v>
      </c>
      <c r="J147" s="9">
        <v>84</v>
      </c>
      <c r="K147" s="11"/>
      <c r="L147" s="11"/>
      <c r="M147" s="11"/>
      <c r="N147" s="11"/>
      <c r="O147" s="11"/>
      <c r="P147" s="11"/>
      <c r="Q147" s="1"/>
      <c r="R147" s="11"/>
      <c r="S147" s="11" t="s">
        <v>24</v>
      </c>
    </row>
    <row r="148" spans="1:19" x14ac:dyDescent="0.35">
      <c r="A148" s="9" t="s">
        <v>415</v>
      </c>
      <c r="B148" s="44">
        <v>502230</v>
      </c>
      <c r="C148" s="44">
        <v>6794140</v>
      </c>
      <c r="D148" s="9" t="s">
        <v>416</v>
      </c>
      <c r="E148" s="11" t="s">
        <v>22</v>
      </c>
      <c r="F148" s="11" t="s">
        <v>242</v>
      </c>
      <c r="G148" s="11"/>
      <c r="H148" s="11" t="s">
        <v>34</v>
      </c>
      <c r="I148" s="9">
        <v>184</v>
      </c>
      <c r="J148" s="9">
        <v>84</v>
      </c>
      <c r="K148" s="11"/>
      <c r="L148" s="11"/>
      <c r="M148" s="11"/>
      <c r="N148" s="11"/>
      <c r="O148" s="11"/>
      <c r="P148" s="11"/>
      <c r="Q148" s="1"/>
      <c r="R148" s="11"/>
      <c r="S148" s="11" t="s">
        <v>24</v>
      </c>
    </row>
    <row r="149" spans="1:19" ht="31" x14ac:dyDescent="0.35">
      <c r="A149" s="9" t="s">
        <v>417</v>
      </c>
      <c r="B149" s="44">
        <v>502200</v>
      </c>
      <c r="C149" s="44">
        <v>6794107</v>
      </c>
      <c r="D149" s="9" t="s">
        <v>418</v>
      </c>
      <c r="E149" s="11" t="s">
        <v>91</v>
      </c>
      <c r="F149" s="11" t="s">
        <v>31</v>
      </c>
      <c r="G149" s="11" t="s">
        <v>23</v>
      </c>
      <c r="H149" s="11"/>
      <c r="I149" s="9"/>
      <c r="J149" s="9"/>
      <c r="K149" s="11"/>
      <c r="L149" s="11"/>
      <c r="M149" s="11"/>
      <c r="N149" s="11"/>
      <c r="O149" s="11"/>
      <c r="P149" s="11"/>
      <c r="Q149" s="1"/>
      <c r="R149" s="11"/>
      <c r="S149" s="11" t="s">
        <v>24</v>
      </c>
    </row>
    <row r="150" spans="1:19" ht="46.5" x14ac:dyDescent="0.35">
      <c r="A150" s="9" t="s">
        <v>419</v>
      </c>
      <c r="B150" s="44">
        <v>502179</v>
      </c>
      <c r="C150" s="44">
        <v>6794035</v>
      </c>
      <c r="D150" s="9" t="s">
        <v>420</v>
      </c>
      <c r="E150" s="11" t="s">
        <v>22</v>
      </c>
      <c r="F150" s="11" t="s">
        <v>31</v>
      </c>
      <c r="G150" s="11"/>
      <c r="H150" s="11" t="s">
        <v>34</v>
      </c>
      <c r="I150" s="9">
        <v>192</v>
      </c>
      <c r="J150" s="9">
        <v>82</v>
      </c>
      <c r="K150" s="11"/>
      <c r="L150" s="11"/>
      <c r="M150" s="11"/>
      <c r="N150" s="11"/>
      <c r="O150" s="11"/>
      <c r="P150" s="11"/>
      <c r="Q150" s="1"/>
      <c r="R150" s="11"/>
      <c r="S150" s="11" t="s">
        <v>24</v>
      </c>
    </row>
    <row r="151" spans="1:19" ht="31" x14ac:dyDescent="0.35">
      <c r="A151" s="9" t="s">
        <v>421</v>
      </c>
      <c r="B151" s="44">
        <v>502168</v>
      </c>
      <c r="C151" s="44">
        <v>6794000</v>
      </c>
      <c r="D151" s="9" t="s">
        <v>422</v>
      </c>
      <c r="E151" s="11" t="s">
        <v>91</v>
      </c>
      <c r="F151" s="11" t="s">
        <v>31</v>
      </c>
      <c r="G151" s="11"/>
      <c r="H151" s="11"/>
      <c r="I151" s="9"/>
      <c r="J151" s="9"/>
      <c r="K151" s="11"/>
      <c r="L151" s="11"/>
      <c r="M151" s="11"/>
      <c r="N151" s="11"/>
      <c r="O151" s="11"/>
      <c r="P151" s="11"/>
      <c r="Q151" s="1"/>
      <c r="R151" s="11"/>
      <c r="S151" s="11" t="s">
        <v>24</v>
      </c>
    </row>
    <row r="152" spans="1:19" ht="31" x14ac:dyDescent="0.35">
      <c r="A152" s="9" t="s">
        <v>423</v>
      </c>
      <c r="B152" s="44">
        <v>502069</v>
      </c>
      <c r="C152" s="44">
        <v>6793835</v>
      </c>
      <c r="D152" s="9" t="s">
        <v>424</v>
      </c>
      <c r="E152" s="11" t="s">
        <v>22</v>
      </c>
      <c r="F152" s="11" t="s">
        <v>31</v>
      </c>
      <c r="G152" s="11"/>
      <c r="H152" s="11"/>
      <c r="I152" s="9"/>
      <c r="J152" s="9"/>
      <c r="K152" s="11"/>
      <c r="L152" s="11"/>
      <c r="M152" s="11"/>
      <c r="N152" s="11"/>
      <c r="O152" s="11"/>
      <c r="P152" s="11"/>
      <c r="Q152" s="1"/>
      <c r="R152" s="11"/>
      <c r="S152" s="11" t="s">
        <v>24</v>
      </c>
    </row>
    <row r="153" spans="1:19" ht="31" x14ac:dyDescent="0.35">
      <c r="A153" s="9" t="s">
        <v>425</v>
      </c>
      <c r="B153" s="44">
        <v>502062</v>
      </c>
      <c r="C153" s="44">
        <v>6793800</v>
      </c>
      <c r="D153" s="9" t="s">
        <v>426</v>
      </c>
      <c r="E153" s="11" t="s">
        <v>22</v>
      </c>
      <c r="F153" s="11" t="s">
        <v>242</v>
      </c>
      <c r="G153" s="11" t="s">
        <v>100</v>
      </c>
      <c r="H153" s="11" t="s">
        <v>34</v>
      </c>
      <c r="I153" s="9">
        <v>162</v>
      </c>
      <c r="J153" s="9">
        <v>80</v>
      </c>
      <c r="K153" s="11"/>
      <c r="L153" s="11"/>
      <c r="M153" s="11"/>
      <c r="N153" s="11"/>
      <c r="O153" s="11"/>
      <c r="P153" s="11"/>
      <c r="Q153" s="1"/>
      <c r="R153" s="11"/>
      <c r="S153" s="11" t="s">
        <v>24</v>
      </c>
    </row>
    <row r="154" spans="1:19" ht="31" x14ac:dyDescent="0.35">
      <c r="A154" s="9" t="s">
        <v>427</v>
      </c>
      <c r="B154" s="44">
        <v>501965</v>
      </c>
      <c r="C154" s="44">
        <v>6793796</v>
      </c>
      <c r="D154" s="9" t="s">
        <v>428</v>
      </c>
      <c r="E154" s="11" t="s">
        <v>22</v>
      </c>
      <c r="F154" s="11" t="s">
        <v>31</v>
      </c>
      <c r="G154" s="11"/>
      <c r="H154" s="11" t="s">
        <v>34</v>
      </c>
      <c r="I154" s="9">
        <v>170</v>
      </c>
      <c r="J154" s="9">
        <v>80</v>
      </c>
      <c r="K154" s="11"/>
      <c r="L154" s="11"/>
      <c r="M154" s="11"/>
      <c r="N154" s="11"/>
      <c r="O154" s="11"/>
      <c r="P154" s="11"/>
      <c r="Q154" s="1"/>
      <c r="R154" s="11"/>
      <c r="S154" s="11" t="s">
        <v>24</v>
      </c>
    </row>
    <row r="155" spans="1:19" ht="31" x14ac:dyDescent="0.35">
      <c r="A155" s="9" t="s">
        <v>429</v>
      </c>
      <c r="B155" s="44">
        <v>501945</v>
      </c>
      <c r="C155" s="44">
        <v>6793745</v>
      </c>
      <c r="D155" s="9" t="s">
        <v>430</v>
      </c>
      <c r="E155" s="11" t="s">
        <v>22</v>
      </c>
      <c r="F155" s="11" t="s">
        <v>68</v>
      </c>
      <c r="G155" s="11" t="s">
        <v>431</v>
      </c>
      <c r="H155" s="11" t="s">
        <v>34</v>
      </c>
      <c r="I155" s="9">
        <v>176</v>
      </c>
      <c r="J155" s="9">
        <v>88</v>
      </c>
      <c r="K155" s="11"/>
      <c r="L155" s="11"/>
      <c r="M155" s="11"/>
      <c r="N155" s="11"/>
      <c r="O155" s="11"/>
      <c r="P155" s="11"/>
      <c r="Q155" s="1"/>
      <c r="R155" s="11"/>
      <c r="S155" s="11" t="s">
        <v>24</v>
      </c>
    </row>
    <row r="156" spans="1:19" ht="31" x14ac:dyDescent="0.35">
      <c r="A156" s="9" t="s">
        <v>432</v>
      </c>
      <c r="B156" s="44">
        <v>501507</v>
      </c>
      <c r="C156" s="44">
        <v>6793432</v>
      </c>
      <c r="D156" s="9" t="s">
        <v>433</v>
      </c>
      <c r="E156" s="11" t="s">
        <v>91</v>
      </c>
      <c r="F156" s="11" t="s">
        <v>148</v>
      </c>
      <c r="G156" s="11"/>
      <c r="H156" s="11" t="s">
        <v>27</v>
      </c>
      <c r="I156" s="9">
        <v>187</v>
      </c>
      <c r="J156" s="9">
        <v>80</v>
      </c>
      <c r="K156" s="11"/>
      <c r="L156" s="11"/>
      <c r="M156" s="11"/>
      <c r="N156" s="11"/>
      <c r="O156" s="11"/>
      <c r="P156" s="11"/>
      <c r="Q156" s="1"/>
      <c r="R156" s="11"/>
      <c r="S156" s="11" t="s">
        <v>24</v>
      </c>
    </row>
    <row r="157" spans="1:19" ht="46.5" x14ac:dyDescent="0.35">
      <c r="A157" s="9" t="s">
        <v>434</v>
      </c>
      <c r="B157" s="44">
        <v>501761</v>
      </c>
      <c r="C157" s="44">
        <v>6793420</v>
      </c>
      <c r="D157" s="9" t="s">
        <v>435</v>
      </c>
      <c r="E157" s="11" t="s">
        <v>22</v>
      </c>
      <c r="F157" s="11" t="s">
        <v>73</v>
      </c>
      <c r="G157" s="11"/>
      <c r="H157" s="11" t="s">
        <v>34</v>
      </c>
      <c r="I157" s="9">
        <v>355</v>
      </c>
      <c r="J157" s="9">
        <v>88</v>
      </c>
      <c r="K157" s="11"/>
      <c r="L157" s="11"/>
      <c r="M157" s="11"/>
      <c r="N157" s="11"/>
      <c r="O157" s="11"/>
      <c r="P157" s="11"/>
      <c r="Q157" s="1"/>
      <c r="R157" s="11"/>
      <c r="S157" s="11" t="s">
        <v>24</v>
      </c>
    </row>
    <row r="158" spans="1:19" ht="46.5" x14ac:dyDescent="0.35">
      <c r="A158" s="9" t="s">
        <v>436</v>
      </c>
      <c r="B158" s="44">
        <v>501817</v>
      </c>
      <c r="C158" s="44">
        <v>6793416</v>
      </c>
      <c r="D158" s="9" t="s">
        <v>437</v>
      </c>
      <c r="E158" s="11" t="s">
        <v>22</v>
      </c>
      <c r="F158" s="11" t="s">
        <v>73</v>
      </c>
      <c r="G158" s="11"/>
      <c r="H158" s="11"/>
      <c r="I158" s="9"/>
      <c r="J158" s="9"/>
      <c r="K158" s="11"/>
      <c r="L158" s="11"/>
      <c r="M158" s="11"/>
      <c r="N158" s="11"/>
      <c r="O158" s="11"/>
      <c r="P158" s="11"/>
      <c r="Q158" s="1"/>
      <c r="R158" s="11"/>
      <c r="S158" s="11" t="s">
        <v>24</v>
      </c>
    </row>
    <row r="159" spans="1:19" x14ac:dyDescent="0.35">
      <c r="A159" s="9" t="s">
        <v>438</v>
      </c>
      <c r="B159" s="44">
        <v>501840</v>
      </c>
      <c r="C159" s="44">
        <v>6793418</v>
      </c>
      <c r="D159" s="9" t="s">
        <v>439</v>
      </c>
      <c r="E159" s="11" t="s">
        <v>22</v>
      </c>
      <c r="F159" s="11" t="s">
        <v>73</v>
      </c>
      <c r="G159" s="11"/>
      <c r="H159" s="11" t="s">
        <v>34</v>
      </c>
      <c r="I159" s="9">
        <v>354</v>
      </c>
      <c r="J159" s="9">
        <v>86</v>
      </c>
      <c r="K159" s="11"/>
      <c r="L159" s="11"/>
      <c r="M159" s="11"/>
      <c r="N159" s="11"/>
      <c r="O159" s="11"/>
      <c r="P159" s="11"/>
      <c r="Q159" s="1"/>
      <c r="R159" s="11"/>
      <c r="S159" s="11" t="s">
        <v>24</v>
      </c>
    </row>
    <row r="160" spans="1:19" ht="31" x14ac:dyDescent="0.35">
      <c r="A160" s="9" t="s">
        <v>440</v>
      </c>
      <c r="B160" s="44">
        <v>501852</v>
      </c>
      <c r="C160" s="44">
        <v>6793421</v>
      </c>
      <c r="D160" s="9" t="s">
        <v>441</v>
      </c>
      <c r="E160" s="11" t="s">
        <v>22</v>
      </c>
      <c r="F160" s="11" t="s">
        <v>100</v>
      </c>
      <c r="G160" s="11"/>
      <c r="H160" s="11" t="s">
        <v>34</v>
      </c>
      <c r="I160" s="9">
        <v>351</v>
      </c>
      <c r="J160" s="9">
        <v>76</v>
      </c>
      <c r="K160" s="11"/>
      <c r="L160" s="11"/>
      <c r="M160" s="11"/>
      <c r="N160" s="11"/>
      <c r="O160" s="11"/>
      <c r="P160" s="11"/>
      <c r="Q160" s="1"/>
      <c r="R160" s="11"/>
      <c r="S160" s="11" t="s">
        <v>24</v>
      </c>
    </row>
    <row r="161" spans="1:19" ht="31" x14ac:dyDescent="0.35">
      <c r="A161" s="9" t="s">
        <v>442</v>
      </c>
      <c r="B161" s="44">
        <v>501865</v>
      </c>
      <c r="C161" s="44">
        <v>6793431</v>
      </c>
      <c r="D161" s="9" t="s">
        <v>443</v>
      </c>
      <c r="E161" s="11" t="s">
        <v>22</v>
      </c>
      <c r="F161" s="11" t="s">
        <v>68</v>
      </c>
      <c r="G161" s="11"/>
      <c r="H161" s="11" t="s">
        <v>34</v>
      </c>
      <c r="I161" s="9">
        <v>346</v>
      </c>
      <c r="J161" s="9">
        <v>65</v>
      </c>
      <c r="K161" s="11"/>
      <c r="L161" s="11"/>
      <c r="M161" s="11"/>
      <c r="N161" s="11"/>
      <c r="O161" s="11"/>
      <c r="P161" s="11"/>
      <c r="Q161" s="1"/>
      <c r="R161" s="11"/>
      <c r="S161" s="11" t="s">
        <v>24</v>
      </c>
    </row>
    <row r="162" spans="1:19" ht="46.5" x14ac:dyDescent="0.35">
      <c r="A162" s="9" t="s">
        <v>444</v>
      </c>
      <c r="B162" s="44">
        <v>501881</v>
      </c>
      <c r="C162" s="44">
        <v>6793452</v>
      </c>
      <c r="D162" s="9" t="s">
        <v>445</v>
      </c>
      <c r="E162" s="11" t="s">
        <v>22</v>
      </c>
      <c r="F162" s="11" t="s">
        <v>68</v>
      </c>
      <c r="G162" s="11" t="s">
        <v>73</v>
      </c>
      <c r="H162" s="11" t="s">
        <v>34</v>
      </c>
      <c r="I162" s="9">
        <v>356</v>
      </c>
      <c r="J162" s="9">
        <v>85</v>
      </c>
      <c r="K162" s="11"/>
      <c r="L162" s="11"/>
      <c r="M162" s="11"/>
      <c r="N162" s="11"/>
      <c r="O162" s="11"/>
      <c r="P162" s="11"/>
      <c r="Q162" s="1"/>
      <c r="R162" s="11"/>
      <c r="S162" s="11" t="s">
        <v>24</v>
      </c>
    </row>
    <row r="163" spans="1:19" ht="46.5" x14ac:dyDescent="0.35">
      <c r="A163" s="9" t="s">
        <v>446</v>
      </c>
      <c r="B163" s="44">
        <v>501905</v>
      </c>
      <c r="C163" s="44">
        <v>6793476</v>
      </c>
      <c r="D163" s="9" t="s">
        <v>447</v>
      </c>
      <c r="E163" s="11" t="s">
        <v>22</v>
      </c>
      <c r="F163" s="11" t="s">
        <v>68</v>
      </c>
      <c r="G163" s="11"/>
      <c r="H163" s="11" t="s">
        <v>34</v>
      </c>
      <c r="I163" s="9">
        <v>351</v>
      </c>
      <c r="J163" s="9">
        <v>83</v>
      </c>
      <c r="K163" s="11"/>
      <c r="L163" s="11"/>
      <c r="M163" s="11"/>
      <c r="N163" s="11"/>
      <c r="O163" s="11"/>
      <c r="P163" s="11"/>
      <c r="Q163" s="1"/>
      <c r="R163" s="11"/>
      <c r="S163" s="11" t="s">
        <v>24</v>
      </c>
    </row>
    <row r="164" spans="1:19" ht="46.5" x14ac:dyDescent="0.35">
      <c r="A164" s="9" t="s">
        <v>448</v>
      </c>
      <c r="B164" s="44">
        <v>501933</v>
      </c>
      <c r="C164" s="44">
        <v>6793470</v>
      </c>
      <c r="D164" s="9" t="s">
        <v>449</v>
      </c>
      <c r="E164" s="11" t="s">
        <v>22</v>
      </c>
      <c r="F164" s="11" t="s">
        <v>68</v>
      </c>
      <c r="G164" s="11" t="s">
        <v>431</v>
      </c>
      <c r="H164" s="11" t="s">
        <v>34</v>
      </c>
      <c r="I164" s="9">
        <v>167</v>
      </c>
      <c r="J164" s="9">
        <v>70</v>
      </c>
      <c r="K164" s="11"/>
      <c r="L164" s="11"/>
      <c r="M164" s="11"/>
      <c r="N164" s="11"/>
      <c r="O164" s="11"/>
      <c r="P164" s="1"/>
      <c r="Q164" s="1"/>
      <c r="R164" s="11"/>
      <c r="S164" s="11" t="s">
        <v>24</v>
      </c>
    </row>
    <row r="165" spans="1:19" x14ac:dyDescent="0.35">
      <c r="A165" s="9" t="s">
        <v>450</v>
      </c>
      <c r="B165" s="44">
        <v>501967</v>
      </c>
      <c r="C165" s="44">
        <v>6793473</v>
      </c>
      <c r="D165" s="9" t="s">
        <v>451</v>
      </c>
      <c r="E165" s="11" t="s">
        <v>22</v>
      </c>
      <c r="F165" s="11" t="s">
        <v>452</v>
      </c>
      <c r="G165" s="11"/>
      <c r="H165" s="11" t="s">
        <v>34</v>
      </c>
      <c r="I165" s="9">
        <v>357</v>
      </c>
      <c r="J165" s="9">
        <v>88</v>
      </c>
      <c r="K165" s="11"/>
      <c r="L165" s="11"/>
      <c r="M165" s="11"/>
      <c r="N165" s="11"/>
      <c r="O165" s="11"/>
      <c r="P165" s="11"/>
      <c r="Q165" s="1"/>
      <c r="R165" s="11"/>
      <c r="S165" s="11" t="s">
        <v>24</v>
      </c>
    </row>
    <row r="166" spans="1:19" ht="31" x14ac:dyDescent="0.35">
      <c r="A166" s="9" t="s">
        <v>453</v>
      </c>
      <c r="B166" s="44">
        <v>501978</v>
      </c>
      <c r="C166" s="44">
        <v>6793477</v>
      </c>
      <c r="D166" s="9" t="s">
        <v>454</v>
      </c>
      <c r="E166" s="11" t="s">
        <v>22</v>
      </c>
      <c r="F166" s="11" t="s">
        <v>31</v>
      </c>
      <c r="G166" s="11"/>
      <c r="H166" s="11" t="s">
        <v>34</v>
      </c>
      <c r="I166" s="9">
        <v>175</v>
      </c>
      <c r="J166" s="9">
        <v>78</v>
      </c>
      <c r="K166" s="11"/>
      <c r="L166" s="11"/>
      <c r="M166" s="11"/>
      <c r="N166" s="11"/>
      <c r="O166" s="11"/>
      <c r="P166" s="11"/>
      <c r="Q166" s="1"/>
      <c r="R166" s="11"/>
      <c r="S166" s="11" t="s">
        <v>24</v>
      </c>
    </row>
    <row r="167" spans="1:19" ht="31" x14ac:dyDescent="0.35">
      <c r="A167" s="9" t="s">
        <v>455</v>
      </c>
      <c r="B167" s="44">
        <v>501989</v>
      </c>
      <c r="C167" s="44">
        <v>6793475</v>
      </c>
      <c r="D167" s="9" t="s">
        <v>456</v>
      </c>
      <c r="E167" s="11" t="s">
        <v>22</v>
      </c>
      <c r="F167" s="11" t="s">
        <v>68</v>
      </c>
      <c r="G167" s="11" t="s">
        <v>152</v>
      </c>
      <c r="H167" s="11"/>
      <c r="I167" s="9"/>
      <c r="J167" s="9"/>
      <c r="K167" s="11"/>
      <c r="L167" s="11"/>
      <c r="M167" s="11"/>
      <c r="N167" s="11"/>
      <c r="O167" s="11"/>
      <c r="P167" s="11"/>
      <c r="Q167" s="1"/>
      <c r="R167" s="11"/>
      <c r="S167" s="11" t="s">
        <v>24</v>
      </c>
    </row>
    <row r="168" spans="1:19" ht="31" x14ac:dyDescent="0.35">
      <c r="A168" s="9" t="s">
        <v>457</v>
      </c>
      <c r="B168" s="44">
        <v>501983</v>
      </c>
      <c r="C168" s="44">
        <v>6793457</v>
      </c>
      <c r="D168" s="9" t="s">
        <v>458</v>
      </c>
      <c r="E168" s="11" t="s">
        <v>22</v>
      </c>
      <c r="F168" s="11" t="s">
        <v>31</v>
      </c>
      <c r="G168" s="11"/>
      <c r="H168" s="11"/>
      <c r="I168" s="9"/>
      <c r="J168" s="9"/>
      <c r="K168" s="11"/>
      <c r="L168" s="11"/>
      <c r="M168" s="11"/>
      <c r="N168" s="11"/>
      <c r="O168" s="11"/>
      <c r="P168" s="11"/>
      <c r="Q168" s="1"/>
      <c r="R168" s="11"/>
      <c r="S168" s="11" t="s">
        <v>24</v>
      </c>
    </row>
    <row r="169" spans="1:19" ht="31" x14ac:dyDescent="0.35">
      <c r="A169" s="9" t="s">
        <v>459</v>
      </c>
      <c r="B169" s="44">
        <v>501997</v>
      </c>
      <c r="C169" s="44">
        <v>6793462</v>
      </c>
      <c r="D169" s="9" t="s">
        <v>460</v>
      </c>
      <c r="E169" s="11" t="s">
        <v>22</v>
      </c>
      <c r="F169" s="11" t="s">
        <v>431</v>
      </c>
      <c r="G169" s="11"/>
      <c r="H169" s="11" t="s">
        <v>34</v>
      </c>
      <c r="I169" s="9">
        <v>10</v>
      </c>
      <c r="J169" s="9">
        <v>75</v>
      </c>
      <c r="K169" s="11"/>
      <c r="L169" s="11"/>
      <c r="M169" s="11"/>
      <c r="N169" s="11"/>
      <c r="O169" s="11"/>
      <c r="P169" s="11"/>
      <c r="Q169" s="1"/>
      <c r="R169" s="11"/>
      <c r="S169" s="11" t="s">
        <v>24</v>
      </c>
    </row>
    <row r="170" spans="1:19" ht="31" x14ac:dyDescent="0.35">
      <c r="A170" s="9" t="s">
        <v>461</v>
      </c>
      <c r="B170" s="44">
        <v>501987</v>
      </c>
      <c r="C170" s="44">
        <v>6793417</v>
      </c>
      <c r="D170" s="9" t="s">
        <v>462</v>
      </c>
      <c r="E170" s="11" t="s">
        <v>22</v>
      </c>
      <c r="F170" s="11" t="s">
        <v>68</v>
      </c>
      <c r="G170" s="11" t="s">
        <v>431</v>
      </c>
      <c r="H170" s="11" t="s">
        <v>34</v>
      </c>
      <c r="I170" s="9">
        <v>168</v>
      </c>
      <c r="J170" s="9">
        <v>88</v>
      </c>
      <c r="K170" s="11"/>
      <c r="L170" s="11"/>
      <c r="M170" s="11"/>
      <c r="N170" s="11"/>
      <c r="O170" s="11"/>
      <c r="P170" s="11"/>
      <c r="Q170" s="1"/>
      <c r="R170" s="11"/>
      <c r="S170" s="11" t="s">
        <v>24</v>
      </c>
    </row>
    <row r="171" spans="1:19" x14ac:dyDescent="0.35">
      <c r="A171" s="9" t="s">
        <v>463</v>
      </c>
      <c r="B171" s="44">
        <v>502021</v>
      </c>
      <c r="C171" s="44">
        <v>6793420</v>
      </c>
      <c r="D171" s="9" t="s">
        <v>464</v>
      </c>
      <c r="E171" s="11" t="s">
        <v>22</v>
      </c>
      <c r="F171" s="11" t="s">
        <v>68</v>
      </c>
      <c r="G171" s="11" t="s">
        <v>43</v>
      </c>
      <c r="H171" s="11" t="s">
        <v>34</v>
      </c>
      <c r="I171" s="9">
        <v>354</v>
      </c>
      <c r="J171" s="9">
        <v>85</v>
      </c>
      <c r="K171" s="11"/>
      <c r="L171" s="11"/>
      <c r="M171" s="11"/>
      <c r="N171" s="11"/>
      <c r="O171" s="11"/>
      <c r="P171" s="11"/>
      <c r="Q171" s="1"/>
      <c r="R171" s="11"/>
      <c r="S171" s="11" t="s">
        <v>24</v>
      </c>
    </row>
    <row r="172" spans="1:19" ht="46.5" x14ac:dyDescent="0.35">
      <c r="A172" s="9" t="s">
        <v>465</v>
      </c>
      <c r="B172" s="44">
        <v>502051</v>
      </c>
      <c r="C172" s="44">
        <v>6793377</v>
      </c>
      <c r="D172" s="9" t="s">
        <v>466</v>
      </c>
      <c r="E172" s="11" t="s">
        <v>22</v>
      </c>
      <c r="F172" s="11" t="s">
        <v>68</v>
      </c>
      <c r="G172" s="11" t="s">
        <v>73</v>
      </c>
      <c r="H172" s="11" t="s">
        <v>34</v>
      </c>
      <c r="I172" s="9">
        <v>351</v>
      </c>
      <c r="J172" s="9">
        <v>82</v>
      </c>
      <c r="K172" s="11"/>
      <c r="L172" s="11"/>
      <c r="M172" s="11"/>
      <c r="N172" s="11"/>
      <c r="O172" s="11"/>
      <c r="P172" s="11"/>
      <c r="Q172" s="1"/>
      <c r="R172" s="11"/>
      <c r="S172" s="11" t="s">
        <v>24</v>
      </c>
    </row>
    <row r="173" spans="1:19" ht="31" x14ac:dyDescent="0.35">
      <c r="A173" s="9" t="s">
        <v>467</v>
      </c>
      <c r="B173" s="44">
        <v>502099</v>
      </c>
      <c r="C173" s="44">
        <v>6793389</v>
      </c>
      <c r="D173" s="9" t="s">
        <v>468</v>
      </c>
      <c r="E173" s="11" t="s">
        <v>22</v>
      </c>
      <c r="F173" s="11" t="s">
        <v>73</v>
      </c>
      <c r="G173" s="11"/>
      <c r="H173" s="11" t="s">
        <v>34</v>
      </c>
      <c r="I173" s="9">
        <v>2</v>
      </c>
      <c r="J173" s="9">
        <v>82</v>
      </c>
      <c r="K173" s="11"/>
      <c r="L173" s="11"/>
      <c r="M173" s="11"/>
      <c r="N173" s="11"/>
      <c r="O173" s="11"/>
      <c r="P173" s="11"/>
      <c r="Q173" s="1"/>
      <c r="R173" s="11"/>
      <c r="S173" s="11" t="s">
        <v>24</v>
      </c>
    </row>
    <row r="174" spans="1:19" ht="31" x14ac:dyDescent="0.35">
      <c r="A174" s="9" t="s">
        <v>469</v>
      </c>
      <c r="B174" s="44">
        <v>502134</v>
      </c>
      <c r="C174" s="44">
        <v>6793395</v>
      </c>
      <c r="D174" s="9" t="s">
        <v>470</v>
      </c>
      <c r="E174" s="11" t="s">
        <v>22</v>
      </c>
      <c r="F174" s="11" t="s">
        <v>68</v>
      </c>
      <c r="G174" s="11"/>
      <c r="H174" s="11" t="s">
        <v>34</v>
      </c>
      <c r="I174" s="9">
        <v>351</v>
      </c>
      <c r="J174" s="9">
        <v>82</v>
      </c>
      <c r="K174" s="11"/>
      <c r="L174" s="11"/>
      <c r="M174" s="11"/>
      <c r="N174" s="11"/>
      <c r="O174" s="11"/>
      <c r="P174" s="1"/>
      <c r="Q174" s="1"/>
      <c r="R174" s="11"/>
      <c r="S174" s="11" t="s">
        <v>24</v>
      </c>
    </row>
    <row r="175" spans="1:19" ht="31" x14ac:dyDescent="0.35">
      <c r="A175" s="9" t="s">
        <v>471</v>
      </c>
      <c r="B175" s="44">
        <v>502283</v>
      </c>
      <c r="C175" s="44">
        <v>6793406</v>
      </c>
      <c r="D175" s="9" t="s">
        <v>472</v>
      </c>
      <c r="E175" s="11"/>
      <c r="F175" s="11" t="s">
        <v>144</v>
      </c>
      <c r="G175" s="11"/>
      <c r="H175" s="11"/>
      <c r="I175" s="11"/>
      <c r="J175" s="11"/>
      <c r="K175" s="11"/>
      <c r="L175" s="11"/>
      <c r="M175" s="11"/>
      <c r="N175" s="11"/>
      <c r="O175" s="11"/>
      <c r="P175" s="11"/>
      <c r="Q175" s="1"/>
      <c r="R175" s="11"/>
      <c r="S175" s="11" t="s">
        <v>24</v>
      </c>
    </row>
    <row r="176" spans="1:19" ht="46.5" x14ac:dyDescent="0.35">
      <c r="A176" s="9" t="s">
        <v>473</v>
      </c>
      <c r="B176" s="44">
        <v>502186</v>
      </c>
      <c r="C176" s="44">
        <v>6793366</v>
      </c>
      <c r="D176" s="9" t="s">
        <v>474</v>
      </c>
      <c r="E176" s="11" t="s">
        <v>22</v>
      </c>
      <c r="F176" s="11" t="s">
        <v>68</v>
      </c>
      <c r="G176" s="11"/>
      <c r="H176" s="11"/>
      <c r="I176" s="11"/>
      <c r="J176" s="11"/>
      <c r="K176" s="11"/>
      <c r="L176" s="11"/>
      <c r="M176" s="11"/>
      <c r="N176" s="11"/>
      <c r="O176" s="11"/>
      <c r="P176" s="11"/>
      <c r="Q176" s="1"/>
      <c r="R176" s="11"/>
      <c r="S176" s="11" t="s">
        <v>24</v>
      </c>
    </row>
    <row r="177" spans="1:19" ht="46.5" x14ac:dyDescent="0.35">
      <c r="A177" s="9" t="s">
        <v>475</v>
      </c>
      <c r="B177" s="44">
        <v>502255</v>
      </c>
      <c r="C177" s="44">
        <v>6793715</v>
      </c>
      <c r="D177" s="9" t="s">
        <v>476</v>
      </c>
      <c r="E177" s="11" t="s">
        <v>477</v>
      </c>
      <c r="F177" s="11" t="s">
        <v>31</v>
      </c>
      <c r="G177" s="11"/>
      <c r="H177" s="11"/>
      <c r="I177" s="11"/>
      <c r="J177" s="11"/>
      <c r="K177" s="11"/>
      <c r="L177" s="11"/>
      <c r="M177" s="11"/>
      <c r="N177" s="11"/>
      <c r="O177" s="11"/>
      <c r="P177" s="11"/>
      <c r="Q177" s="1"/>
      <c r="R177" s="11"/>
      <c r="S177" s="11" t="s">
        <v>24</v>
      </c>
    </row>
    <row r="178" spans="1:19" ht="46.5" x14ac:dyDescent="0.35">
      <c r="A178" s="9" t="s">
        <v>478</v>
      </c>
      <c r="B178" s="44">
        <v>502158</v>
      </c>
      <c r="C178" s="44">
        <v>6793685</v>
      </c>
      <c r="D178" s="9" t="s">
        <v>479</v>
      </c>
      <c r="E178" s="11" t="s">
        <v>477</v>
      </c>
      <c r="F178" s="11" t="s">
        <v>31</v>
      </c>
      <c r="G178" s="11"/>
      <c r="H178" s="11"/>
      <c r="I178" s="11"/>
      <c r="J178" s="11"/>
      <c r="K178" s="11"/>
      <c r="L178" s="11"/>
      <c r="M178" s="11"/>
      <c r="N178" s="11"/>
      <c r="O178" s="11"/>
      <c r="P178" s="11"/>
      <c r="Q178" s="1"/>
      <c r="R178" s="11"/>
      <c r="S178" s="11" t="s">
        <v>24</v>
      </c>
    </row>
    <row r="179" spans="1:19" x14ac:dyDescent="0.35">
      <c r="A179" s="9" t="s">
        <v>480</v>
      </c>
      <c r="B179" s="44">
        <v>502136</v>
      </c>
      <c r="C179" s="44">
        <v>6793642</v>
      </c>
      <c r="D179" s="9" t="s">
        <v>481</v>
      </c>
      <c r="E179" s="11" t="s">
        <v>91</v>
      </c>
      <c r="F179" s="11" t="s">
        <v>31</v>
      </c>
      <c r="G179" s="11"/>
      <c r="H179" s="11"/>
      <c r="I179" s="11"/>
      <c r="J179" s="11"/>
      <c r="K179" s="11"/>
      <c r="L179" s="11"/>
      <c r="M179" s="11"/>
      <c r="N179" s="11"/>
      <c r="O179" s="11"/>
      <c r="P179" s="11"/>
      <c r="Q179" s="1"/>
      <c r="R179" s="11"/>
      <c r="S179" s="11" t="s">
        <v>24</v>
      </c>
    </row>
    <row r="180" spans="1:19" ht="31" x14ac:dyDescent="0.35">
      <c r="A180" s="9" t="s">
        <v>482</v>
      </c>
      <c r="B180" s="44">
        <v>502122</v>
      </c>
      <c r="C180" s="44">
        <v>6793598</v>
      </c>
      <c r="D180" s="9" t="s">
        <v>483</v>
      </c>
      <c r="E180" s="11" t="s">
        <v>22</v>
      </c>
      <c r="F180" s="11" t="s">
        <v>68</v>
      </c>
      <c r="G180" s="11"/>
      <c r="H180" s="11" t="s">
        <v>34</v>
      </c>
      <c r="I180" s="11">
        <v>215</v>
      </c>
      <c r="J180" s="11">
        <v>67</v>
      </c>
      <c r="K180" s="11"/>
      <c r="L180" s="11"/>
      <c r="M180" s="11"/>
      <c r="N180" s="11"/>
      <c r="O180" s="11"/>
      <c r="P180" s="11"/>
      <c r="Q180" s="1"/>
      <c r="R180" s="11"/>
      <c r="S180" s="11" t="s">
        <v>24</v>
      </c>
    </row>
    <row r="181" spans="1:19" x14ac:dyDescent="0.35">
      <c r="A181" s="9" t="s">
        <v>484</v>
      </c>
      <c r="B181" s="44">
        <v>502122</v>
      </c>
      <c r="C181" s="44">
        <v>6793585</v>
      </c>
      <c r="D181" s="9" t="s">
        <v>485</v>
      </c>
      <c r="E181" s="11" t="s">
        <v>22</v>
      </c>
      <c r="F181" s="11" t="s">
        <v>68</v>
      </c>
      <c r="G181" s="11"/>
      <c r="H181" s="11" t="s">
        <v>34</v>
      </c>
      <c r="I181" s="11">
        <v>357</v>
      </c>
      <c r="J181" s="11">
        <v>90</v>
      </c>
      <c r="K181" s="11"/>
      <c r="L181" s="11"/>
      <c r="M181" s="11"/>
      <c r="N181" s="11"/>
      <c r="O181" s="11"/>
      <c r="P181" s="11"/>
      <c r="Q181" s="1"/>
      <c r="R181" s="11"/>
      <c r="S181" s="11" t="s">
        <v>24</v>
      </c>
    </row>
    <row r="182" spans="1:19" x14ac:dyDescent="0.35">
      <c r="A182" s="9" t="s">
        <v>486</v>
      </c>
      <c r="B182" s="44">
        <v>502035</v>
      </c>
      <c r="C182" s="44">
        <v>6793546</v>
      </c>
      <c r="D182" s="9" t="s">
        <v>487</v>
      </c>
      <c r="E182" s="11" t="s">
        <v>22</v>
      </c>
      <c r="F182" s="11" t="s">
        <v>31</v>
      </c>
      <c r="G182" s="11"/>
      <c r="H182" s="11" t="s">
        <v>34</v>
      </c>
      <c r="I182" s="11">
        <v>172</v>
      </c>
      <c r="J182" s="11">
        <v>85</v>
      </c>
      <c r="K182" s="11"/>
      <c r="L182" s="11"/>
      <c r="M182" s="11"/>
      <c r="N182" s="11"/>
      <c r="O182" s="11"/>
      <c r="P182" s="11"/>
      <c r="Q182" s="1"/>
      <c r="R182" s="11"/>
      <c r="S182" s="11" t="s">
        <v>24</v>
      </c>
    </row>
    <row r="183" spans="1:19" ht="46.5" x14ac:dyDescent="0.35">
      <c r="A183" s="9" t="s">
        <v>488</v>
      </c>
      <c r="B183" s="44">
        <v>502021</v>
      </c>
      <c r="C183" s="44">
        <v>6793534</v>
      </c>
      <c r="D183" s="9" t="s">
        <v>489</v>
      </c>
      <c r="E183" s="11" t="s">
        <v>22</v>
      </c>
      <c r="F183" s="11" t="s">
        <v>31</v>
      </c>
      <c r="G183" s="11"/>
      <c r="H183" s="11"/>
      <c r="I183" s="11"/>
      <c r="J183" s="11"/>
      <c r="K183" s="11"/>
      <c r="L183" s="11"/>
      <c r="M183" s="11"/>
      <c r="N183" s="11"/>
      <c r="O183" s="11"/>
      <c r="P183" s="11"/>
      <c r="Q183" s="1"/>
      <c r="R183" s="11"/>
      <c r="S183" s="11" t="s">
        <v>24</v>
      </c>
    </row>
    <row r="184" spans="1:19" ht="31" x14ac:dyDescent="0.35">
      <c r="A184" s="9" t="s">
        <v>490</v>
      </c>
      <c r="B184" s="44">
        <v>502022</v>
      </c>
      <c r="C184" s="44">
        <v>6793545</v>
      </c>
      <c r="D184" s="9" t="s">
        <v>491</v>
      </c>
      <c r="E184" s="11" t="s">
        <v>22</v>
      </c>
      <c r="F184" s="11" t="s">
        <v>31</v>
      </c>
      <c r="G184" s="11"/>
      <c r="H184" s="11" t="s">
        <v>46</v>
      </c>
      <c r="I184" s="11">
        <v>232</v>
      </c>
      <c r="J184" s="11">
        <v>85</v>
      </c>
      <c r="K184" s="11"/>
      <c r="L184" s="11"/>
      <c r="M184" s="11"/>
      <c r="N184" s="11"/>
      <c r="O184" s="11"/>
      <c r="P184" s="11"/>
      <c r="Q184" s="1"/>
      <c r="R184" s="11"/>
      <c r="S184" s="11" t="s">
        <v>24</v>
      </c>
    </row>
    <row r="185" spans="1:19" x14ac:dyDescent="0.35">
      <c r="A185" s="9" t="s">
        <v>492</v>
      </c>
      <c r="B185" s="44">
        <v>502006</v>
      </c>
      <c r="C185" s="44">
        <v>6793536</v>
      </c>
      <c r="D185" s="9" t="s">
        <v>493</v>
      </c>
      <c r="E185" s="11" t="s">
        <v>22</v>
      </c>
      <c r="F185" s="11" t="s">
        <v>31</v>
      </c>
      <c r="G185" s="11"/>
      <c r="H185" s="11"/>
      <c r="I185" s="11"/>
      <c r="J185" s="11"/>
      <c r="K185" s="11"/>
      <c r="L185" s="11"/>
      <c r="M185" s="11"/>
      <c r="N185" s="11"/>
      <c r="O185" s="11"/>
      <c r="P185" s="11"/>
      <c r="Q185" s="1"/>
      <c r="R185" s="11"/>
      <c r="S185" s="11" t="s">
        <v>24</v>
      </c>
    </row>
    <row r="186" spans="1:19" ht="46.5" x14ac:dyDescent="0.35">
      <c r="A186" s="9" t="s">
        <v>494</v>
      </c>
      <c r="B186" s="44">
        <v>502074</v>
      </c>
      <c r="C186" s="44">
        <v>6793515</v>
      </c>
      <c r="D186" s="9" t="s">
        <v>495</v>
      </c>
      <c r="E186" s="11" t="s">
        <v>22</v>
      </c>
      <c r="F186" s="11" t="s">
        <v>82</v>
      </c>
      <c r="G186" s="11" t="s">
        <v>152</v>
      </c>
      <c r="H186" s="11" t="s">
        <v>27</v>
      </c>
      <c r="I186" s="11">
        <v>184</v>
      </c>
      <c r="J186" s="11">
        <v>86</v>
      </c>
      <c r="K186" s="11"/>
      <c r="L186" s="11"/>
      <c r="M186" s="11"/>
      <c r="N186" s="11"/>
      <c r="O186" s="11"/>
      <c r="P186" s="11"/>
      <c r="Q186" s="1"/>
      <c r="R186" s="11"/>
      <c r="S186" s="11" t="s">
        <v>24</v>
      </c>
    </row>
    <row r="187" spans="1:19" ht="31" x14ac:dyDescent="0.35">
      <c r="A187" s="9" t="s">
        <v>496</v>
      </c>
      <c r="B187" s="44">
        <v>502082</v>
      </c>
      <c r="C187" s="44">
        <v>6793510</v>
      </c>
      <c r="D187" s="9" t="s">
        <v>497</v>
      </c>
      <c r="E187" s="11" t="s">
        <v>22</v>
      </c>
      <c r="F187" s="11" t="s">
        <v>82</v>
      </c>
      <c r="G187" s="11" t="s">
        <v>152</v>
      </c>
      <c r="H187" s="11" t="s">
        <v>34</v>
      </c>
      <c r="I187" s="11">
        <v>6</v>
      </c>
      <c r="J187" s="11">
        <v>88</v>
      </c>
      <c r="K187" s="11" t="s">
        <v>27</v>
      </c>
      <c r="L187" s="11">
        <v>329</v>
      </c>
      <c r="M187" s="11">
        <v>90</v>
      </c>
      <c r="N187" s="11"/>
      <c r="O187" s="11"/>
      <c r="P187" s="11"/>
      <c r="Q187" s="1"/>
      <c r="R187" s="11"/>
      <c r="S187" s="11" t="s">
        <v>24</v>
      </c>
    </row>
    <row r="188" spans="1:19" ht="31" x14ac:dyDescent="0.35">
      <c r="A188" s="9" t="s">
        <v>498</v>
      </c>
      <c r="B188" s="44">
        <v>501894</v>
      </c>
      <c r="C188" s="44">
        <v>6793588</v>
      </c>
      <c r="D188" s="9" t="s">
        <v>499</v>
      </c>
      <c r="E188" s="11" t="s">
        <v>22</v>
      </c>
      <c r="F188" s="11" t="s">
        <v>68</v>
      </c>
      <c r="G188" s="11"/>
      <c r="H188" s="11"/>
      <c r="I188" s="11"/>
      <c r="J188" s="11"/>
      <c r="K188" s="11"/>
      <c r="L188" s="11"/>
      <c r="M188" s="11"/>
      <c r="N188" s="11"/>
      <c r="O188" s="11"/>
      <c r="P188" s="11"/>
      <c r="Q188" s="1"/>
      <c r="R188" s="11"/>
      <c r="S188" s="11" t="s">
        <v>24</v>
      </c>
    </row>
    <row r="189" spans="1:19" ht="31" x14ac:dyDescent="0.35">
      <c r="A189" s="9" t="s">
        <v>500</v>
      </c>
      <c r="B189" s="53">
        <v>501357</v>
      </c>
      <c r="C189" s="53">
        <v>6793881</v>
      </c>
      <c r="D189" s="9" t="s">
        <v>501</v>
      </c>
      <c r="E189" s="11" t="s">
        <v>91</v>
      </c>
      <c r="F189" s="11" t="s">
        <v>73</v>
      </c>
      <c r="G189" s="11" t="s">
        <v>148</v>
      </c>
      <c r="H189" s="11"/>
      <c r="I189" s="11"/>
      <c r="J189" s="11"/>
      <c r="K189" s="11"/>
      <c r="L189" s="11"/>
      <c r="M189" s="11"/>
      <c r="N189" s="11"/>
      <c r="O189" s="11"/>
      <c r="P189" s="11"/>
      <c r="Q189" s="11"/>
      <c r="R189" s="11"/>
      <c r="S189" s="11" t="s">
        <v>24</v>
      </c>
    </row>
    <row r="190" spans="1:19" ht="31" x14ac:dyDescent="0.35">
      <c r="A190" s="9" t="s">
        <v>502</v>
      </c>
      <c r="B190" s="53">
        <v>501347</v>
      </c>
      <c r="C190" s="53">
        <v>6793984</v>
      </c>
      <c r="D190" s="9" t="s">
        <v>503</v>
      </c>
      <c r="E190" s="11" t="s">
        <v>22</v>
      </c>
      <c r="F190" s="11" t="s">
        <v>148</v>
      </c>
      <c r="G190" s="11"/>
      <c r="H190" s="11" t="s">
        <v>34</v>
      </c>
      <c r="I190" s="11">
        <v>145</v>
      </c>
      <c r="J190" s="11">
        <v>74</v>
      </c>
      <c r="K190" s="11" t="s">
        <v>34</v>
      </c>
      <c r="L190" s="11">
        <v>172</v>
      </c>
      <c r="M190" s="11">
        <v>70</v>
      </c>
      <c r="N190" s="11"/>
      <c r="O190" s="11"/>
      <c r="P190" s="11"/>
      <c r="Q190" s="11"/>
      <c r="R190" s="11"/>
      <c r="S190" s="11" t="s">
        <v>24</v>
      </c>
    </row>
    <row r="191" spans="1:19" x14ac:dyDescent="0.35">
      <c r="A191" s="9" t="s">
        <v>504</v>
      </c>
      <c r="B191" s="53">
        <v>501341</v>
      </c>
      <c r="C191" s="53">
        <v>6794072</v>
      </c>
      <c r="D191" s="9" t="s">
        <v>505</v>
      </c>
      <c r="E191" s="11" t="s">
        <v>91</v>
      </c>
      <c r="F191" s="11" t="s">
        <v>73</v>
      </c>
      <c r="G191" s="11"/>
      <c r="H191" s="11"/>
      <c r="I191" s="11"/>
      <c r="J191" s="11"/>
      <c r="K191" s="11"/>
      <c r="L191" s="11"/>
      <c r="M191" s="11"/>
      <c r="N191" s="11"/>
      <c r="O191" s="11"/>
      <c r="P191" s="11"/>
      <c r="Q191" s="11"/>
      <c r="R191" s="11"/>
      <c r="S191" s="11" t="s">
        <v>24</v>
      </c>
    </row>
    <row r="192" spans="1:19" x14ac:dyDescent="0.35">
      <c r="A192" s="9" t="s">
        <v>506</v>
      </c>
      <c r="B192" s="53">
        <v>501357</v>
      </c>
      <c r="C192" s="53">
        <v>6794062</v>
      </c>
      <c r="D192" s="9" t="s">
        <v>507</v>
      </c>
      <c r="E192" s="11" t="s">
        <v>91</v>
      </c>
      <c r="F192" s="11" t="s">
        <v>148</v>
      </c>
      <c r="G192" s="11" t="s">
        <v>73</v>
      </c>
      <c r="H192" s="11"/>
      <c r="I192" s="11"/>
      <c r="J192" s="11"/>
      <c r="K192" s="11"/>
      <c r="L192" s="11"/>
      <c r="M192" s="11"/>
      <c r="N192" s="11"/>
      <c r="O192" s="11"/>
      <c r="P192" s="11"/>
      <c r="Q192" s="11"/>
      <c r="R192" s="11"/>
      <c r="S192" s="11" t="s">
        <v>24</v>
      </c>
    </row>
    <row r="193" spans="1:19" x14ac:dyDescent="0.35">
      <c r="A193" s="9" t="s">
        <v>508</v>
      </c>
      <c r="B193" s="53">
        <v>501391</v>
      </c>
      <c r="C193" s="53">
        <v>6794058</v>
      </c>
      <c r="D193" s="9" t="s">
        <v>509</v>
      </c>
      <c r="E193" s="11" t="s">
        <v>22</v>
      </c>
      <c r="F193" s="11" t="s">
        <v>148</v>
      </c>
      <c r="G193" s="11"/>
      <c r="H193" s="11" t="s">
        <v>34</v>
      </c>
      <c r="I193" s="11">
        <v>300</v>
      </c>
      <c r="J193" s="11">
        <v>77</v>
      </c>
      <c r="K193" s="11"/>
      <c r="L193" s="11"/>
      <c r="M193" s="11"/>
      <c r="N193" s="11"/>
      <c r="O193" s="11"/>
      <c r="P193" s="11"/>
      <c r="Q193" s="11"/>
      <c r="R193" s="11"/>
      <c r="S193" s="11" t="s">
        <v>24</v>
      </c>
    </row>
    <row r="194" spans="1:19" ht="31" x14ac:dyDescent="0.35">
      <c r="A194" s="9" t="s">
        <v>510</v>
      </c>
      <c r="B194" s="53">
        <v>501420</v>
      </c>
      <c r="C194" s="53">
        <v>6794055</v>
      </c>
      <c r="D194" s="9" t="s">
        <v>511</v>
      </c>
      <c r="E194" s="11" t="s">
        <v>22</v>
      </c>
      <c r="F194" s="11" t="s">
        <v>148</v>
      </c>
      <c r="G194" s="11"/>
      <c r="H194" s="11" t="s">
        <v>27</v>
      </c>
      <c r="I194" s="11">
        <v>165</v>
      </c>
      <c r="J194" s="11">
        <v>70</v>
      </c>
      <c r="K194" s="11" t="s">
        <v>34</v>
      </c>
      <c r="L194" s="11">
        <v>166</v>
      </c>
      <c r="M194" s="11">
        <v>78</v>
      </c>
      <c r="N194" s="11"/>
      <c r="O194" s="11"/>
      <c r="P194" s="11"/>
      <c r="Q194" s="11"/>
      <c r="R194" s="11" t="s">
        <v>512</v>
      </c>
      <c r="S194" s="11" t="s">
        <v>24</v>
      </c>
    </row>
    <row r="195" spans="1:19" ht="46.5" x14ac:dyDescent="0.35">
      <c r="A195" s="9" t="s">
        <v>513</v>
      </c>
      <c r="B195" s="53">
        <v>501353</v>
      </c>
      <c r="C195" s="53">
        <v>6794075</v>
      </c>
      <c r="D195" s="9" t="s">
        <v>514</v>
      </c>
      <c r="E195" s="11" t="s">
        <v>22</v>
      </c>
      <c r="F195" s="11" t="s">
        <v>431</v>
      </c>
      <c r="G195" s="11"/>
      <c r="H195" s="11" t="s">
        <v>34</v>
      </c>
      <c r="I195" s="11">
        <v>342</v>
      </c>
      <c r="J195" s="11">
        <v>83</v>
      </c>
      <c r="K195" s="11"/>
      <c r="L195" s="11"/>
      <c r="M195" s="11"/>
      <c r="N195" s="11"/>
      <c r="O195" s="11"/>
      <c r="P195" s="11"/>
      <c r="Q195" s="11"/>
      <c r="R195" s="11" t="s">
        <v>515</v>
      </c>
      <c r="S195" s="11" t="s">
        <v>24</v>
      </c>
    </row>
    <row r="196" spans="1:19" x14ac:dyDescent="0.35">
      <c r="A196" s="9" t="s">
        <v>516</v>
      </c>
      <c r="B196" s="53">
        <v>501307</v>
      </c>
      <c r="C196" s="53">
        <v>6794314</v>
      </c>
      <c r="D196" s="9" t="s">
        <v>517</v>
      </c>
      <c r="E196" s="11" t="s">
        <v>133</v>
      </c>
      <c r="F196" s="11" t="s">
        <v>73</v>
      </c>
      <c r="G196" s="11"/>
      <c r="H196" s="11"/>
      <c r="I196" s="11"/>
      <c r="J196" s="11"/>
      <c r="K196" s="11"/>
      <c r="L196" s="11"/>
      <c r="M196" s="11"/>
      <c r="N196" s="11"/>
      <c r="O196" s="11"/>
      <c r="P196" s="11"/>
      <c r="Q196" s="11"/>
      <c r="R196" s="11"/>
      <c r="S196" s="11" t="s">
        <v>24</v>
      </c>
    </row>
    <row r="197" spans="1:19" x14ac:dyDescent="0.35">
      <c r="A197" s="9" t="s">
        <v>518</v>
      </c>
      <c r="B197" s="53">
        <v>501343</v>
      </c>
      <c r="C197" s="53">
        <v>6794317</v>
      </c>
      <c r="D197" s="9" t="s">
        <v>519</v>
      </c>
      <c r="E197" s="11" t="s">
        <v>91</v>
      </c>
      <c r="F197" s="11" t="s">
        <v>73</v>
      </c>
      <c r="G197" s="11"/>
      <c r="H197" s="11"/>
      <c r="I197" s="11"/>
      <c r="J197" s="11"/>
      <c r="K197" s="11"/>
      <c r="L197" s="11"/>
      <c r="M197" s="11"/>
      <c r="N197" s="11"/>
      <c r="O197" s="11"/>
      <c r="P197" s="11"/>
      <c r="Q197" s="11"/>
      <c r="R197" s="11"/>
      <c r="S197" s="11" t="s">
        <v>24</v>
      </c>
    </row>
    <row r="198" spans="1:19" ht="31" x14ac:dyDescent="0.35">
      <c r="A198" s="9" t="s">
        <v>520</v>
      </c>
      <c r="B198" s="53">
        <v>501399</v>
      </c>
      <c r="C198" s="53">
        <v>6794320</v>
      </c>
      <c r="D198" s="9" t="s">
        <v>521</v>
      </c>
      <c r="E198" s="11" t="s">
        <v>91</v>
      </c>
      <c r="F198" s="11" t="s">
        <v>73</v>
      </c>
      <c r="G198" s="11"/>
      <c r="H198" s="11"/>
      <c r="I198" s="11"/>
      <c r="J198" s="11"/>
      <c r="K198" s="11"/>
      <c r="L198" s="11"/>
      <c r="M198" s="11"/>
      <c r="N198" s="11"/>
      <c r="O198" s="11"/>
      <c r="P198" s="11"/>
      <c r="Q198" s="11"/>
      <c r="R198" s="11"/>
      <c r="S198" s="11" t="s">
        <v>24</v>
      </c>
    </row>
    <row r="199" spans="1:19" ht="31" x14ac:dyDescent="0.35">
      <c r="A199" s="9" t="s">
        <v>522</v>
      </c>
      <c r="B199" s="53">
        <v>501457</v>
      </c>
      <c r="C199" s="53">
        <v>6794332</v>
      </c>
      <c r="D199" s="9" t="s">
        <v>523</v>
      </c>
      <c r="E199" s="11" t="s">
        <v>91</v>
      </c>
      <c r="F199" s="11" t="s">
        <v>73</v>
      </c>
      <c r="G199" s="11" t="s">
        <v>100</v>
      </c>
      <c r="H199" s="11"/>
      <c r="I199" s="11"/>
      <c r="J199" s="11"/>
      <c r="K199" s="11"/>
      <c r="L199" s="11"/>
      <c r="M199" s="11"/>
      <c r="N199" s="11"/>
      <c r="O199" s="11"/>
      <c r="P199" s="11"/>
      <c r="Q199" s="11"/>
      <c r="R199" s="11"/>
      <c r="S199" s="11" t="s">
        <v>24</v>
      </c>
    </row>
    <row r="200" spans="1:19" ht="31" x14ac:dyDescent="0.35">
      <c r="A200" s="9" t="s">
        <v>524</v>
      </c>
      <c r="B200" s="53">
        <v>501486</v>
      </c>
      <c r="C200" s="53">
        <v>6794342</v>
      </c>
      <c r="D200" s="9" t="s">
        <v>525</v>
      </c>
      <c r="E200" s="11" t="s">
        <v>22</v>
      </c>
      <c r="F200" s="11" t="s">
        <v>431</v>
      </c>
      <c r="G200" s="11"/>
      <c r="H200" s="11" t="s">
        <v>34</v>
      </c>
      <c r="I200" s="11">
        <v>342</v>
      </c>
      <c r="J200" s="11">
        <v>76</v>
      </c>
      <c r="K200" s="11"/>
      <c r="L200" s="11"/>
      <c r="M200" s="11"/>
      <c r="N200" s="11"/>
      <c r="O200" s="11"/>
      <c r="P200" s="11"/>
      <c r="Q200" s="11"/>
      <c r="R200" s="11"/>
      <c r="S200" s="11" t="s">
        <v>24</v>
      </c>
    </row>
    <row r="201" spans="1:19" ht="46.5" x14ac:dyDescent="0.35">
      <c r="A201" s="9" t="s">
        <v>526</v>
      </c>
      <c r="B201" s="53">
        <v>501568</v>
      </c>
      <c r="C201" s="53">
        <v>6794368</v>
      </c>
      <c r="D201" s="9" t="s">
        <v>527</v>
      </c>
      <c r="E201" s="11" t="s">
        <v>22</v>
      </c>
      <c r="F201" s="11" t="s">
        <v>73</v>
      </c>
      <c r="G201" s="11" t="s">
        <v>43</v>
      </c>
      <c r="H201" s="11" t="s">
        <v>27</v>
      </c>
      <c r="I201" s="11">
        <v>346</v>
      </c>
      <c r="J201" s="11">
        <v>82</v>
      </c>
      <c r="K201" s="11" t="s">
        <v>34</v>
      </c>
      <c r="L201" s="11">
        <v>358</v>
      </c>
      <c r="M201" s="11">
        <v>78</v>
      </c>
      <c r="N201" s="11"/>
      <c r="O201" s="11"/>
      <c r="P201" s="11"/>
      <c r="Q201" s="11"/>
      <c r="R201" s="11"/>
      <c r="S201" s="11" t="s">
        <v>24</v>
      </c>
    </row>
    <row r="202" spans="1:19" ht="46.5" x14ac:dyDescent="0.35">
      <c r="A202" s="9" t="s">
        <v>528</v>
      </c>
      <c r="B202" s="53">
        <v>501576</v>
      </c>
      <c r="C202" s="53">
        <v>6794387</v>
      </c>
      <c r="D202" s="9" t="s">
        <v>529</v>
      </c>
      <c r="E202" s="11" t="s">
        <v>22</v>
      </c>
      <c r="F202" s="11" t="s">
        <v>73</v>
      </c>
      <c r="G202" s="11" t="s">
        <v>43</v>
      </c>
      <c r="H202" s="11" t="s">
        <v>34</v>
      </c>
      <c r="I202" s="11">
        <v>170</v>
      </c>
      <c r="J202" s="11">
        <v>82</v>
      </c>
      <c r="K202" s="11"/>
      <c r="L202" s="11"/>
      <c r="M202" s="11"/>
      <c r="N202" s="11"/>
      <c r="O202" s="11"/>
      <c r="P202" s="11"/>
      <c r="Q202" s="11"/>
      <c r="R202" s="11"/>
      <c r="S202" s="11" t="s">
        <v>24</v>
      </c>
    </row>
    <row r="203" spans="1:19" ht="46.5" x14ac:dyDescent="0.35">
      <c r="A203" s="9" t="s">
        <v>530</v>
      </c>
      <c r="B203" s="53">
        <v>501588</v>
      </c>
      <c r="C203" s="53">
        <v>6794380</v>
      </c>
      <c r="D203" s="9" t="s">
        <v>531</v>
      </c>
      <c r="E203" s="11" t="s">
        <v>22</v>
      </c>
      <c r="F203" s="11" t="s">
        <v>100</v>
      </c>
      <c r="G203" s="11" t="s">
        <v>73</v>
      </c>
      <c r="H203" s="11" t="s">
        <v>34</v>
      </c>
      <c r="I203" s="11">
        <v>173</v>
      </c>
      <c r="J203" s="11">
        <v>80</v>
      </c>
      <c r="K203" s="11"/>
      <c r="L203" s="11"/>
      <c r="M203" s="11"/>
      <c r="N203" s="11"/>
      <c r="O203" s="11"/>
      <c r="P203" s="11"/>
      <c r="Q203" s="11"/>
      <c r="R203" s="11"/>
      <c r="S203" s="11" t="s">
        <v>24</v>
      </c>
    </row>
    <row r="204" spans="1:19" ht="31" x14ac:dyDescent="0.35">
      <c r="A204" s="9" t="s">
        <v>532</v>
      </c>
      <c r="B204" s="53">
        <v>501603</v>
      </c>
      <c r="C204" s="53">
        <v>6794384</v>
      </c>
      <c r="D204" s="9" t="s">
        <v>533</v>
      </c>
      <c r="E204" s="11" t="s">
        <v>91</v>
      </c>
      <c r="F204" s="11" t="s">
        <v>73</v>
      </c>
      <c r="G204" s="11"/>
      <c r="H204" s="11"/>
      <c r="I204" s="11"/>
      <c r="J204" s="11"/>
      <c r="K204" s="11"/>
      <c r="L204" s="11"/>
      <c r="M204" s="11"/>
      <c r="N204" s="11"/>
      <c r="O204" s="11"/>
      <c r="P204" s="11"/>
      <c r="Q204" s="11"/>
      <c r="R204" s="11"/>
      <c r="S204" s="11" t="s">
        <v>24</v>
      </c>
    </row>
    <row r="205" spans="1:19" ht="46.5" x14ac:dyDescent="0.35">
      <c r="A205" s="9" t="s">
        <v>534</v>
      </c>
      <c r="B205" s="53">
        <v>501620</v>
      </c>
      <c r="C205" s="53">
        <v>6794394</v>
      </c>
      <c r="D205" s="9" t="s">
        <v>535</v>
      </c>
      <c r="E205" s="11" t="s">
        <v>22</v>
      </c>
      <c r="F205" s="11" t="s">
        <v>68</v>
      </c>
      <c r="G205" s="11" t="s">
        <v>431</v>
      </c>
      <c r="H205" s="11" t="s">
        <v>27</v>
      </c>
      <c r="I205" s="11">
        <v>173</v>
      </c>
      <c r="J205" s="11">
        <v>82</v>
      </c>
      <c r="K205" s="11" t="s">
        <v>34</v>
      </c>
      <c r="L205" s="11">
        <v>5</v>
      </c>
      <c r="M205" s="11">
        <v>90</v>
      </c>
      <c r="N205" s="11"/>
      <c r="O205" s="11"/>
      <c r="P205" s="11"/>
      <c r="Q205" s="11"/>
      <c r="R205" s="11"/>
      <c r="S205" s="11" t="s">
        <v>24</v>
      </c>
    </row>
    <row r="206" spans="1:19" ht="31" x14ac:dyDescent="0.35">
      <c r="A206" s="9" t="s">
        <v>536</v>
      </c>
      <c r="B206" s="53">
        <v>501660</v>
      </c>
      <c r="C206" s="53">
        <v>6794405</v>
      </c>
      <c r="D206" s="9" t="s">
        <v>537</v>
      </c>
      <c r="E206" s="11" t="s">
        <v>22</v>
      </c>
      <c r="F206" s="11" t="s">
        <v>68</v>
      </c>
      <c r="G206" s="11"/>
      <c r="H206" s="11" t="s">
        <v>34</v>
      </c>
      <c r="I206" s="11">
        <v>175</v>
      </c>
      <c r="J206" s="11">
        <v>68</v>
      </c>
      <c r="K206" s="11"/>
      <c r="L206" s="11"/>
      <c r="M206" s="11"/>
      <c r="N206" s="11" t="s">
        <v>35</v>
      </c>
      <c r="O206" s="11">
        <v>65</v>
      </c>
      <c r="P206" s="11">
        <v>280</v>
      </c>
      <c r="Q206" s="11"/>
      <c r="R206" s="11" t="s">
        <v>538</v>
      </c>
      <c r="S206" s="11" t="s">
        <v>24</v>
      </c>
    </row>
    <row r="207" spans="1:19" ht="31" x14ac:dyDescent="0.35">
      <c r="A207" s="9" t="s">
        <v>539</v>
      </c>
      <c r="B207" s="53">
        <v>501703</v>
      </c>
      <c r="C207" s="53">
        <v>6794414</v>
      </c>
      <c r="D207" s="9" t="s">
        <v>540</v>
      </c>
      <c r="E207" s="11" t="s">
        <v>22</v>
      </c>
      <c r="F207" s="11" t="s">
        <v>68</v>
      </c>
      <c r="G207" s="11" t="s">
        <v>431</v>
      </c>
      <c r="H207" s="11" t="s">
        <v>34</v>
      </c>
      <c r="I207" s="11">
        <v>175</v>
      </c>
      <c r="J207" s="11">
        <v>69</v>
      </c>
      <c r="K207" s="11"/>
      <c r="L207" s="11"/>
      <c r="M207" s="11"/>
      <c r="N207" s="11"/>
      <c r="O207" s="11"/>
      <c r="P207" s="11"/>
      <c r="Q207" s="11"/>
      <c r="R207" s="11"/>
      <c r="S207" s="11" t="s">
        <v>24</v>
      </c>
    </row>
    <row r="208" spans="1:19" ht="31" x14ac:dyDescent="0.35">
      <c r="A208" s="9" t="s">
        <v>541</v>
      </c>
      <c r="B208" s="53">
        <v>501709</v>
      </c>
      <c r="C208" s="53">
        <v>6794412</v>
      </c>
      <c r="D208" s="9" t="s">
        <v>542</v>
      </c>
      <c r="E208" s="11" t="s">
        <v>22</v>
      </c>
      <c r="F208" s="11" t="s">
        <v>68</v>
      </c>
      <c r="G208" s="11"/>
      <c r="H208" s="11"/>
      <c r="I208" s="11"/>
      <c r="J208" s="11"/>
      <c r="K208" s="11"/>
      <c r="L208" s="11"/>
      <c r="M208" s="11"/>
      <c r="N208" s="11"/>
      <c r="O208" s="11"/>
      <c r="P208" s="11"/>
      <c r="Q208" s="11"/>
      <c r="R208" s="11"/>
      <c r="S208" s="11" t="s">
        <v>24</v>
      </c>
    </row>
    <row r="209" spans="1:19" ht="31" x14ac:dyDescent="0.35">
      <c r="A209" s="9" t="s">
        <v>543</v>
      </c>
      <c r="B209" s="53">
        <v>501721</v>
      </c>
      <c r="C209" s="53">
        <v>6794413</v>
      </c>
      <c r="D209" s="9" t="s">
        <v>544</v>
      </c>
      <c r="E209" s="11" t="s">
        <v>22</v>
      </c>
      <c r="F209" s="11" t="s">
        <v>82</v>
      </c>
      <c r="G209" s="11"/>
      <c r="H209" s="11" t="s">
        <v>34</v>
      </c>
      <c r="I209" s="11">
        <v>178</v>
      </c>
      <c r="J209" s="11">
        <v>72</v>
      </c>
      <c r="K209" s="11"/>
      <c r="L209" s="11"/>
      <c r="M209" s="11"/>
      <c r="N209" s="11"/>
      <c r="O209" s="11"/>
      <c r="P209" s="11"/>
      <c r="Q209" s="11"/>
      <c r="R209" s="11"/>
      <c r="S209" s="11" t="s">
        <v>24</v>
      </c>
    </row>
    <row r="210" spans="1:19" ht="31" x14ac:dyDescent="0.35">
      <c r="A210" s="9" t="s">
        <v>545</v>
      </c>
      <c r="B210" s="53">
        <v>501511</v>
      </c>
      <c r="C210" s="53">
        <v>6794340</v>
      </c>
      <c r="D210" s="9" t="s">
        <v>546</v>
      </c>
      <c r="E210" s="11" t="s">
        <v>133</v>
      </c>
      <c r="F210" s="11" t="s">
        <v>125</v>
      </c>
      <c r="G210" s="11"/>
      <c r="H210" s="11"/>
      <c r="I210" s="11"/>
      <c r="J210" s="11"/>
      <c r="K210" s="11"/>
      <c r="L210" s="11"/>
      <c r="M210" s="11"/>
      <c r="N210" s="11"/>
      <c r="O210" s="11"/>
      <c r="P210" s="11"/>
      <c r="Q210" s="11"/>
      <c r="R210" s="11"/>
      <c r="S210" s="11" t="s">
        <v>24</v>
      </c>
    </row>
    <row r="211" spans="1:19" ht="31" x14ac:dyDescent="0.35">
      <c r="A211" s="9" t="s">
        <v>547</v>
      </c>
      <c r="B211" s="53">
        <v>501472</v>
      </c>
      <c r="C211" s="53">
        <v>6794302</v>
      </c>
      <c r="D211" s="9" t="s">
        <v>548</v>
      </c>
      <c r="E211" s="11" t="s">
        <v>22</v>
      </c>
      <c r="F211" s="11" t="s">
        <v>82</v>
      </c>
      <c r="G211" s="11" t="s">
        <v>73</v>
      </c>
      <c r="H211" s="11" t="s">
        <v>34</v>
      </c>
      <c r="I211" s="11">
        <v>177</v>
      </c>
      <c r="J211" s="11">
        <v>80</v>
      </c>
      <c r="K211" s="11"/>
      <c r="L211" s="11"/>
      <c r="M211" s="11"/>
      <c r="N211" s="11"/>
      <c r="O211" s="11"/>
      <c r="P211" s="11"/>
      <c r="Q211" s="11"/>
      <c r="R211" s="11"/>
      <c r="S211" s="11" t="s">
        <v>24</v>
      </c>
    </row>
    <row r="212" spans="1:19" ht="31" x14ac:dyDescent="0.35">
      <c r="A212" s="9" t="s">
        <v>549</v>
      </c>
      <c r="B212" s="53">
        <v>501441</v>
      </c>
      <c r="C212" s="53">
        <v>6794266</v>
      </c>
      <c r="D212" s="9" t="s">
        <v>550</v>
      </c>
      <c r="E212" s="11" t="s">
        <v>22</v>
      </c>
      <c r="F212" s="11" t="s">
        <v>82</v>
      </c>
      <c r="G212" s="11"/>
      <c r="H212" s="11" t="s">
        <v>34</v>
      </c>
      <c r="I212" s="11">
        <v>348</v>
      </c>
      <c r="J212" s="11">
        <v>66</v>
      </c>
      <c r="K212" s="11"/>
      <c r="L212" s="11"/>
      <c r="M212" s="11"/>
      <c r="N212" s="11"/>
      <c r="O212" s="11"/>
      <c r="P212" s="11"/>
      <c r="Q212" s="11"/>
      <c r="R212" s="11"/>
      <c r="S212" s="11" t="s">
        <v>24</v>
      </c>
    </row>
    <row r="213" spans="1:19" ht="31" x14ac:dyDescent="0.35">
      <c r="A213" s="9" t="s">
        <v>551</v>
      </c>
      <c r="B213" s="53">
        <v>501409</v>
      </c>
      <c r="C213" s="53">
        <v>6794233</v>
      </c>
      <c r="D213" s="9" t="s">
        <v>552</v>
      </c>
      <c r="E213" s="11" t="s">
        <v>91</v>
      </c>
      <c r="F213" s="11" t="s">
        <v>73</v>
      </c>
      <c r="G213" s="11" t="s">
        <v>148</v>
      </c>
      <c r="H213" s="11"/>
      <c r="I213" s="11"/>
      <c r="J213" s="11"/>
      <c r="K213" s="11"/>
      <c r="L213" s="11"/>
      <c r="M213" s="11"/>
      <c r="N213" s="11"/>
      <c r="O213" s="11"/>
      <c r="P213" s="11"/>
      <c r="Q213" s="11"/>
      <c r="R213" s="11"/>
      <c r="S213" s="11" t="s">
        <v>24</v>
      </c>
    </row>
    <row r="214" spans="1:19" ht="31" x14ac:dyDescent="0.35">
      <c r="A214" s="9" t="s">
        <v>553</v>
      </c>
      <c r="B214" s="53">
        <v>501342</v>
      </c>
      <c r="C214" s="53">
        <v>6794198</v>
      </c>
      <c r="D214" s="9" t="s">
        <v>554</v>
      </c>
      <c r="E214" s="11" t="s">
        <v>91</v>
      </c>
      <c r="F214" s="11" t="s">
        <v>148</v>
      </c>
      <c r="G214" s="11"/>
      <c r="H214" s="11"/>
      <c r="I214" s="11"/>
      <c r="J214" s="11"/>
      <c r="K214" s="11"/>
      <c r="L214" s="11"/>
      <c r="M214" s="11"/>
      <c r="N214" s="11"/>
      <c r="O214" s="11"/>
      <c r="P214" s="11"/>
      <c r="Q214" s="11"/>
      <c r="R214" s="11"/>
      <c r="S214" s="11" t="s">
        <v>24</v>
      </c>
    </row>
    <row r="215" spans="1:19" x14ac:dyDescent="0.35">
      <c r="A215" s="9" t="s">
        <v>555</v>
      </c>
      <c r="B215" s="53">
        <v>501736</v>
      </c>
      <c r="C215" s="53">
        <v>6793517</v>
      </c>
      <c r="D215" s="9" t="s">
        <v>556</v>
      </c>
      <c r="E215" s="11" t="s">
        <v>91</v>
      </c>
      <c r="F215" s="11" t="s">
        <v>73</v>
      </c>
      <c r="G215" s="11"/>
      <c r="H215" s="11"/>
      <c r="I215" s="11"/>
      <c r="J215" s="11"/>
      <c r="K215" s="11"/>
      <c r="L215" s="11"/>
      <c r="M215" s="11"/>
      <c r="N215" s="11"/>
      <c r="O215" s="11"/>
      <c r="P215" s="11"/>
      <c r="Q215" s="11"/>
      <c r="R215" s="11"/>
      <c r="S215" s="11" t="s">
        <v>24</v>
      </c>
    </row>
    <row r="216" spans="1:19" ht="31" x14ac:dyDescent="0.35">
      <c r="A216" s="9" t="s">
        <v>557</v>
      </c>
      <c r="B216" s="53">
        <v>501512</v>
      </c>
      <c r="C216" s="53">
        <v>6793426</v>
      </c>
      <c r="D216" s="9" t="s">
        <v>558</v>
      </c>
      <c r="E216" s="11" t="s">
        <v>22</v>
      </c>
      <c r="F216" s="11" t="s">
        <v>148</v>
      </c>
      <c r="G216" s="11"/>
      <c r="H216" s="11"/>
      <c r="I216" s="11"/>
      <c r="J216" s="11"/>
      <c r="K216" s="11"/>
      <c r="L216" s="11"/>
      <c r="M216" s="11"/>
      <c r="N216" s="11"/>
      <c r="O216" s="11"/>
      <c r="P216" s="11"/>
      <c r="Q216" s="11"/>
      <c r="R216" s="11"/>
      <c r="S216" s="11" t="s">
        <v>24</v>
      </c>
    </row>
    <row r="217" spans="1:19" ht="44.5" x14ac:dyDescent="0.35">
      <c r="A217" s="9" t="s">
        <v>559</v>
      </c>
      <c r="B217" s="54">
        <v>496834</v>
      </c>
      <c r="C217" s="54">
        <v>6796403</v>
      </c>
      <c r="D217" s="2" t="s">
        <v>560</v>
      </c>
      <c r="E217" s="11" t="s">
        <v>22</v>
      </c>
      <c r="F217" s="11" t="s">
        <v>43</v>
      </c>
      <c r="G217" s="11" t="s">
        <v>73</v>
      </c>
      <c r="H217" s="11"/>
      <c r="I217" s="11"/>
      <c r="J217" s="11"/>
      <c r="K217" s="11"/>
      <c r="L217" s="11"/>
      <c r="M217" s="11"/>
      <c r="N217" s="11"/>
      <c r="O217" s="11"/>
      <c r="P217" s="11"/>
      <c r="Q217" s="11"/>
      <c r="R217" s="11"/>
      <c r="S217" s="11" t="s">
        <v>24</v>
      </c>
    </row>
    <row r="218" spans="1:19" ht="46.5" x14ac:dyDescent="0.35">
      <c r="A218" s="9" t="s">
        <v>561</v>
      </c>
      <c r="B218" s="54">
        <v>497032</v>
      </c>
      <c r="C218" s="54">
        <v>6796365</v>
      </c>
      <c r="D218" s="9" t="s">
        <v>562</v>
      </c>
      <c r="E218" s="11" t="s">
        <v>22</v>
      </c>
      <c r="F218" s="11" t="s">
        <v>43</v>
      </c>
      <c r="G218" s="11" t="s">
        <v>73</v>
      </c>
      <c r="H218" s="11" t="s">
        <v>27</v>
      </c>
      <c r="I218" s="11">
        <v>337</v>
      </c>
      <c r="J218" s="11">
        <v>65</v>
      </c>
      <c r="K218" s="11"/>
      <c r="L218" s="11"/>
      <c r="M218" s="11"/>
      <c r="N218" s="11"/>
      <c r="O218" s="11"/>
      <c r="P218" s="11"/>
      <c r="Q218" s="11"/>
      <c r="R218" s="11"/>
      <c r="S218" s="11" t="s">
        <v>24</v>
      </c>
    </row>
    <row r="219" spans="1:19" ht="31" x14ac:dyDescent="0.35">
      <c r="A219" s="9" t="s">
        <v>563</v>
      </c>
      <c r="B219" s="54">
        <v>497095</v>
      </c>
      <c r="C219" s="54">
        <v>6796381</v>
      </c>
      <c r="D219" s="9" t="s">
        <v>564</v>
      </c>
      <c r="E219" s="11" t="s">
        <v>22</v>
      </c>
      <c r="F219" s="11" t="s">
        <v>129</v>
      </c>
      <c r="G219" s="11" t="s">
        <v>73</v>
      </c>
      <c r="H219" s="11" t="s">
        <v>27</v>
      </c>
      <c r="I219" s="11">
        <v>170</v>
      </c>
      <c r="J219" s="11">
        <v>64</v>
      </c>
      <c r="K219" s="11"/>
      <c r="L219" s="11"/>
      <c r="M219" s="11"/>
      <c r="N219" s="11"/>
      <c r="O219" s="11"/>
      <c r="P219" s="11"/>
      <c r="Q219" s="11"/>
      <c r="R219" s="11"/>
      <c r="S219" s="11" t="s">
        <v>24</v>
      </c>
    </row>
    <row r="220" spans="1:19" x14ac:dyDescent="0.35">
      <c r="A220" s="9" t="s">
        <v>565</v>
      </c>
      <c r="B220" s="54">
        <v>497112</v>
      </c>
      <c r="C220" s="54">
        <v>6796377</v>
      </c>
      <c r="D220" s="9" t="s">
        <v>566</v>
      </c>
      <c r="E220" s="11" t="s">
        <v>22</v>
      </c>
      <c r="F220" s="11" t="s">
        <v>73</v>
      </c>
      <c r="G220" s="11"/>
      <c r="H220" s="11" t="s">
        <v>27</v>
      </c>
      <c r="I220" s="11">
        <v>165</v>
      </c>
      <c r="J220" s="11">
        <v>64</v>
      </c>
      <c r="K220" s="11"/>
      <c r="L220" s="11"/>
      <c r="M220" s="11"/>
      <c r="N220" s="11"/>
      <c r="O220" s="11"/>
      <c r="P220" s="11"/>
      <c r="Q220" s="11"/>
      <c r="R220" s="11"/>
      <c r="S220" s="11" t="s">
        <v>24</v>
      </c>
    </row>
    <row r="221" spans="1:19" ht="46.5" x14ac:dyDescent="0.35">
      <c r="A221" s="9" t="s">
        <v>567</v>
      </c>
      <c r="B221" s="54">
        <v>497143</v>
      </c>
      <c r="C221" s="54">
        <v>6796357</v>
      </c>
      <c r="D221" s="9" t="s">
        <v>568</v>
      </c>
      <c r="E221" s="11" t="s">
        <v>22</v>
      </c>
      <c r="F221" s="11" t="s">
        <v>129</v>
      </c>
      <c r="G221" s="11"/>
      <c r="H221" s="11" t="s">
        <v>27</v>
      </c>
      <c r="I221" s="11">
        <v>165</v>
      </c>
      <c r="J221" s="11">
        <v>60</v>
      </c>
      <c r="K221" s="11"/>
      <c r="L221" s="11"/>
      <c r="M221" s="11"/>
      <c r="N221" s="11"/>
      <c r="O221" s="11"/>
      <c r="P221" s="11"/>
      <c r="Q221" s="11"/>
      <c r="R221" s="11"/>
      <c r="S221" s="11" t="s">
        <v>24</v>
      </c>
    </row>
    <row r="222" spans="1:19" ht="31" x14ac:dyDescent="0.35">
      <c r="A222" s="9" t="s">
        <v>569</v>
      </c>
      <c r="B222" s="54">
        <v>497160</v>
      </c>
      <c r="C222" s="54">
        <v>6796355</v>
      </c>
      <c r="D222" s="9" t="s">
        <v>570</v>
      </c>
      <c r="E222" s="11" t="s">
        <v>22</v>
      </c>
      <c r="F222" s="11" t="s">
        <v>43</v>
      </c>
      <c r="G222" s="11" t="s">
        <v>73</v>
      </c>
      <c r="H222" s="11" t="s">
        <v>27</v>
      </c>
      <c r="I222" s="11">
        <v>159</v>
      </c>
      <c r="J222" s="11">
        <v>46</v>
      </c>
      <c r="K222" s="11"/>
      <c r="L222" s="11"/>
      <c r="M222" s="11"/>
      <c r="N222" s="11"/>
      <c r="O222" s="11"/>
      <c r="P222" s="11"/>
      <c r="Q222" s="11"/>
      <c r="R222" s="11"/>
      <c r="S222" s="11" t="s">
        <v>24</v>
      </c>
    </row>
    <row r="223" spans="1:19" x14ac:dyDescent="0.35">
      <c r="A223" s="9" t="s">
        <v>571</v>
      </c>
      <c r="B223" s="54">
        <v>497252</v>
      </c>
      <c r="C223" s="54">
        <v>6796413</v>
      </c>
      <c r="D223" s="9" t="s">
        <v>572</v>
      </c>
      <c r="E223" s="11" t="s">
        <v>22</v>
      </c>
      <c r="F223" s="11" t="s">
        <v>73</v>
      </c>
      <c r="G223" s="11"/>
      <c r="H223" s="11"/>
      <c r="I223" s="11"/>
      <c r="J223" s="11"/>
      <c r="K223" s="11"/>
      <c r="L223" s="11"/>
      <c r="M223" s="11"/>
      <c r="N223" s="11"/>
      <c r="O223" s="11"/>
      <c r="P223" s="11"/>
      <c r="Q223" s="11"/>
      <c r="R223" s="11"/>
      <c r="S223" s="11" t="s">
        <v>24</v>
      </c>
    </row>
    <row r="224" spans="1:19" ht="31" x14ac:dyDescent="0.35">
      <c r="A224" s="9" t="s">
        <v>573</v>
      </c>
      <c r="B224" s="54">
        <v>497261</v>
      </c>
      <c r="C224" s="54">
        <v>6796424</v>
      </c>
      <c r="D224" s="9" t="s">
        <v>574</v>
      </c>
      <c r="E224" s="11" t="s">
        <v>91</v>
      </c>
      <c r="F224" s="11" t="s">
        <v>125</v>
      </c>
      <c r="G224" s="11" t="s">
        <v>73</v>
      </c>
      <c r="H224" s="11"/>
      <c r="I224" s="11"/>
      <c r="J224" s="11"/>
      <c r="K224" s="11"/>
      <c r="L224" s="11"/>
      <c r="M224" s="11"/>
      <c r="N224" s="11"/>
      <c r="O224" s="11"/>
      <c r="P224" s="11"/>
      <c r="Q224" s="11"/>
      <c r="R224" s="11"/>
      <c r="S224" s="11" t="s">
        <v>24</v>
      </c>
    </row>
    <row r="225" spans="1:19" ht="46.5" x14ac:dyDescent="0.35">
      <c r="A225" s="9" t="s">
        <v>575</v>
      </c>
      <c r="B225" s="54">
        <v>497291</v>
      </c>
      <c r="C225" s="54">
        <v>6796397</v>
      </c>
      <c r="D225" s="9" t="s">
        <v>576</v>
      </c>
      <c r="E225" s="11" t="s">
        <v>22</v>
      </c>
      <c r="F225" s="11" t="s">
        <v>100</v>
      </c>
      <c r="G225" s="11" t="s">
        <v>73</v>
      </c>
      <c r="H225" s="11" t="s">
        <v>27</v>
      </c>
      <c r="I225" s="11">
        <v>169</v>
      </c>
      <c r="J225" s="11">
        <v>65</v>
      </c>
      <c r="K225" s="11"/>
      <c r="L225" s="11"/>
      <c r="M225" s="11"/>
      <c r="N225" s="11"/>
      <c r="O225" s="11"/>
      <c r="P225" s="11"/>
      <c r="Q225" s="11"/>
      <c r="R225" s="11"/>
      <c r="S225" s="11" t="s">
        <v>24</v>
      </c>
    </row>
    <row r="226" spans="1:19" x14ac:dyDescent="0.35">
      <c r="A226" s="9" t="s">
        <v>577</v>
      </c>
      <c r="B226" s="54">
        <v>497323</v>
      </c>
      <c r="C226" s="54">
        <v>6796424</v>
      </c>
      <c r="D226" s="9" t="s">
        <v>578</v>
      </c>
      <c r="E226" s="11" t="s">
        <v>22</v>
      </c>
      <c r="F226" s="11" t="s">
        <v>73</v>
      </c>
      <c r="G226" s="11"/>
      <c r="H226" s="11"/>
      <c r="I226" s="11"/>
      <c r="J226" s="11"/>
      <c r="K226" s="11"/>
      <c r="L226" s="11"/>
      <c r="M226" s="11"/>
      <c r="N226" s="11"/>
      <c r="O226" s="11"/>
      <c r="P226" s="11"/>
      <c r="Q226" s="11"/>
      <c r="R226" s="11"/>
      <c r="S226" s="11" t="s">
        <v>24</v>
      </c>
    </row>
    <row r="227" spans="1:19" x14ac:dyDescent="0.35">
      <c r="A227" s="9" t="s">
        <v>579</v>
      </c>
      <c r="B227" s="54">
        <v>497367</v>
      </c>
      <c r="C227" s="54">
        <v>6796478</v>
      </c>
      <c r="D227" s="9" t="s">
        <v>580</v>
      </c>
      <c r="E227" s="11" t="s">
        <v>22</v>
      </c>
      <c r="F227" s="11" t="s">
        <v>73</v>
      </c>
      <c r="G227" s="11"/>
      <c r="H227" s="11"/>
      <c r="I227" s="11"/>
      <c r="J227" s="11"/>
      <c r="K227" s="11"/>
      <c r="L227" s="11"/>
      <c r="M227" s="11"/>
      <c r="N227" s="11"/>
      <c r="O227" s="11"/>
      <c r="P227" s="11"/>
      <c r="Q227" s="11"/>
      <c r="R227" s="11"/>
      <c r="S227" s="11" t="s">
        <v>24</v>
      </c>
    </row>
    <row r="228" spans="1:19" ht="46.5" x14ac:dyDescent="0.35">
      <c r="A228" s="9" t="s">
        <v>581</v>
      </c>
      <c r="B228" s="54">
        <v>497436</v>
      </c>
      <c r="C228" s="54">
        <v>6796530</v>
      </c>
      <c r="D228" s="9" t="s">
        <v>582</v>
      </c>
      <c r="E228" s="11" t="s">
        <v>22</v>
      </c>
      <c r="F228" s="11" t="s">
        <v>43</v>
      </c>
      <c r="G228" s="11" t="s">
        <v>73</v>
      </c>
      <c r="H228" s="11"/>
      <c r="I228" s="11"/>
      <c r="J228" s="11"/>
      <c r="K228" s="11"/>
      <c r="L228" s="11"/>
      <c r="M228" s="11"/>
      <c r="N228" s="11"/>
      <c r="O228" s="11"/>
      <c r="P228" s="11"/>
      <c r="Q228" s="11"/>
      <c r="R228" s="11"/>
      <c r="S228" s="11" t="s">
        <v>24</v>
      </c>
    </row>
    <row r="229" spans="1:19" ht="46.5" x14ac:dyDescent="0.35">
      <c r="A229" s="9" t="s">
        <v>583</v>
      </c>
      <c r="B229" s="54">
        <v>497460</v>
      </c>
      <c r="C229" s="54">
        <v>6796644</v>
      </c>
      <c r="D229" s="9" t="s">
        <v>584</v>
      </c>
      <c r="E229" s="11" t="s">
        <v>22</v>
      </c>
      <c r="F229" s="11" t="s">
        <v>73</v>
      </c>
      <c r="G229" s="11" t="s">
        <v>129</v>
      </c>
      <c r="H229" s="11" t="s">
        <v>27</v>
      </c>
      <c r="I229" s="11">
        <v>280</v>
      </c>
      <c r="J229" s="11">
        <v>45</v>
      </c>
      <c r="K229" s="11" t="s">
        <v>46</v>
      </c>
      <c r="L229" s="11">
        <v>57</v>
      </c>
      <c r="M229" s="11">
        <v>90</v>
      </c>
      <c r="N229" s="11"/>
      <c r="O229" s="11"/>
      <c r="P229" s="11"/>
      <c r="Q229" s="11"/>
      <c r="R229" s="11"/>
      <c r="S229" s="11" t="s">
        <v>24</v>
      </c>
    </row>
    <row r="230" spans="1:19" ht="31" x14ac:dyDescent="0.35">
      <c r="A230" s="9" t="s">
        <v>585</v>
      </c>
      <c r="B230" s="54">
        <v>497517</v>
      </c>
      <c r="C230" s="54">
        <v>6796629</v>
      </c>
      <c r="D230" s="9" t="s">
        <v>586</v>
      </c>
      <c r="E230" s="11" t="s">
        <v>22</v>
      </c>
      <c r="F230" s="11" t="s">
        <v>73</v>
      </c>
      <c r="G230" s="11"/>
      <c r="H230" s="11"/>
      <c r="I230" s="11"/>
      <c r="J230" s="11"/>
      <c r="K230" s="11"/>
      <c r="L230" s="11"/>
      <c r="M230" s="11"/>
      <c r="N230" s="11"/>
      <c r="O230" s="11"/>
      <c r="P230" s="11"/>
      <c r="Q230" s="11"/>
      <c r="R230" s="11"/>
      <c r="S230" s="11" t="s">
        <v>24</v>
      </c>
    </row>
    <row r="231" spans="1:19" ht="31" x14ac:dyDescent="0.35">
      <c r="A231" s="9" t="s">
        <v>587</v>
      </c>
      <c r="B231" s="54">
        <v>497613</v>
      </c>
      <c r="C231" s="54">
        <v>6796624</v>
      </c>
      <c r="D231" s="9" t="s">
        <v>588</v>
      </c>
      <c r="E231" s="11" t="s">
        <v>91</v>
      </c>
      <c r="F231" s="11" t="s">
        <v>73</v>
      </c>
      <c r="G231" s="11" t="s">
        <v>129</v>
      </c>
      <c r="H231" s="11"/>
      <c r="I231" s="11"/>
      <c r="J231" s="11"/>
      <c r="K231" s="11"/>
      <c r="L231" s="11"/>
      <c r="M231" s="11"/>
      <c r="N231" s="11"/>
      <c r="O231" s="11"/>
      <c r="P231" s="11"/>
      <c r="Q231" s="11"/>
      <c r="R231" s="11"/>
      <c r="S231" s="11" t="s">
        <v>24</v>
      </c>
    </row>
    <row r="232" spans="1:19" ht="31" x14ac:dyDescent="0.35">
      <c r="A232" s="9" t="s">
        <v>589</v>
      </c>
      <c r="B232" s="54">
        <v>497625</v>
      </c>
      <c r="C232" s="54">
        <v>6796634</v>
      </c>
      <c r="D232" s="9" t="s">
        <v>590</v>
      </c>
      <c r="E232" s="11" t="s">
        <v>22</v>
      </c>
      <c r="F232" s="11" t="s">
        <v>43</v>
      </c>
      <c r="G232" s="11"/>
      <c r="H232" s="11"/>
      <c r="I232" s="11"/>
      <c r="J232" s="11"/>
      <c r="K232" s="11"/>
      <c r="L232" s="11"/>
      <c r="M232" s="11"/>
      <c r="N232" s="11"/>
      <c r="O232" s="11"/>
      <c r="P232" s="11"/>
      <c r="Q232" s="11"/>
      <c r="R232" s="11"/>
      <c r="S232" s="11" t="s">
        <v>24</v>
      </c>
    </row>
    <row r="233" spans="1:19" ht="46.5" x14ac:dyDescent="0.35">
      <c r="A233" s="9" t="s">
        <v>591</v>
      </c>
      <c r="B233" s="54">
        <v>497638</v>
      </c>
      <c r="C233" s="54">
        <v>6796643</v>
      </c>
      <c r="D233" s="9" t="s">
        <v>592</v>
      </c>
      <c r="E233" s="11" t="s">
        <v>22</v>
      </c>
      <c r="F233" s="11" t="s">
        <v>43</v>
      </c>
      <c r="G233" s="11" t="s">
        <v>82</v>
      </c>
      <c r="H233" s="11" t="s">
        <v>27</v>
      </c>
      <c r="I233" s="11">
        <v>335</v>
      </c>
      <c r="J233" s="11">
        <v>73</v>
      </c>
      <c r="K233" s="11" t="s">
        <v>39</v>
      </c>
      <c r="L233" s="11">
        <v>344</v>
      </c>
      <c r="M233" s="11">
        <v>88</v>
      </c>
      <c r="N233" s="11"/>
      <c r="O233" s="11"/>
      <c r="P233" s="11"/>
      <c r="Q233" s="11"/>
      <c r="R233" s="11"/>
      <c r="S233" s="11" t="s">
        <v>24</v>
      </c>
    </row>
    <row r="234" spans="1:19" ht="31" x14ac:dyDescent="0.35">
      <c r="A234" s="9" t="s">
        <v>593</v>
      </c>
      <c r="B234" s="54">
        <v>497681</v>
      </c>
      <c r="C234" s="54">
        <v>6796638</v>
      </c>
      <c r="D234" s="9" t="s">
        <v>594</v>
      </c>
      <c r="E234" s="11" t="s">
        <v>22</v>
      </c>
      <c r="F234" s="11" t="s">
        <v>73</v>
      </c>
      <c r="G234" s="11" t="s">
        <v>129</v>
      </c>
      <c r="H234" s="11" t="s">
        <v>27</v>
      </c>
      <c r="I234" s="11">
        <v>341</v>
      </c>
      <c r="J234" s="11">
        <v>68</v>
      </c>
      <c r="K234" s="11"/>
      <c r="L234" s="11"/>
      <c r="M234" s="11"/>
      <c r="N234" s="11"/>
      <c r="O234" s="11"/>
      <c r="P234" s="11"/>
      <c r="Q234" s="11"/>
      <c r="R234" s="11"/>
      <c r="S234" s="11" t="s">
        <v>24</v>
      </c>
    </row>
    <row r="235" spans="1:19" ht="31" x14ac:dyDescent="0.35">
      <c r="A235" s="9" t="s">
        <v>595</v>
      </c>
      <c r="B235" s="54">
        <v>497706</v>
      </c>
      <c r="C235" s="54">
        <v>6796626</v>
      </c>
      <c r="D235" s="9" t="s">
        <v>596</v>
      </c>
      <c r="E235" s="11" t="s">
        <v>22</v>
      </c>
      <c r="F235" s="11" t="s">
        <v>73</v>
      </c>
      <c r="G235" s="11"/>
      <c r="H235" s="11"/>
      <c r="I235" s="11"/>
      <c r="J235" s="11"/>
      <c r="K235" s="11"/>
      <c r="L235" s="11"/>
      <c r="M235" s="11"/>
      <c r="N235" s="11"/>
      <c r="O235" s="11"/>
      <c r="P235" s="11"/>
      <c r="Q235" s="11"/>
      <c r="R235" s="11"/>
      <c r="S235" s="11" t="s">
        <v>24</v>
      </c>
    </row>
    <row r="236" spans="1:19" ht="46.5" x14ac:dyDescent="0.35">
      <c r="A236" s="9" t="s">
        <v>597</v>
      </c>
      <c r="B236" s="54">
        <v>497496</v>
      </c>
      <c r="C236" s="54">
        <v>6796810</v>
      </c>
      <c r="D236" s="9" t="s">
        <v>598</v>
      </c>
      <c r="E236" s="11" t="s">
        <v>22</v>
      </c>
      <c r="F236" s="11" t="s">
        <v>82</v>
      </c>
      <c r="G236" s="11"/>
      <c r="H236" s="11" t="s">
        <v>39</v>
      </c>
      <c r="I236" s="11">
        <v>162</v>
      </c>
      <c r="J236" s="11">
        <v>84</v>
      </c>
      <c r="K236" s="11"/>
      <c r="L236" s="11"/>
      <c r="M236" s="11"/>
      <c r="N236" s="11"/>
      <c r="O236" s="11"/>
      <c r="P236" s="11"/>
      <c r="Q236" s="11"/>
      <c r="R236" s="11"/>
      <c r="S236" s="11" t="s">
        <v>24</v>
      </c>
    </row>
    <row r="237" spans="1:19" ht="46.5" x14ac:dyDescent="0.35">
      <c r="A237" s="9" t="s">
        <v>599</v>
      </c>
      <c r="B237" s="54">
        <v>497504</v>
      </c>
      <c r="C237" s="54">
        <v>6796815</v>
      </c>
      <c r="D237" s="9" t="s">
        <v>600</v>
      </c>
      <c r="E237" s="11" t="s">
        <v>22</v>
      </c>
      <c r="F237" s="11" t="s">
        <v>82</v>
      </c>
      <c r="G237" s="11" t="s">
        <v>43</v>
      </c>
      <c r="H237" s="11" t="s">
        <v>39</v>
      </c>
      <c r="I237" s="11">
        <v>162</v>
      </c>
      <c r="J237" s="11">
        <v>88</v>
      </c>
      <c r="K237" s="11"/>
      <c r="L237" s="11"/>
      <c r="M237" s="11"/>
      <c r="N237" s="11"/>
      <c r="O237" s="11"/>
      <c r="P237" s="11"/>
      <c r="Q237" s="11"/>
      <c r="R237" s="11"/>
      <c r="S237" s="11" t="s">
        <v>24</v>
      </c>
    </row>
    <row r="238" spans="1:19" ht="31" x14ac:dyDescent="0.35">
      <c r="A238" s="9" t="s">
        <v>601</v>
      </c>
      <c r="B238" s="54">
        <v>497523</v>
      </c>
      <c r="C238" s="54">
        <v>6796914</v>
      </c>
      <c r="D238" s="9" t="s">
        <v>602</v>
      </c>
      <c r="E238" s="11" t="s">
        <v>22</v>
      </c>
      <c r="F238" s="11" t="s">
        <v>43</v>
      </c>
      <c r="G238" s="11" t="s">
        <v>82</v>
      </c>
      <c r="H238" s="11" t="s">
        <v>27</v>
      </c>
      <c r="I238" s="11">
        <v>328</v>
      </c>
      <c r="J238" s="11">
        <v>80</v>
      </c>
      <c r="K238" s="11" t="s">
        <v>39</v>
      </c>
      <c r="L238" s="11">
        <v>162</v>
      </c>
      <c r="M238" s="11">
        <v>86</v>
      </c>
      <c r="N238" s="11"/>
      <c r="O238" s="11"/>
      <c r="P238" s="11"/>
      <c r="Q238" s="11"/>
      <c r="R238" s="11"/>
      <c r="S238" s="11" t="s">
        <v>24</v>
      </c>
    </row>
    <row r="239" spans="1:19" ht="31" x14ac:dyDescent="0.35">
      <c r="A239" s="9" t="s">
        <v>603</v>
      </c>
      <c r="B239" s="54">
        <v>497555</v>
      </c>
      <c r="C239" s="54">
        <v>6796934</v>
      </c>
      <c r="D239" s="9" t="s">
        <v>604</v>
      </c>
      <c r="E239" s="11" t="s">
        <v>22</v>
      </c>
      <c r="F239" s="11" t="s">
        <v>73</v>
      </c>
      <c r="G239" s="11" t="s">
        <v>129</v>
      </c>
      <c r="H239" s="11" t="s">
        <v>27</v>
      </c>
      <c r="I239" s="11">
        <v>336</v>
      </c>
      <c r="J239" s="11">
        <v>65</v>
      </c>
      <c r="K239" s="11"/>
      <c r="L239" s="11"/>
      <c r="M239" s="11"/>
      <c r="N239" s="11"/>
      <c r="O239" s="11"/>
      <c r="P239" s="11"/>
      <c r="Q239" s="11"/>
      <c r="R239" s="11"/>
      <c r="S239" s="11" t="s">
        <v>24</v>
      </c>
    </row>
    <row r="240" spans="1:19" x14ac:dyDescent="0.35">
      <c r="A240" s="9" t="s">
        <v>605</v>
      </c>
      <c r="B240" s="54">
        <v>497590</v>
      </c>
      <c r="C240" s="54">
        <v>6796973</v>
      </c>
      <c r="D240" s="9" t="s">
        <v>606</v>
      </c>
      <c r="E240" s="11" t="s">
        <v>22</v>
      </c>
      <c r="F240" s="11" t="s">
        <v>129</v>
      </c>
      <c r="G240" s="11" t="s">
        <v>73</v>
      </c>
      <c r="H240" s="11"/>
      <c r="I240" s="11"/>
      <c r="J240" s="11"/>
      <c r="K240" s="11"/>
      <c r="L240" s="11"/>
      <c r="M240" s="11"/>
      <c r="N240" s="11"/>
      <c r="O240" s="11"/>
      <c r="P240" s="11"/>
      <c r="Q240" s="11"/>
      <c r="R240" s="11"/>
      <c r="S240" s="11" t="s">
        <v>24</v>
      </c>
    </row>
    <row r="241" spans="1:19" ht="31" x14ac:dyDescent="0.35">
      <c r="A241" s="9" t="s">
        <v>607</v>
      </c>
      <c r="B241" s="54">
        <v>497601</v>
      </c>
      <c r="C241" s="54">
        <v>6796981</v>
      </c>
      <c r="D241" s="9" t="s">
        <v>608</v>
      </c>
      <c r="E241" s="11" t="s">
        <v>22</v>
      </c>
      <c r="F241" s="11" t="s">
        <v>82</v>
      </c>
      <c r="G241" s="11"/>
      <c r="H241" s="11" t="s">
        <v>39</v>
      </c>
      <c r="I241" s="11">
        <v>163</v>
      </c>
      <c r="J241" s="11">
        <v>82</v>
      </c>
      <c r="K241" s="11"/>
      <c r="L241" s="11"/>
      <c r="M241" s="11"/>
      <c r="N241" s="11"/>
      <c r="O241" s="11"/>
      <c r="P241" s="11"/>
      <c r="Q241" s="11"/>
      <c r="R241" s="11"/>
      <c r="S241" s="11" t="s">
        <v>24</v>
      </c>
    </row>
    <row r="242" spans="1:19" ht="31" x14ac:dyDescent="0.35">
      <c r="A242" s="9" t="s">
        <v>609</v>
      </c>
      <c r="B242" s="54">
        <v>497747</v>
      </c>
      <c r="C242" s="54">
        <v>6797035</v>
      </c>
      <c r="D242" s="9" t="s">
        <v>610</v>
      </c>
      <c r="E242" s="11" t="s">
        <v>91</v>
      </c>
      <c r="F242" s="11" t="s">
        <v>43</v>
      </c>
      <c r="G242" s="11" t="s">
        <v>73</v>
      </c>
      <c r="H242" s="11"/>
      <c r="I242" s="11"/>
      <c r="J242" s="11"/>
      <c r="K242" s="11"/>
      <c r="L242" s="11"/>
      <c r="M242" s="11"/>
      <c r="N242" s="11"/>
      <c r="O242" s="11"/>
      <c r="P242" s="11"/>
      <c r="Q242" s="11"/>
      <c r="R242" s="11"/>
      <c r="S242" s="11" t="s">
        <v>24</v>
      </c>
    </row>
    <row r="243" spans="1:19" ht="31" x14ac:dyDescent="0.35">
      <c r="A243" s="9" t="s">
        <v>611</v>
      </c>
      <c r="B243" s="54">
        <v>497779</v>
      </c>
      <c r="C243" s="54">
        <v>6797039</v>
      </c>
      <c r="D243" s="9" t="s">
        <v>612</v>
      </c>
      <c r="E243" s="11" t="s">
        <v>91</v>
      </c>
      <c r="F243" s="11" t="s">
        <v>82</v>
      </c>
      <c r="G243" s="11"/>
      <c r="H243" s="11"/>
      <c r="I243" s="11"/>
      <c r="J243" s="11"/>
      <c r="K243" s="11"/>
      <c r="L243" s="11"/>
      <c r="M243" s="11"/>
      <c r="N243" s="11"/>
      <c r="O243" s="11"/>
      <c r="P243" s="11"/>
      <c r="Q243" s="11"/>
      <c r="R243" s="11"/>
      <c r="S243" s="11" t="s">
        <v>24</v>
      </c>
    </row>
    <row r="244" spans="1:19" ht="31" x14ac:dyDescent="0.35">
      <c r="A244" s="9" t="s">
        <v>613</v>
      </c>
      <c r="B244" s="54">
        <v>497802</v>
      </c>
      <c r="C244" s="54">
        <v>6797045</v>
      </c>
      <c r="D244" s="9" t="s">
        <v>614</v>
      </c>
      <c r="E244" s="11" t="s">
        <v>22</v>
      </c>
      <c r="F244" s="11" t="s">
        <v>82</v>
      </c>
      <c r="G244" s="11"/>
      <c r="H244" s="11" t="s">
        <v>39</v>
      </c>
      <c r="I244" s="11">
        <v>341</v>
      </c>
      <c r="J244" s="11">
        <v>84</v>
      </c>
      <c r="K244" s="11"/>
      <c r="L244" s="11"/>
      <c r="M244" s="11"/>
      <c r="N244" s="11"/>
      <c r="O244" s="11"/>
      <c r="P244" s="11"/>
      <c r="Q244" s="11"/>
      <c r="R244" s="11"/>
      <c r="S244" s="11" t="s">
        <v>24</v>
      </c>
    </row>
    <row r="245" spans="1:19" ht="46.5" x14ac:dyDescent="0.35">
      <c r="A245" s="9" t="s">
        <v>615</v>
      </c>
      <c r="B245" s="54">
        <v>497840</v>
      </c>
      <c r="C245" s="54">
        <v>6797038</v>
      </c>
      <c r="D245" s="9" t="s">
        <v>616</v>
      </c>
      <c r="E245" s="11" t="s">
        <v>22</v>
      </c>
      <c r="F245" s="11" t="s">
        <v>82</v>
      </c>
      <c r="G245" s="11" t="s">
        <v>43</v>
      </c>
      <c r="H245" s="11" t="s">
        <v>39</v>
      </c>
      <c r="I245" s="11">
        <v>343</v>
      </c>
      <c r="J245" s="11">
        <v>84</v>
      </c>
      <c r="K245" s="11"/>
      <c r="L245" s="11"/>
      <c r="M245" s="11"/>
      <c r="N245" s="11"/>
      <c r="O245" s="11"/>
      <c r="P245" s="11"/>
      <c r="Q245" s="11"/>
      <c r="R245" s="11"/>
      <c r="S245" s="11" t="s">
        <v>24</v>
      </c>
    </row>
    <row r="246" spans="1:19" ht="31" x14ac:dyDescent="0.35">
      <c r="A246" s="9" t="s">
        <v>617</v>
      </c>
      <c r="B246" s="54">
        <v>497884</v>
      </c>
      <c r="C246" s="54">
        <v>6797064</v>
      </c>
      <c r="D246" s="9" t="s">
        <v>618</v>
      </c>
      <c r="E246" s="11" t="s">
        <v>22</v>
      </c>
      <c r="F246" s="11" t="s">
        <v>82</v>
      </c>
      <c r="G246" s="11" t="s">
        <v>43</v>
      </c>
      <c r="H246" s="11"/>
      <c r="I246" s="11"/>
      <c r="J246" s="11"/>
      <c r="K246" s="11"/>
      <c r="L246" s="11"/>
      <c r="M246" s="11"/>
      <c r="N246" s="11"/>
      <c r="O246" s="11"/>
      <c r="P246" s="11"/>
      <c r="Q246" s="11"/>
      <c r="R246" s="11"/>
      <c r="S246" s="11" t="s">
        <v>24</v>
      </c>
    </row>
    <row r="247" spans="1:19" x14ac:dyDescent="0.35">
      <c r="A247" s="9" t="s">
        <v>619</v>
      </c>
      <c r="B247" s="54">
        <v>497953</v>
      </c>
      <c r="C247" s="54">
        <v>6797077</v>
      </c>
      <c r="D247" s="9" t="s">
        <v>620</v>
      </c>
      <c r="E247" s="11" t="s">
        <v>22</v>
      </c>
      <c r="F247" s="11" t="s">
        <v>82</v>
      </c>
      <c r="G247" s="11"/>
      <c r="H247" s="11" t="s">
        <v>27</v>
      </c>
      <c r="I247" s="11">
        <v>169</v>
      </c>
      <c r="J247" s="11">
        <v>64</v>
      </c>
      <c r="K247" s="11"/>
      <c r="L247" s="11"/>
      <c r="M247" s="11"/>
      <c r="N247" s="11"/>
      <c r="O247" s="11"/>
      <c r="P247" s="11"/>
      <c r="Q247" s="11"/>
      <c r="R247" s="11"/>
      <c r="S247" s="11" t="s">
        <v>24</v>
      </c>
    </row>
    <row r="248" spans="1:19" ht="31" x14ac:dyDescent="0.35">
      <c r="A248" s="9" t="s">
        <v>621</v>
      </c>
      <c r="B248" s="54">
        <v>497975</v>
      </c>
      <c r="C248" s="54">
        <v>6797102</v>
      </c>
      <c r="D248" s="9" t="s">
        <v>622</v>
      </c>
      <c r="E248" s="11" t="s">
        <v>91</v>
      </c>
      <c r="F248" s="11" t="s">
        <v>43</v>
      </c>
      <c r="G248" s="11"/>
      <c r="H248" s="11"/>
      <c r="I248" s="11"/>
      <c r="J248" s="11"/>
      <c r="K248" s="11"/>
      <c r="L248" s="11"/>
      <c r="M248" s="11"/>
      <c r="N248" s="11"/>
      <c r="O248" s="11"/>
      <c r="P248" s="11"/>
      <c r="Q248" s="11"/>
      <c r="R248" s="11"/>
      <c r="S248" s="11" t="s">
        <v>24</v>
      </c>
    </row>
    <row r="249" spans="1:19" ht="46.5" x14ac:dyDescent="0.35">
      <c r="A249" s="9" t="s">
        <v>623</v>
      </c>
      <c r="B249" s="54">
        <v>498000</v>
      </c>
      <c r="C249" s="54">
        <v>6797096</v>
      </c>
      <c r="D249" s="9" t="s">
        <v>624</v>
      </c>
      <c r="E249" s="11" t="s">
        <v>22</v>
      </c>
      <c r="F249" s="11" t="s">
        <v>73</v>
      </c>
      <c r="G249" s="11"/>
      <c r="H249" s="11" t="s">
        <v>27</v>
      </c>
      <c r="I249" s="11">
        <v>19</v>
      </c>
      <c r="J249" s="11">
        <v>85</v>
      </c>
      <c r="K249" s="11"/>
      <c r="L249" s="11"/>
      <c r="M249" s="11"/>
      <c r="N249" s="11"/>
      <c r="O249" s="11"/>
      <c r="P249" s="11"/>
      <c r="Q249" s="11"/>
      <c r="R249" s="11"/>
      <c r="S249" s="11" t="s">
        <v>24</v>
      </c>
    </row>
    <row r="250" spans="1:19" x14ac:dyDescent="0.35">
      <c r="A250" s="9" t="s">
        <v>625</v>
      </c>
      <c r="B250" s="51">
        <v>498020</v>
      </c>
      <c r="C250" s="51">
        <v>6797095</v>
      </c>
      <c r="D250" s="9" t="s">
        <v>626</v>
      </c>
      <c r="E250" s="9" t="s">
        <v>22</v>
      </c>
      <c r="F250" s="11" t="s">
        <v>82</v>
      </c>
      <c r="G250" s="11"/>
      <c r="H250" s="11" t="s">
        <v>27</v>
      </c>
      <c r="I250" s="11">
        <v>195</v>
      </c>
      <c r="J250" s="11">
        <v>80</v>
      </c>
      <c r="K250" s="11"/>
      <c r="L250" s="11"/>
      <c r="M250" s="11"/>
      <c r="N250" s="11"/>
      <c r="O250" s="11"/>
      <c r="P250" s="11"/>
      <c r="Q250" s="11"/>
      <c r="R250" s="11"/>
      <c r="S250" s="11" t="s">
        <v>24</v>
      </c>
    </row>
    <row r="251" spans="1:19" ht="31" x14ac:dyDescent="0.35">
      <c r="A251" s="9" t="s">
        <v>627</v>
      </c>
      <c r="B251" s="55">
        <v>498011</v>
      </c>
      <c r="C251" s="55">
        <v>6797146</v>
      </c>
      <c r="D251" s="9" t="s">
        <v>628</v>
      </c>
      <c r="E251" s="11" t="s">
        <v>22</v>
      </c>
      <c r="F251" s="11" t="s">
        <v>73</v>
      </c>
      <c r="G251" s="11" t="s">
        <v>43</v>
      </c>
      <c r="H251" s="11" t="s">
        <v>27</v>
      </c>
      <c r="I251" s="11">
        <v>198</v>
      </c>
      <c r="J251" s="11">
        <v>73</v>
      </c>
      <c r="K251" s="11"/>
      <c r="L251" s="11"/>
      <c r="M251" s="11"/>
      <c r="N251" s="11"/>
      <c r="O251" s="11"/>
      <c r="P251" s="11"/>
      <c r="Q251" s="11"/>
      <c r="R251" s="11"/>
      <c r="S251" s="11" t="s">
        <v>24</v>
      </c>
    </row>
    <row r="252" spans="1:19" x14ac:dyDescent="0.35">
      <c r="A252" s="9" t="s">
        <v>629</v>
      </c>
      <c r="B252" s="54">
        <v>498032</v>
      </c>
      <c r="C252" s="54">
        <v>6797203</v>
      </c>
      <c r="D252" s="9" t="s">
        <v>630</v>
      </c>
      <c r="E252" s="11" t="s">
        <v>22</v>
      </c>
      <c r="F252" s="11" t="s">
        <v>82</v>
      </c>
      <c r="G252" s="11" t="s">
        <v>43</v>
      </c>
      <c r="H252" s="11"/>
      <c r="I252" s="11"/>
      <c r="J252" s="11"/>
      <c r="K252" s="11"/>
      <c r="L252" s="11"/>
      <c r="M252" s="11"/>
      <c r="N252" s="11"/>
      <c r="O252" s="11"/>
      <c r="P252" s="11"/>
      <c r="Q252" s="11"/>
      <c r="R252" s="11"/>
      <c r="S252" s="11" t="s">
        <v>24</v>
      </c>
    </row>
    <row r="253" spans="1:19" x14ac:dyDescent="0.35">
      <c r="A253" s="9" t="s">
        <v>631</v>
      </c>
      <c r="B253" s="55">
        <v>498088</v>
      </c>
      <c r="C253" s="55">
        <v>6797225</v>
      </c>
      <c r="D253" s="9" t="s">
        <v>632</v>
      </c>
      <c r="E253" s="11" t="s">
        <v>91</v>
      </c>
      <c r="F253" s="11" t="s">
        <v>452</v>
      </c>
      <c r="G253" s="11"/>
      <c r="H253" s="11"/>
      <c r="I253" s="11"/>
      <c r="J253" s="11"/>
      <c r="K253" s="11"/>
      <c r="L253" s="11"/>
      <c r="M253" s="11"/>
      <c r="N253" s="11"/>
      <c r="O253" s="11"/>
      <c r="P253" s="11"/>
      <c r="Q253" s="11"/>
      <c r="R253" s="11"/>
      <c r="S253" s="11" t="s">
        <v>24</v>
      </c>
    </row>
    <row r="254" spans="1:19" x14ac:dyDescent="0.35">
      <c r="A254" s="9" t="s">
        <v>633</v>
      </c>
      <c r="B254" s="55">
        <v>498132</v>
      </c>
      <c r="C254" s="55">
        <v>6797252</v>
      </c>
      <c r="D254" s="9" t="s">
        <v>634</v>
      </c>
      <c r="E254" s="11" t="s">
        <v>22</v>
      </c>
      <c r="F254" s="11" t="s">
        <v>43</v>
      </c>
      <c r="G254" s="11"/>
      <c r="H254" s="11" t="s">
        <v>34</v>
      </c>
      <c r="I254" s="11">
        <v>341</v>
      </c>
      <c r="J254" s="11">
        <v>85</v>
      </c>
      <c r="K254" s="11"/>
      <c r="L254" s="11"/>
      <c r="M254" s="11"/>
      <c r="N254" s="11"/>
      <c r="O254" s="11"/>
      <c r="P254" s="11"/>
      <c r="Q254" s="11"/>
      <c r="R254" s="11"/>
      <c r="S254" s="11" t="s">
        <v>24</v>
      </c>
    </row>
    <row r="255" spans="1:19" ht="46.5" x14ac:dyDescent="0.35">
      <c r="A255" s="9" t="s">
        <v>635</v>
      </c>
      <c r="B255" s="55">
        <v>497388</v>
      </c>
      <c r="C255" s="55">
        <v>6796767</v>
      </c>
      <c r="D255" s="9" t="s">
        <v>636</v>
      </c>
      <c r="E255" s="11" t="s">
        <v>22</v>
      </c>
      <c r="F255" s="11" t="s">
        <v>82</v>
      </c>
      <c r="G255" s="11" t="s">
        <v>148</v>
      </c>
      <c r="H255" s="11" t="s">
        <v>34</v>
      </c>
      <c r="I255" s="11">
        <v>323</v>
      </c>
      <c r="J255" s="11">
        <v>80</v>
      </c>
      <c r="K255" s="11"/>
      <c r="L255" s="11"/>
      <c r="M255" s="11"/>
      <c r="N255" s="11"/>
      <c r="O255" s="11"/>
      <c r="P255" s="11"/>
      <c r="Q255" s="11"/>
      <c r="R255" s="11"/>
      <c r="S255" s="11" t="s">
        <v>24</v>
      </c>
    </row>
    <row r="256" spans="1:19" x14ac:dyDescent="0.35">
      <c r="A256" s="9" t="s">
        <v>637</v>
      </c>
      <c r="B256" s="55">
        <v>497373</v>
      </c>
      <c r="C256" s="55">
        <v>6796742</v>
      </c>
      <c r="D256" s="9" t="s">
        <v>638</v>
      </c>
      <c r="E256" s="11" t="s">
        <v>22</v>
      </c>
      <c r="F256" s="11" t="s">
        <v>82</v>
      </c>
      <c r="G256" s="11"/>
      <c r="H256" s="11" t="s">
        <v>39</v>
      </c>
      <c r="I256" s="11">
        <v>139</v>
      </c>
      <c r="J256" s="11">
        <v>58</v>
      </c>
      <c r="K256" s="11"/>
      <c r="L256" s="11"/>
      <c r="M256" s="11"/>
      <c r="N256" s="11"/>
      <c r="O256" s="11"/>
      <c r="P256" s="11"/>
      <c r="Q256" s="11"/>
      <c r="R256" s="11"/>
      <c r="S256" s="11" t="s">
        <v>24</v>
      </c>
    </row>
    <row r="257" spans="1:19" x14ac:dyDescent="0.35">
      <c r="A257" s="9" t="s">
        <v>639</v>
      </c>
      <c r="B257" s="55">
        <v>497358</v>
      </c>
      <c r="C257" s="55">
        <v>6797355</v>
      </c>
      <c r="D257" s="9" t="s">
        <v>640</v>
      </c>
      <c r="E257" s="11" t="s">
        <v>22</v>
      </c>
      <c r="F257" s="11" t="s">
        <v>125</v>
      </c>
      <c r="G257" s="11"/>
      <c r="H257" s="11" t="s">
        <v>27</v>
      </c>
      <c r="I257" s="11">
        <v>177</v>
      </c>
      <c r="J257" s="11">
        <v>60</v>
      </c>
      <c r="K257" s="11"/>
      <c r="L257" s="11"/>
      <c r="M257" s="11"/>
      <c r="N257" s="11"/>
      <c r="O257" s="11"/>
      <c r="P257" s="11"/>
      <c r="Q257" s="11"/>
      <c r="R257" s="11"/>
      <c r="S257" s="11" t="s">
        <v>24</v>
      </c>
    </row>
    <row r="258" spans="1:19" ht="46.5" x14ac:dyDescent="0.35">
      <c r="A258" s="9" t="s">
        <v>641</v>
      </c>
      <c r="B258" s="55">
        <v>496835</v>
      </c>
      <c r="C258" s="55">
        <v>6797356</v>
      </c>
      <c r="D258" s="9" t="s">
        <v>642</v>
      </c>
      <c r="E258" s="11" t="s">
        <v>22</v>
      </c>
      <c r="F258" s="11" t="s">
        <v>43</v>
      </c>
      <c r="G258" s="11"/>
      <c r="H258" s="11"/>
      <c r="I258" s="11"/>
      <c r="J258" s="11"/>
      <c r="K258" s="11"/>
      <c r="L258" s="11"/>
      <c r="M258" s="11"/>
      <c r="N258" s="11"/>
      <c r="O258" s="11"/>
      <c r="P258" s="11"/>
      <c r="Q258" s="11"/>
      <c r="R258" s="11"/>
      <c r="S258" s="11" t="s">
        <v>24</v>
      </c>
    </row>
    <row r="259" spans="1:19" ht="31" x14ac:dyDescent="0.35">
      <c r="A259" s="9" t="s">
        <v>643</v>
      </c>
      <c r="B259" s="55">
        <v>496862</v>
      </c>
      <c r="C259" s="55">
        <v>6797354</v>
      </c>
      <c r="D259" s="9" t="s">
        <v>644</v>
      </c>
      <c r="E259" s="11" t="s">
        <v>22</v>
      </c>
      <c r="F259" s="11" t="s">
        <v>43</v>
      </c>
      <c r="G259" s="11"/>
      <c r="H259" s="11"/>
      <c r="I259" s="11"/>
      <c r="J259" s="11"/>
      <c r="K259" s="11"/>
      <c r="L259" s="11"/>
      <c r="M259" s="11"/>
      <c r="N259" s="11"/>
      <c r="O259" s="11"/>
      <c r="P259" s="11"/>
      <c r="Q259" s="11"/>
      <c r="R259" s="11"/>
      <c r="S259" s="11" t="s">
        <v>24</v>
      </c>
    </row>
    <row r="260" spans="1:19" ht="31" x14ac:dyDescent="0.35">
      <c r="A260" s="9" t="s">
        <v>645</v>
      </c>
      <c r="B260" s="55">
        <v>496868</v>
      </c>
      <c r="C260" s="55">
        <v>6797353</v>
      </c>
      <c r="D260" s="9" t="s">
        <v>646</v>
      </c>
      <c r="E260" s="11" t="s">
        <v>22</v>
      </c>
      <c r="F260" s="11" t="s">
        <v>129</v>
      </c>
      <c r="G260" s="11"/>
      <c r="H260" s="11" t="s">
        <v>27</v>
      </c>
      <c r="I260" s="11">
        <v>182</v>
      </c>
      <c r="J260" s="11">
        <v>62</v>
      </c>
      <c r="K260" s="11"/>
      <c r="L260" s="11"/>
      <c r="M260" s="11"/>
      <c r="N260" s="11"/>
      <c r="O260" s="11"/>
      <c r="P260" s="11"/>
      <c r="Q260" s="11"/>
      <c r="R260" s="11"/>
      <c r="S260" s="11" t="s">
        <v>24</v>
      </c>
    </row>
    <row r="261" spans="1:19" ht="46.5" x14ac:dyDescent="0.35">
      <c r="A261" s="9" t="s">
        <v>647</v>
      </c>
      <c r="B261" s="55">
        <v>496900</v>
      </c>
      <c r="C261" s="55">
        <v>6797365</v>
      </c>
      <c r="D261" s="9" t="s">
        <v>648</v>
      </c>
      <c r="E261" s="11" t="s">
        <v>22</v>
      </c>
      <c r="F261" s="11" t="s">
        <v>43</v>
      </c>
      <c r="G261" s="11" t="s">
        <v>129</v>
      </c>
      <c r="H261" s="11"/>
      <c r="I261" s="11"/>
      <c r="J261" s="11"/>
      <c r="K261" s="11"/>
      <c r="L261" s="11"/>
      <c r="M261" s="11"/>
      <c r="N261" s="11"/>
      <c r="O261" s="11"/>
      <c r="P261" s="11"/>
      <c r="Q261" s="11"/>
      <c r="R261" s="11"/>
      <c r="S261" s="11" t="s">
        <v>24</v>
      </c>
    </row>
    <row r="262" spans="1:19" ht="46.5" x14ac:dyDescent="0.35">
      <c r="A262" s="9" t="s">
        <v>649</v>
      </c>
      <c r="B262" s="55">
        <v>496910</v>
      </c>
      <c r="C262" s="55">
        <v>6797365</v>
      </c>
      <c r="D262" s="9" t="s">
        <v>650</v>
      </c>
      <c r="E262" s="11" t="s">
        <v>22</v>
      </c>
      <c r="F262" s="11" t="s">
        <v>129</v>
      </c>
      <c r="G262" s="11"/>
      <c r="H262" s="11"/>
      <c r="I262" s="11"/>
      <c r="J262" s="11"/>
      <c r="K262" s="11"/>
      <c r="L262" s="11"/>
      <c r="M262" s="11"/>
      <c r="N262" s="11"/>
      <c r="O262" s="11"/>
      <c r="P262" s="11"/>
      <c r="Q262" s="1" t="s">
        <v>651</v>
      </c>
      <c r="R262" s="11"/>
      <c r="S262" s="11" t="s">
        <v>24</v>
      </c>
    </row>
    <row r="263" spans="1:19" ht="46.5" x14ac:dyDescent="0.35">
      <c r="A263" s="9" t="s">
        <v>652</v>
      </c>
      <c r="B263" s="55">
        <v>496927</v>
      </c>
      <c r="C263" s="55">
        <v>6797371</v>
      </c>
      <c r="D263" s="9" t="s">
        <v>653</v>
      </c>
      <c r="E263" s="11" t="s">
        <v>22</v>
      </c>
      <c r="F263" s="11" t="s">
        <v>129</v>
      </c>
      <c r="G263" s="11" t="s">
        <v>43</v>
      </c>
      <c r="H263" s="11"/>
      <c r="I263" s="11"/>
      <c r="J263" s="11"/>
      <c r="K263" s="11"/>
      <c r="L263" s="11"/>
      <c r="M263" s="11"/>
      <c r="N263" s="11"/>
      <c r="O263" s="11"/>
      <c r="P263" s="11"/>
      <c r="Q263" s="11"/>
      <c r="R263" s="11" t="s">
        <v>654</v>
      </c>
      <c r="S263" s="11" t="s">
        <v>24</v>
      </c>
    </row>
    <row r="264" spans="1:19" ht="46.5" x14ac:dyDescent="0.35">
      <c r="A264" s="9" t="s">
        <v>655</v>
      </c>
      <c r="B264" s="55">
        <v>496948</v>
      </c>
      <c r="C264" s="55">
        <v>6797370</v>
      </c>
      <c r="D264" s="9" t="s">
        <v>656</v>
      </c>
      <c r="E264" s="11" t="s">
        <v>22</v>
      </c>
      <c r="F264" s="11" t="s">
        <v>43</v>
      </c>
      <c r="G264" s="11" t="s">
        <v>129</v>
      </c>
      <c r="H264" s="11" t="s">
        <v>27</v>
      </c>
      <c r="I264" s="11">
        <v>177</v>
      </c>
      <c r="J264" s="11">
        <v>62</v>
      </c>
      <c r="K264" s="11"/>
      <c r="L264" s="11"/>
      <c r="M264" s="11"/>
      <c r="N264" s="11"/>
      <c r="O264" s="11"/>
      <c r="P264" s="11"/>
      <c r="Q264" s="11"/>
      <c r="R264" s="11"/>
      <c r="S264" s="11" t="s">
        <v>24</v>
      </c>
    </row>
    <row r="265" spans="1:19" ht="31" x14ac:dyDescent="0.35">
      <c r="A265" s="9" t="s">
        <v>657</v>
      </c>
      <c r="B265" s="55">
        <v>496950</v>
      </c>
      <c r="C265" s="55">
        <v>6797411</v>
      </c>
      <c r="D265" s="9" t="s">
        <v>658</v>
      </c>
      <c r="E265" s="11" t="s">
        <v>22</v>
      </c>
      <c r="F265" s="11" t="s">
        <v>129</v>
      </c>
      <c r="G265" s="11"/>
      <c r="H265" s="11" t="s">
        <v>27</v>
      </c>
      <c r="I265" s="11">
        <v>172</v>
      </c>
      <c r="J265" s="11">
        <v>72</v>
      </c>
      <c r="K265" s="11"/>
      <c r="L265" s="11"/>
      <c r="M265" s="11"/>
      <c r="N265" s="11"/>
      <c r="O265" s="11"/>
      <c r="P265" s="11"/>
      <c r="Q265" s="11"/>
      <c r="R265" s="11"/>
      <c r="S265" s="11" t="s">
        <v>24</v>
      </c>
    </row>
    <row r="266" spans="1:19" ht="31" x14ac:dyDescent="0.35">
      <c r="A266" s="9" t="s">
        <v>659</v>
      </c>
      <c r="B266" s="55">
        <v>496987</v>
      </c>
      <c r="C266" s="55">
        <v>6797365</v>
      </c>
      <c r="D266" s="9" t="s">
        <v>660</v>
      </c>
      <c r="E266" s="11" t="s">
        <v>22</v>
      </c>
      <c r="F266" s="11" t="s">
        <v>43</v>
      </c>
      <c r="G266" s="11" t="s">
        <v>129</v>
      </c>
      <c r="H266" s="11"/>
      <c r="I266" s="11"/>
      <c r="J266" s="11"/>
      <c r="K266" s="11"/>
      <c r="L266" s="11"/>
      <c r="M266" s="11"/>
      <c r="N266" s="11"/>
      <c r="O266" s="11"/>
      <c r="P266" s="11"/>
      <c r="Q266" s="11"/>
      <c r="R266" s="11"/>
      <c r="S266" s="11" t="s">
        <v>24</v>
      </c>
    </row>
    <row r="267" spans="1:19" x14ac:dyDescent="0.35">
      <c r="A267" s="9" t="s">
        <v>661</v>
      </c>
      <c r="B267" s="55">
        <v>496950</v>
      </c>
      <c r="C267" s="55">
        <v>6797271</v>
      </c>
      <c r="D267" s="9" t="s">
        <v>662</v>
      </c>
      <c r="E267" s="11" t="s">
        <v>22</v>
      </c>
      <c r="F267" s="11" t="s">
        <v>129</v>
      </c>
      <c r="G267" s="11"/>
      <c r="H267" s="11"/>
      <c r="I267" s="11"/>
      <c r="J267" s="11"/>
      <c r="K267" s="11"/>
      <c r="L267" s="11"/>
      <c r="M267" s="11"/>
      <c r="N267" s="11"/>
      <c r="O267" s="11"/>
      <c r="P267" s="11"/>
      <c r="Q267" s="11"/>
      <c r="R267" s="11"/>
      <c r="S267" s="11" t="s">
        <v>24</v>
      </c>
    </row>
    <row r="268" spans="1:19" x14ac:dyDescent="0.35">
      <c r="A268" s="9" t="s">
        <v>663</v>
      </c>
      <c r="B268" s="55">
        <v>496922</v>
      </c>
      <c r="C268" s="55">
        <v>6797270</v>
      </c>
      <c r="D268" s="9" t="s">
        <v>664</v>
      </c>
      <c r="E268" s="11" t="s">
        <v>22</v>
      </c>
      <c r="F268" s="11" t="s">
        <v>43</v>
      </c>
      <c r="G268" s="11"/>
      <c r="H268" s="11" t="s">
        <v>27</v>
      </c>
      <c r="I268" s="11">
        <v>183</v>
      </c>
      <c r="J268" s="11">
        <v>48</v>
      </c>
      <c r="K268" s="11"/>
      <c r="L268" s="11"/>
      <c r="M268" s="11"/>
      <c r="N268" s="11"/>
      <c r="O268" s="11"/>
      <c r="P268" s="11"/>
      <c r="Q268" s="11"/>
      <c r="R268" s="11"/>
      <c r="S268" s="11" t="s">
        <v>24</v>
      </c>
    </row>
    <row r="269" spans="1:19" x14ac:dyDescent="0.35">
      <c r="A269" s="9" t="s">
        <v>665</v>
      </c>
      <c r="B269" s="55">
        <v>496884</v>
      </c>
      <c r="C269" s="55">
        <v>6797271</v>
      </c>
      <c r="D269" s="9" t="s">
        <v>666</v>
      </c>
      <c r="E269" s="11" t="s">
        <v>22</v>
      </c>
      <c r="F269" s="11" t="s">
        <v>129</v>
      </c>
      <c r="G269" s="11"/>
      <c r="H269" s="11"/>
      <c r="I269" s="11"/>
      <c r="J269" s="11"/>
      <c r="K269" s="11"/>
      <c r="L269" s="11"/>
      <c r="M269" s="11"/>
      <c r="N269" s="11"/>
      <c r="O269" s="11"/>
      <c r="P269" s="11"/>
      <c r="Q269" s="11"/>
      <c r="R269" s="11"/>
      <c r="S269" s="11" t="s">
        <v>24</v>
      </c>
    </row>
    <row r="270" spans="1:19" x14ac:dyDescent="0.35">
      <c r="A270" s="9" t="s">
        <v>667</v>
      </c>
      <c r="B270" s="55">
        <v>496861</v>
      </c>
      <c r="C270" s="55">
        <v>6797110</v>
      </c>
      <c r="D270" s="9" t="s">
        <v>668</v>
      </c>
      <c r="E270" s="11" t="s">
        <v>22</v>
      </c>
      <c r="F270" s="11" t="s">
        <v>43</v>
      </c>
      <c r="G270" s="11" t="s">
        <v>129</v>
      </c>
      <c r="H270" s="11" t="s">
        <v>27</v>
      </c>
      <c r="I270" s="11">
        <v>185</v>
      </c>
      <c r="J270" s="11">
        <v>67</v>
      </c>
      <c r="K270" s="11"/>
      <c r="L270" s="11"/>
      <c r="M270" s="11"/>
      <c r="N270" s="11"/>
      <c r="O270" s="11"/>
      <c r="P270" s="11"/>
      <c r="Q270" s="11"/>
      <c r="R270" s="11"/>
      <c r="S270" s="11" t="s">
        <v>24</v>
      </c>
    </row>
    <row r="271" spans="1:19" ht="31" x14ac:dyDescent="0.35">
      <c r="A271" s="9" t="s">
        <v>669</v>
      </c>
      <c r="B271" s="55">
        <v>496928</v>
      </c>
      <c r="C271" s="55">
        <v>6797134</v>
      </c>
      <c r="D271" s="9" t="s">
        <v>670</v>
      </c>
      <c r="E271" s="11" t="s">
        <v>22</v>
      </c>
      <c r="F271" s="11" t="s">
        <v>43</v>
      </c>
      <c r="G271" s="11" t="s">
        <v>129</v>
      </c>
      <c r="H271" s="11"/>
      <c r="I271" s="11"/>
      <c r="J271" s="11"/>
      <c r="K271" s="11"/>
      <c r="L271" s="11"/>
      <c r="M271" s="11"/>
      <c r="N271" s="11"/>
      <c r="O271" s="11"/>
      <c r="P271" s="11"/>
      <c r="Q271" s="11"/>
      <c r="R271" s="11"/>
      <c r="S271" s="11" t="s">
        <v>24</v>
      </c>
    </row>
    <row r="272" spans="1:19" ht="31" x14ac:dyDescent="0.35">
      <c r="A272" s="9" t="s">
        <v>671</v>
      </c>
      <c r="B272" s="55">
        <v>496952</v>
      </c>
      <c r="C272" s="55">
        <v>6797144</v>
      </c>
      <c r="D272" s="9" t="s">
        <v>672</v>
      </c>
      <c r="E272" s="11" t="s">
        <v>22</v>
      </c>
      <c r="F272" s="11" t="s">
        <v>129</v>
      </c>
      <c r="G272" s="11"/>
      <c r="H272" s="11"/>
      <c r="I272" s="11"/>
      <c r="J272" s="11"/>
      <c r="K272" s="11"/>
      <c r="L272" s="11"/>
      <c r="M272" s="11"/>
      <c r="N272" s="11"/>
      <c r="O272" s="11"/>
      <c r="P272" s="11"/>
      <c r="Q272" s="11"/>
      <c r="R272" s="11"/>
      <c r="S272" s="11" t="s">
        <v>24</v>
      </c>
    </row>
    <row r="273" spans="1:19" ht="31" x14ac:dyDescent="0.35">
      <c r="A273" s="9" t="s">
        <v>673</v>
      </c>
      <c r="B273" s="55">
        <v>496963</v>
      </c>
      <c r="C273" s="55">
        <v>6797173</v>
      </c>
      <c r="D273" s="9" t="s">
        <v>674</v>
      </c>
      <c r="E273" s="11" t="s">
        <v>22</v>
      </c>
      <c r="F273" s="11" t="s">
        <v>43</v>
      </c>
      <c r="G273" s="11" t="s">
        <v>129</v>
      </c>
      <c r="H273" s="11"/>
      <c r="I273" s="11"/>
      <c r="J273" s="11"/>
      <c r="K273" s="11"/>
      <c r="L273" s="11"/>
      <c r="M273" s="11"/>
      <c r="N273" s="11"/>
      <c r="O273" s="11"/>
      <c r="P273" s="11"/>
      <c r="Q273" s="11"/>
      <c r="R273" s="11"/>
      <c r="S273" s="11" t="s">
        <v>24</v>
      </c>
    </row>
    <row r="274" spans="1:19" ht="46.5" x14ac:dyDescent="0.35">
      <c r="A274" s="9" t="s">
        <v>675</v>
      </c>
      <c r="B274" s="55">
        <v>496998</v>
      </c>
      <c r="C274" s="55">
        <v>6797192</v>
      </c>
      <c r="D274" s="9" t="s">
        <v>676</v>
      </c>
      <c r="E274" s="11" t="s">
        <v>22</v>
      </c>
      <c r="F274" s="11" t="s">
        <v>129</v>
      </c>
      <c r="G274" s="11" t="s">
        <v>43</v>
      </c>
      <c r="H274" s="11"/>
      <c r="I274" s="11"/>
      <c r="J274" s="11"/>
      <c r="K274" s="11"/>
      <c r="L274" s="11"/>
      <c r="M274" s="11"/>
      <c r="N274" s="11"/>
      <c r="O274" s="11"/>
      <c r="P274" s="11"/>
      <c r="Q274" s="11"/>
      <c r="R274" s="11"/>
      <c r="S274" s="11" t="s">
        <v>24</v>
      </c>
    </row>
    <row r="275" spans="1:19" ht="31" x14ac:dyDescent="0.35">
      <c r="A275" s="9" t="s">
        <v>677</v>
      </c>
      <c r="B275" s="55">
        <v>497022</v>
      </c>
      <c r="C275" s="55">
        <v>6797198</v>
      </c>
      <c r="D275" s="9" t="s">
        <v>678</v>
      </c>
      <c r="E275" s="11" t="s">
        <v>22</v>
      </c>
      <c r="F275" s="11" t="s">
        <v>43</v>
      </c>
      <c r="G275" s="11" t="s">
        <v>129</v>
      </c>
      <c r="H275" s="11" t="s">
        <v>27</v>
      </c>
      <c r="I275" s="11">
        <v>173</v>
      </c>
      <c r="J275" s="11">
        <v>70</v>
      </c>
      <c r="K275" s="11"/>
      <c r="L275" s="11"/>
      <c r="M275" s="11"/>
      <c r="N275" s="11"/>
      <c r="O275" s="11"/>
      <c r="P275" s="11"/>
      <c r="Q275" s="11"/>
      <c r="R275" s="11"/>
      <c r="S275" s="11" t="s">
        <v>24</v>
      </c>
    </row>
    <row r="276" spans="1:19" x14ac:dyDescent="0.35">
      <c r="A276" s="9" t="s">
        <v>679</v>
      </c>
      <c r="B276" s="55">
        <v>497047</v>
      </c>
      <c r="C276" s="55">
        <v>6797200</v>
      </c>
      <c r="D276" s="9" t="s">
        <v>680</v>
      </c>
      <c r="E276" s="11" t="s">
        <v>22</v>
      </c>
      <c r="F276" s="11" t="s">
        <v>73</v>
      </c>
      <c r="G276" s="11"/>
      <c r="H276" s="11"/>
      <c r="I276" s="11"/>
      <c r="J276" s="11"/>
      <c r="K276" s="11"/>
      <c r="L276" s="11"/>
      <c r="M276" s="11"/>
      <c r="N276" s="11"/>
      <c r="O276" s="11"/>
      <c r="P276" s="11"/>
      <c r="Q276" s="11"/>
      <c r="R276" s="11"/>
      <c r="S276" s="11" t="s">
        <v>24</v>
      </c>
    </row>
    <row r="277" spans="1:19" x14ac:dyDescent="0.35">
      <c r="A277" s="9" t="s">
        <v>681</v>
      </c>
      <c r="B277" s="55">
        <v>497052</v>
      </c>
      <c r="C277" s="55">
        <v>6797207</v>
      </c>
      <c r="D277" s="9" t="s">
        <v>682</v>
      </c>
      <c r="E277" s="11" t="s">
        <v>22</v>
      </c>
      <c r="F277" s="11" t="s">
        <v>82</v>
      </c>
      <c r="G277" s="11" t="s">
        <v>43</v>
      </c>
      <c r="H277" s="11" t="s">
        <v>27</v>
      </c>
      <c r="I277" s="11">
        <v>170</v>
      </c>
      <c r="J277" s="11">
        <v>55</v>
      </c>
      <c r="K277" s="11" t="s">
        <v>34</v>
      </c>
      <c r="L277" s="11">
        <v>180</v>
      </c>
      <c r="M277" s="11">
        <v>78</v>
      </c>
      <c r="N277" s="11"/>
      <c r="O277" s="11"/>
      <c r="P277" s="11"/>
      <c r="Q277" s="11"/>
      <c r="R277" s="11"/>
      <c r="S277" s="11" t="s">
        <v>24</v>
      </c>
    </row>
    <row r="278" spans="1:19" ht="31" x14ac:dyDescent="0.35">
      <c r="A278" s="9" t="s">
        <v>683</v>
      </c>
      <c r="B278" s="55">
        <v>497091</v>
      </c>
      <c r="C278" s="55">
        <v>6797228</v>
      </c>
      <c r="D278" s="9" t="s">
        <v>684</v>
      </c>
      <c r="E278" s="11" t="s">
        <v>22</v>
      </c>
      <c r="F278" s="11" t="s">
        <v>43</v>
      </c>
      <c r="G278" s="11" t="s">
        <v>685</v>
      </c>
      <c r="H278" s="11" t="s">
        <v>27</v>
      </c>
      <c r="I278" s="11">
        <v>173</v>
      </c>
      <c r="J278" s="11">
        <v>56</v>
      </c>
      <c r="K278" s="11"/>
      <c r="L278" s="11"/>
      <c r="M278" s="11"/>
      <c r="N278" s="11"/>
      <c r="O278" s="11"/>
      <c r="P278" s="11"/>
      <c r="Q278" s="11"/>
      <c r="R278" s="11"/>
      <c r="S278" s="11" t="s">
        <v>24</v>
      </c>
    </row>
    <row r="279" spans="1:19" x14ac:dyDescent="0.35">
      <c r="A279" s="9" t="s">
        <v>686</v>
      </c>
      <c r="B279" s="55">
        <v>497125</v>
      </c>
      <c r="C279" s="55">
        <v>6797247</v>
      </c>
      <c r="D279" s="9" t="s">
        <v>687</v>
      </c>
      <c r="E279" s="11" t="s">
        <v>22</v>
      </c>
      <c r="F279" s="11" t="s">
        <v>43</v>
      </c>
      <c r="G279" s="11"/>
      <c r="H279" s="11" t="s">
        <v>27</v>
      </c>
      <c r="I279" s="11">
        <v>171</v>
      </c>
      <c r="J279" s="11">
        <v>57</v>
      </c>
      <c r="K279" s="11"/>
      <c r="L279" s="11"/>
      <c r="M279" s="11"/>
      <c r="N279" s="11"/>
      <c r="O279" s="11"/>
      <c r="P279" s="11"/>
      <c r="Q279" s="11"/>
      <c r="R279" s="11"/>
      <c r="S279" s="11" t="s">
        <v>24</v>
      </c>
    </row>
    <row r="280" spans="1:19" ht="31" x14ac:dyDescent="0.35">
      <c r="A280" s="9" t="s">
        <v>688</v>
      </c>
      <c r="B280" s="55">
        <v>497136</v>
      </c>
      <c r="C280" s="55">
        <v>6797250</v>
      </c>
      <c r="D280" s="9" t="s">
        <v>689</v>
      </c>
      <c r="E280" s="11" t="s">
        <v>22</v>
      </c>
      <c r="F280" s="11" t="s">
        <v>43</v>
      </c>
      <c r="G280" s="11" t="s">
        <v>82</v>
      </c>
      <c r="H280" s="11" t="s">
        <v>34</v>
      </c>
      <c r="I280" s="11">
        <v>153</v>
      </c>
      <c r="J280" s="11">
        <v>88</v>
      </c>
      <c r="K280" s="11"/>
      <c r="L280" s="11"/>
      <c r="M280" s="11"/>
      <c r="N280" s="11"/>
      <c r="O280" s="11"/>
      <c r="P280" s="11"/>
      <c r="Q280" s="11"/>
      <c r="R280" s="11"/>
      <c r="S280" s="11" t="s">
        <v>24</v>
      </c>
    </row>
    <row r="281" spans="1:19" ht="31" x14ac:dyDescent="0.35">
      <c r="A281" s="9" t="s">
        <v>690</v>
      </c>
      <c r="B281" s="55">
        <v>497151</v>
      </c>
      <c r="C281" s="55">
        <v>6797250</v>
      </c>
      <c r="D281" s="9" t="s">
        <v>691</v>
      </c>
      <c r="E281" s="11" t="s">
        <v>22</v>
      </c>
      <c r="F281" s="11" t="s">
        <v>43</v>
      </c>
      <c r="G281" s="11" t="s">
        <v>82</v>
      </c>
      <c r="H281" s="11" t="s">
        <v>27</v>
      </c>
      <c r="I281" s="11">
        <v>171</v>
      </c>
      <c r="J281" s="11">
        <v>62</v>
      </c>
      <c r="K281" s="11"/>
      <c r="L281" s="11"/>
      <c r="M281" s="11"/>
      <c r="N281" s="11"/>
      <c r="O281" s="11"/>
      <c r="P281" s="11"/>
      <c r="Q281" s="11"/>
      <c r="R281" s="11"/>
      <c r="S281" s="11" t="s">
        <v>24</v>
      </c>
    </row>
    <row r="282" spans="1:19" x14ac:dyDescent="0.35">
      <c r="A282" s="9" t="s">
        <v>692</v>
      </c>
      <c r="B282" s="55">
        <v>497175</v>
      </c>
      <c r="C282" s="55">
        <v>6797200</v>
      </c>
      <c r="D282" s="9" t="s">
        <v>693</v>
      </c>
      <c r="E282" s="11" t="s">
        <v>22</v>
      </c>
      <c r="F282" s="11" t="s">
        <v>43</v>
      </c>
      <c r="G282" s="11"/>
      <c r="H282" s="11" t="s">
        <v>39</v>
      </c>
      <c r="I282" s="11">
        <v>147</v>
      </c>
      <c r="J282" s="11">
        <v>83</v>
      </c>
      <c r="K282" s="11"/>
      <c r="L282" s="11"/>
      <c r="M282" s="11"/>
      <c r="N282" s="11"/>
      <c r="O282" s="11"/>
      <c r="P282" s="11"/>
      <c r="Q282" s="11"/>
      <c r="R282" s="11"/>
      <c r="S282" s="11" t="s">
        <v>24</v>
      </c>
    </row>
    <row r="283" spans="1:19" ht="31" x14ac:dyDescent="0.35">
      <c r="A283" s="9" t="s">
        <v>694</v>
      </c>
      <c r="B283" s="55">
        <v>497177</v>
      </c>
      <c r="C283" s="55">
        <v>6797158</v>
      </c>
      <c r="D283" s="9" t="s">
        <v>695</v>
      </c>
      <c r="E283" s="11" t="s">
        <v>22</v>
      </c>
      <c r="F283" s="11" t="s">
        <v>82</v>
      </c>
      <c r="G283" s="11" t="s">
        <v>148</v>
      </c>
      <c r="H283" s="11" t="s">
        <v>27</v>
      </c>
      <c r="I283" s="11">
        <v>185</v>
      </c>
      <c r="J283" s="11">
        <v>45</v>
      </c>
      <c r="K283" s="11"/>
      <c r="L283" s="11"/>
      <c r="M283" s="11"/>
      <c r="N283" s="11"/>
      <c r="O283" s="11"/>
      <c r="P283" s="11"/>
      <c r="Q283" s="11"/>
      <c r="R283" s="11"/>
      <c r="S283" s="11" t="s">
        <v>24</v>
      </c>
    </row>
    <row r="284" spans="1:19" ht="31" x14ac:dyDescent="0.35">
      <c r="A284" s="9" t="s">
        <v>696</v>
      </c>
      <c r="B284" s="55">
        <v>497192</v>
      </c>
      <c r="C284" s="55">
        <v>6797094</v>
      </c>
      <c r="D284" s="9" t="s">
        <v>697</v>
      </c>
      <c r="E284" s="11" t="s">
        <v>22</v>
      </c>
      <c r="F284" s="11" t="s">
        <v>43</v>
      </c>
      <c r="G284" s="11"/>
      <c r="H284" s="11" t="s">
        <v>27</v>
      </c>
      <c r="I284" s="11">
        <v>186</v>
      </c>
      <c r="J284" s="11">
        <v>50</v>
      </c>
      <c r="K284" s="11"/>
      <c r="L284" s="11"/>
      <c r="M284" s="11"/>
      <c r="N284" s="11"/>
      <c r="O284" s="11"/>
      <c r="P284" s="11"/>
      <c r="Q284" s="11"/>
      <c r="R284" s="11"/>
      <c r="S284" s="11" t="s">
        <v>24</v>
      </c>
    </row>
    <row r="285" spans="1:19" ht="31" x14ac:dyDescent="0.35">
      <c r="A285" s="9" t="s">
        <v>698</v>
      </c>
      <c r="B285" s="55">
        <v>497192</v>
      </c>
      <c r="C285" s="55">
        <v>6796892</v>
      </c>
      <c r="D285" s="9" t="s">
        <v>699</v>
      </c>
      <c r="E285" s="11" t="s">
        <v>22</v>
      </c>
      <c r="F285" s="11" t="s">
        <v>43</v>
      </c>
      <c r="G285" s="11"/>
      <c r="H285" s="11" t="s">
        <v>39</v>
      </c>
      <c r="I285" s="11">
        <v>163</v>
      </c>
      <c r="J285" s="11">
        <v>81</v>
      </c>
      <c r="K285" s="11"/>
      <c r="L285" s="11"/>
      <c r="M285" s="11"/>
      <c r="N285" s="11"/>
      <c r="O285" s="11"/>
      <c r="P285" s="11"/>
      <c r="Q285" s="11"/>
      <c r="R285" s="11"/>
      <c r="S285" s="11" t="s">
        <v>24</v>
      </c>
    </row>
    <row r="286" spans="1:19" x14ac:dyDescent="0.35">
      <c r="A286" s="9" t="s">
        <v>700</v>
      </c>
      <c r="B286" s="55">
        <v>497175</v>
      </c>
      <c r="C286" s="55">
        <v>6796835</v>
      </c>
      <c r="D286" s="9" t="s">
        <v>701</v>
      </c>
      <c r="E286" s="11" t="s">
        <v>22</v>
      </c>
      <c r="F286" s="11" t="s">
        <v>43</v>
      </c>
      <c r="G286" s="11"/>
      <c r="H286" s="11"/>
      <c r="I286" s="11"/>
      <c r="J286" s="11"/>
      <c r="K286" s="11"/>
      <c r="L286" s="11"/>
      <c r="M286" s="11"/>
      <c r="N286" s="11"/>
      <c r="O286" s="11"/>
      <c r="P286" s="11"/>
      <c r="Q286" s="11"/>
      <c r="R286" s="11"/>
      <c r="S286" s="11" t="s">
        <v>24</v>
      </c>
    </row>
    <row r="287" spans="1:19" ht="31" x14ac:dyDescent="0.35">
      <c r="A287" s="9" t="s">
        <v>702</v>
      </c>
      <c r="B287" s="55">
        <v>497095</v>
      </c>
      <c r="C287" s="55">
        <v>6796832</v>
      </c>
      <c r="D287" s="9" t="s">
        <v>703</v>
      </c>
      <c r="E287" s="11" t="s">
        <v>22</v>
      </c>
      <c r="F287" s="11" t="s">
        <v>43</v>
      </c>
      <c r="G287" s="11"/>
      <c r="H287" s="11"/>
      <c r="I287" s="11"/>
      <c r="J287" s="11"/>
      <c r="K287" s="11"/>
      <c r="L287" s="11"/>
      <c r="M287" s="11"/>
      <c r="N287" s="11"/>
      <c r="O287" s="11"/>
      <c r="P287" s="11"/>
      <c r="Q287" s="11"/>
      <c r="R287" s="11"/>
      <c r="S287" s="11" t="s">
        <v>24</v>
      </c>
    </row>
    <row r="288" spans="1:19" ht="46.5" x14ac:dyDescent="0.35">
      <c r="A288" s="9" t="s">
        <v>704</v>
      </c>
      <c r="B288" s="55">
        <v>497080</v>
      </c>
      <c r="C288" s="55">
        <v>6796839</v>
      </c>
      <c r="D288" s="9" t="s">
        <v>705</v>
      </c>
      <c r="E288" s="11" t="s">
        <v>22</v>
      </c>
      <c r="F288" s="11" t="s">
        <v>43</v>
      </c>
      <c r="G288" s="11" t="s">
        <v>73</v>
      </c>
      <c r="H288" s="11" t="s">
        <v>27</v>
      </c>
      <c r="I288" s="11">
        <v>175</v>
      </c>
      <c r="J288" s="11">
        <v>64</v>
      </c>
      <c r="K288" s="11"/>
      <c r="L288" s="11"/>
      <c r="M288" s="11"/>
      <c r="N288" s="11"/>
      <c r="O288" s="11"/>
      <c r="P288" s="11"/>
      <c r="Q288" s="11"/>
      <c r="R288" s="11"/>
      <c r="S288" s="11" t="s">
        <v>24</v>
      </c>
    </row>
    <row r="289" spans="1:19" x14ac:dyDescent="0.35">
      <c r="A289" s="9" t="s">
        <v>706</v>
      </c>
      <c r="B289" s="55">
        <v>497107</v>
      </c>
      <c r="C289" s="55">
        <v>6796777</v>
      </c>
      <c r="D289" s="9" t="s">
        <v>707</v>
      </c>
      <c r="E289" s="11" t="s">
        <v>22</v>
      </c>
      <c r="F289" s="11" t="s">
        <v>43</v>
      </c>
      <c r="G289" s="11" t="s">
        <v>82</v>
      </c>
      <c r="H289" s="11" t="s">
        <v>34</v>
      </c>
      <c r="I289" s="11">
        <v>162</v>
      </c>
      <c r="J289" s="11">
        <v>78</v>
      </c>
      <c r="K289" s="11"/>
      <c r="L289" s="11"/>
      <c r="M289" s="11"/>
      <c r="N289" s="11"/>
      <c r="O289" s="11"/>
      <c r="P289" s="11"/>
      <c r="Q289" s="11"/>
      <c r="R289" s="11"/>
      <c r="S289" s="11" t="s">
        <v>24</v>
      </c>
    </row>
    <row r="290" spans="1:19" ht="31" x14ac:dyDescent="0.35">
      <c r="A290" s="9" t="s">
        <v>708</v>
      </c>
      <c r="B290" s="55">
        <v>497156</v>
      </c>
      <c r="C290" s="55">
        <v>6796707</v>
      </c>
      <c r="D290" s="9" t="s">
        <v>709</v>
      </c>
      <c r="E290" s="11" t="s">
        <v>22</v>
      </c>
      <c r="F290" s="11" t="s">
        <v>82</v>
      </c>
      <c r="G290" s="11"/>
      <c r="H290" s="11" t="s">
        <v>39</v>
      </c>
      <c r="I290" s="11">
        <v>176</v>
      </c>
      <c r="J290" s="11">
        <v>65</v>
      </c>
      <c r="K290" s="11"/>
      <c r="L290" s="11"/>
      <c r="M290" s="11"/>
      <c r="N290" s="11"/>
      <c r="O290" s="11"/>
      <c r="P290" s="11"/>
      <c r="Q290" s="11"/>
      <c r="R290" s="11"/>
      <c r="S290" s="11" t="s">
        <v>24</v>
      </c>
    </row>
    <row r="291" spans="1:19" x14ac:dyDescent="0.35">
      <c r="A291" s="9" t="s">
        <v>710</v>
      </c>
      <c r="B291" s="55">
        <v>497213</v>
      </c>
      <c r="C291" s="55">
        <v>6796694</v>
      </c>
      <c r="D291" s="9" t="s">
        <v>711</v>
      </c>
      <c r="E291" s="11" t="s">
        <v>133</v>
      </c>
      <c r="F291" s="11" t="s">
        <v>43</v>
      </c>
      <c r="G291" s="11"/>
      <c r="H291" s="11"/>
      <c r="I291" s="11"/>
      <c r="J291" s="11"/>
      <c r="K291" s="11"/>
      <c r="L291" s="11"/>
      <c r="M291" s="11"/>
      <c r="N291" s="11"/>
      <c r="O291" s="11"/>
      <c r="P291" s="11"/>
      <c r="Q291" s="1"/>
      <c r="R291" s="11"/>
      <c r="S291" s="11" t="s">
        <v>24</v>
      </c>
    </row>
    <row r="292" spans="1:19" x14ac:dyDescent="0.35">
      <c r="A292" s="9" t="s">
        <v>712</v>
      </c>
      <c r="B292" s="55">
        <v>497264</v>
      </c>
      <c r="C292" s="55">
        <v>6796706</v>
      </c>
      <c r="D292" s="9" t="s">
        <v>713</v>
      </c>
      <c r="E292" s="11" t="s">
        <v>22</v>
      </c>
      <c r="F292" s="11" t="s">
        <v>43</v>
      </c>
      <c r="G292" s="11" t="s">
        <v>82</v>
      </c>
      <c r="H292" s="11" t="s">
        <v>27</v>
      </c>
      <c r="I292" s="11">
        <v>176</v>
      </c>
      <c r="J292" s="11">
        <v>60</v>
      </c>
      <c r="K292" s="11"/>
      <c r="L292" s="11"/>
      <c r="M292" s="11"/>
      <c r="N292" s="11"/>
      <c r="O292" s="11"/>
      <c r="P292" s="11"/>
      <c r="Q292" s="11"/>
      <c r="R292" s="11"/>
      <c r="S292" s="11" t="s">
        <v>24</v>
      </c>
    </row>
    <row r="293" spans="1:19" ht="31" x14ac:dyDescent="0.35">
      <c r="A293" s="9" t="s">
        <v>714</v>
      </c>
      <c r="B293" s="55">
        <v>497279</v>
      </c>
      <c r="C293" s="55">
        <v>6796703</v>
      </c>
      <c r="D293" s="9" t="s">
        <v>715</v>
      </c>
      <c r="E293" s="11" t="s">
        <v>91</v>
      </c>
      <c r="F293" s="11" t="s">
        <v>100</v>
      </c>
      <c r="G293" s="11"/>
      <c r="H293" s="11"/>
      <c r="I293" s="11"/>
      <c r="J293" s="11"/>
      <c r="K293" s="11"/>
      <c r="L293" s="11"/>
      <c r="M293" s="11"/>
      <c r="N293" s="11"/>
      <c r="O293" s="11"/>
      <c r="P293" s="11"/>
      <c r="Q293" s="11"/>
      <c r="R293" s="11"/>
      <c r="S293" s="11" t="s">
        <v>24</v>
      </c>
    </row>
    <row r="294" spans="1:19" x14ac:dyDescent="0.35">
      <c r="A294" s="9" t="s">
        <v>716</v>
      </c>
      <c r="B294" s="55">
        <v>497287</v>
      </c>
      <c r="C294" s="55">
        <v>6796686</v>
      </c>
      <c r="D294" s="9" t="s">
        <v>717</v>
      </c>
      <c r="E294" s="11" t="s">
        <v>22</v>
      </c>
      <c r="F294" s="11" t="s">
        <v>100</v>
      </c>
      <c r="G294" s="11"/>
      <c r="H294" s="11" t="s">
        <v>27</v>
      </c>
      <c r="I294" s="11">
        <v>169</v>
      </c>
      <c r="J294" s="11">
        <v>56</v>
      </c>
      <c r="K294" s="11"/>
      <c r="L294" s="11"/>
      <c r="M294" s="11"/>
      <c r="N294" s="11"/>
      <c r="O294" s="11"/>
      <c r="P294" s="11"/>
      <c r="Q294" s="11"/>
      <c r="R294" s="11"/>
      <c r="S294" s="11" t="s">
        <v>24</v>
      </c>
    </row>
    <row r="295" spans="1:19" ht="31" x14ac:dyDescent="0.35">
      <c r="A295" s="9" t="s">
        <v>718</v>
      </c>
      <c r="B295" s="55">
        <v>497301</v>
      </c>
      <c r="C295" s="55">
        <v>6796654</v>
      </c>
      <c r="D295" s="9" t="s">
        <v>719</v>
      </c>
      <c r="E295" s="11" t="s">
        <v>22</v>
      </c>
      <c r="F295" s="11" t="s">
        <v>100</v>
      </c>
      <c r="G295" s="11" t="s">
        <v>82</v>
      </c>
      <c r="H295" s="11"/>
      <c r="I295" s="11"/>
      <c r="J295" s="11"/>
      <c r="K295" s="11"/>
      <c r="L295" s="11"/>
      <c r="M295" s="11"/>
      <c r="N295" s="11"/>
      <c r="O295" s="11"/>
      <c r="P295" s="11"/>
      <c r="Q295" s="11"/>
      <c r="R295" s="11"/>
      <c r="S295" s="11" t="s">
        <v>24</v>
      </c>
    </row>
    <row r="296" spans="1:19" ht="31" x14ac:dyDescent="0.35">
      <c r="A296" s="9" t="s">
        <v>720</v>
      </c>
      <c r="B296" s="55">
        <v>497327</v>
      </c>
      <c r="C296" s="55">
        <v>6796661</v>
      </c>
      <c r="D296" s="9" t="s">
        <v>721</v>
      </c>
      <c r="E296" s="11" t="s">
        <v>22</v>
      </c>
      <c r="F296" s="11" t="s">
        <v>82</v>
      </c>
      <c r="G296" s="11" t="s">
        <v>100</v>
      </c>
      <c r="H296" s="11" t="s">
        <v>27</v>
      </c>
      <c r="I296" s="11">
        <v>95</v>
      </c>
      <c r="J296" s="11">
        <v>63</v>
      </c>
      <c r="K296" s="11"/>
      <c r="L296" s="11"/>
      <c r="M296" s="11"/>
      <c r="N296" s="11" t="s">
        <v>47</v>
      </c>
      <c r="O296" s="11">
        <v>40</v>
      </c>
      <c r="P296" s="11">
        <v>155</v>
      </c>
      <c r="Q296" s="11"/>
      <c r="R296" s="11" t="s">
        <v>722</v>
      </c>
      <c r="S296" s="11" t="s">
        <v>24</v>
      </c>
    </row>
    <row r="297" spans="1:19" x14ac:dyDescent="0.35">
      <c r="A297" s="9" t="s">
        <v>723</v>
      </c>
      <c r="B297" s="55">
        <v>497295</v>
      </c>
      <c r="C297" s="55">
        <v>6796622</v>
      </c>
      <c r="D297" s="9" t="s">
        <v>724</v>
      </c>
      <c r="E297" s="11" t="s">
        <v>22</v>
      </c>
      <c r="F297" s="11" t="s">
        <v>100</v>
      </c>
      <c r="G297" s="11"/>
      <c r="H297" s="11" t="s">
        <v>27</v>
      </c>
      <c r="I297" s="11">
        <v>176</v>
      </c>
      <c r="J297" s="11">
        <v>50</v>
      </c>
      <c r="K297" s="11"/>
      <c r="L297" s="11"/>
      <c r="M297" s="11"/>
      <c r="N297" s="11"/>
      <c r="O297" s="11"/>
      <c r="P297" s="11"/>
      <c r="Q297" s="11"/>
      <c r="R297" s="11"/>
      <c r="S297" s="11" t="s">
        <v>24</v>
      </c>
    </row>
    <row r="298" spans="1:19" ht="31" x14ac:dyDescent="0.35">
      <c r="A298" s="9" t="s">
        <v>725</v>
      </c>
      <c r="B298" s="55">
        <v>497277</v>
      </c>
      <c r="C298" s="55">
        <v>6796589</v>
      </c>
      <c r="D298" s="9" t="s">
        <v>726</v>
      </c>
      <c r="E298" s="11" t="s">
        <v>22</v>
      </c>
      <c r="F298" s="11" t="s">
        <v>100</v>
      </c>
      <c r="G298" s="11"/>
      <c r="H298" s="11"/>
      <c r="I298" s="11"/>
      <c r="J298" s="11"/>
      <c r="K298" s="11"/>
      <c r="L298" s="11"/>
      <c r="M298" s="11"/>
      <c r="N298" s="11" t="s">
        <v>47</v>
      </c>
      <c r="O298" s="11">
        <v>52</v>
      </c>
      <c r="P298" s="11">
        <v>329</v>
      </c>
      <c r="Q298" s="11"/>
      <c r="R298" s="11" t="s">
        <v>722</v>
      </c>
      <c r="S298" s="11" t="s">
        <v>24</v>
      </c>
    </row>
    <row r="299" spans="1:19" x14ac:dyDescent="0.35">
      <c r="A299" s="9" t="s">
        <v>727</v>
      </c>
      <c r="B299" s="55">
        <v>497255</v>
      </c>
      <c r="C299" s="55">
        <v>6796583</v>
      </c>
      <c r="D299" s="9" t="s">
        <v>728</v>
      </c>
      <c r="E299" s="11" t="s">
        <v>22</v>
      </c>
      <c r="F299" s="11" t="s">
        <v>100</v>
      </c>
      <c r="G299" s="11" t="s">
        <v>43</v>
      </c>
      <c r="H299" s="11" t="s">
        <v>27</v>
      </c>
      <c r="I299" s="11">
        <v>183</v>
      </c>
      <c r="J299" s="11">
        <v>54</v>
      </c>
      <c r="K299" s="11"/>
      <c r="L299" s="11"/>
      <c r="M299" s="11"/>
      <c r="N299" s="11"/>
      <c r="O299" s="11"/>
      <c r="P299" s="11"/>
      <c r="Q299" s="11"/>
      <c r="R299" s="11"/>
      <c r="S299" s="11" t="s">
        <v>24</v>
      </c>
    </row>
    <row r="300" spans="1:19" x14ac:dyDescent="0.35">
      <c r="A300" s="9" t="s">
        <v>729</v>
      </c>
      <c r="B300" s="55">
        <v>497224</v>
      </c>
      <c r="C300" s="55">
        <v>6796565</v>
      </c>
      <c r="D300" s="9" t="s">
        <v>730</v>
      </c>
      <c r="E300" s="11" t="s">
        <v>22</v>
      </c>
      <c r="F300" s="11" t="s">
        <v>125</v>
      </c>
      <c r="G300" s="11" t="s">
        <v>43</v>
      </c>
      <c r="H300" s="11" t="s">
        <v>27</v>
      </c>
      <c r="I300" s="11">
        <v>182</v>
      </c>
      <c r="J300" s="11">
        <v>62</v>
      </c>
      <c r="K300" s="11"/>
      <c r="L300" s="11"/>
      <c r="M300" s="11"/>
      <c r="N300" s="11"/>
      <c r="O300" s="11"/>
      <c r="P300" s="11"/>
      <c r="Q300" s="11"/>
      <c r="R300" s="11"/>
      <c r="S300" s="11" t="s">
        <v>24</v>
      </c>
    </row>
    <row r="301" spans="1:19" x14ac:dyDescent="0.35">
      <c r="A301" s="9" t="s">
        <v>731</v>
      </c>
      <c r="B301" s="55">
        <v>497181</v>
      </c>
      <c r="C301" s="55">
        <v>6796590</v>
      </c>
      <c r="D301" s="9" t="s">
        <v>732</v>
      </c>
      <c r="E301" s="11" t="s">
        <v>22</v>
      </c>
      <c r="F301" s="11" t="s">
        <v>43</v>
      </c>
      <c r="G301" s="11"/>
      <c r="H301" s="11"/>
      <c r="I301" s="11"/>
      <c r="J301" s="11"/>
      <c r="K301" s="11"/>
      <c r="L301" s="11"/>
      <c r="M301" s="11"/>
      <c r="N301" s="11"/>
      <c r="O301" s="11"/>
      <c r="P301" s="11"/>
      <c r="Q301" s="11"/>
      <c r="R301" s="11"/>
      <c r="S301" s="11" t="s">
        <v>24</v>
      </c>
    </row>
    <row r="302" spans="1:19" x14ac:dyDescent="0.35">
      <c r="A302" s="9" t="s">
        <v>733</v>
      </c>
      <c r="B302" s="55">
        <v>497163</v>
      </c>
      <c r="C302" s="55">
        <v>6796590</v>
      </c>
      <c r="D302" s="9" t="s">
        <v>734</v>
      </c>
      <c r="E302" s="11" t="s">
        <v>22</v>
      </c>
      <c r="F302" s="11" t="s">
        <v>73</v>
      </c>
      <c r="G302" s="11"/>
      <c r="H302" s="11"/>
      <c r="I302" s="11"/>
      <c r="J302" s="11"/>
      <c r="K302" s="11"/>
      <c r="L302" s="11"/>
      <c r="M302" s="11"/>
      <c r="N302" s="11"/>
      <c r="O302" s="11"/>
      <c r="P302" s="11"/>
      <c r="Q302" s="11"/>
      <c r="R302" s="11"/>
      <c r="S302" s="11" t="s">
        <v>24</v>
      </c>
    </row>
    <row r="303" spans="1:19" x14ac:dyDescent="0.35">
      <c r="A303" s="9" t="s">
        <v>735</v>
      </c>
      <c r="B303" s="55">
        <v>497102</v>
      </c>
      <c r="C303" s="55">
        <v>6796576</v>
      </c>
      <c r="D303" s="9" t="s">
        <v>736</v>
      </c>
      <c r="E303" s="11" t="s">
        <v>22</v>
      </c>
      <c r="F303" s="11" t="s">
        <v>73</v>
      </c>
      <c r="G303" s="11"/>
      <c r="H303" s="11"/>
      <c r="I303" s="11"/>
      <c r="J303" s="11"/>
      <c r="K303" s="11"/>
      <c r="L303" s="11"/>
      <c r="M303" s="11"/>
      <c r="N303" s="11"/>
      <c r="O303" s="11"/>
      <c r="P303" s="11"/>
      <c r="Q303" s="11"/>
      <c r="R303" s="11"/>
      <c r="S303" s="11" t="s">
        <v>24</v>
      </c>
    </row>
    <row r="304" spans="1:19" x14ac:dyDescent="0.35">
      <c r="A304" s="9" t="s">
        <v>737</v>
      </c>
      <c r="B304" s="55">
        <v>496862</v>
      </c>
      <c r="C304" s="55">
        <v>6796606</v>
      </c>
      <c r="D304" s="9" t="s">
        <v>738</v>
      </c>
      <c r="E304" s="11" t="s">
        <v>22</v>
      </c>
      <c r="F304" s="11" t="s">
        <v>129</v>
      </c>
      <c r="G304" s="11"/>
      <c r="H304" s="11"/>
      <c r="I304" s="11"/>
      <c r="J304" s="11"/>
      <c r="K304" s="11"/>
      <c r="L304" s="11"/>
      <c r="M304" s="11"/>
      <c r="N304" s="11"/>
      <c r="O304" s="11"/>
      <c r="P304" s="11"/>
      <c r="Q304" s="11"/>
      <c r="R304" s="11"/>
      <c r="S304" s="11" t="s">
        <v>24</v>
      </c>
    </row>
    <row r="305" spans="1:19" ht="44.5" x14ac:dyDescent="0.35">
      <c r="A305" s="11" t="s">
        <v>739</v>
      </c>
      <c r="B305" s="56">
        <v>501965</v>
      </c>
      <c r="C305" s="56">
        <v>6792933</v>
      </c>
      <c r="D305" s="9" t="s">
        <v>740</v>
      </c>
      <c r="E305" s="11" t="s">
        <v>22</v>
      </c>
      <c r="F305" s="11" t="s">
        <v>68</v>
      </c>
      <c r="G305" s="11"/>
      <c r="H305" s="11" t="s">
        <v>34</v>
      </c>
      <c r="I305" s="11">
        <v>344</v>
      </c>
      <c r="J305" s="11">
        <v>68</v>
      </c>
      <c r="K305" s="11"/>
      <c r="L305" s="11"/>
      <c r="M305" s="11"/>
      <c r="N305" s="11"/>
      <c r="O305" s="11"/>
      <c r="P305" s="11"/>
      <c r="Q305" s="11"/>
      <c r="R305" s="11"/>
      <c r="S305" s="11" t="s">
        <v>741</v>
      </c>
    </row>
    <row r="306" spans="1:19" ht="31" x14ac:dyDescent="0.35">
      <c r="A306" s="11" t="s">
        <v>742</v>
      </c>
      <c r="B306" s="56">
        <v>501349</v>
      </c>
      <c r="C306" s="56">
        <v>6793684</v>
      </c>
      <c r="D306" s="9" t="s">
        <v>743</v>
      </c>
      <c r="E306" s="11" t="s">
        <v>22</v>
      </c>
      <c r="F306" s="11" t="s">
        <v>129</v>
      </c>
      <c r="G306" s="11"/>
      <c r="H306" s="11"/>
      <c r="I306" s="11"/>
      <c r="J306" s="11"/>
      <c r="K306" s="11"/>
      <c r="L306" s="11"/>
      <c r="M306" s="11"/>
      <c r="N306" s="11"/>
      <c r="O306" s="11"/>
      <c r="P306" s="11"/>
      <c r="Q306" s="11"/>
      <c r="R306" s="11"/>
      <c r="S306" s="11" t="s">
        <v>741</v>
      </c>
    </row>
    <row r="307" spans="1:19" x14ac:dyDescent="0.35">
      <c r="A307" s="11" t="s">
        <v>744</v>
      </c>
      <c r="B307" s="56">
        <v>501341</v>
      </c>
      <c r="C307" s="56">
        <v>6793369</v>
      </c>
      <c r="D307" s="9" t="s">
        <v>745</v>
      </c>
      <c r="E307" s="11" t="s">
        <v>22</v>
      </c>
      <c r="F307" s="11" t="s">
        <v>129</v>
      </c>
      <c r="G307" s="11"/>
      <c r="H307" s="11"/>
      <c r="I307" s="11"/>
      <c r="J307" s="11"/>
      <c r="K307" s="11"/>
      <c r="L307" s="11"/>
      <c r="M307" s="11"/>
      <c r="N307" s="11"/>
      <c r="O307" s="11"/>
      <c r="P307" s="11"/>
      <c r="Q307" s="11"/>
      <c r="R307" s="11"/>
      <c r="S307" s="11" t="s">
        <v>741</v>
      </c>
    </row>
    <row r="308" spans="1:19" x14ac:dyDescent="0.35">
      <c r="A308" s="11" t="s">
        <v>746</v>
      </c>
      <c r="B308" s="56">
        <v>501482</v>
      </c>
      <c r="C308" s="56">
        <v>6793091</v>
      </c>
      <c r="D308" s="9" t="s">
        <v>747</v>
      </c>
      <c r="E308" s="11" t="s">
        <v>748</v>
      </c>
      <c r="F308" s="11" t="s">
        <v>129</v>
      </c>
      <c r="G308" s="11"/>
      <c r="H308" s="11"/>
      <c r="I308" s="11"/>
      <c r="J308" s="11"/>
      <c r="K308" s="11"/>
      <c r="L308" s="11"/>
      <c r="M308" s="11"/>
      <c r="N308" s="11"/>
      <c r="O308" s="11"/>
      <c r="P308" s="11"/>
      <c r="Q308" s="11"/>
      <c r="R308" s="11"/>
      <c r="S308" s="11" t="s">
        <v>741</v>
      </c>
    </row>
    <row r="309" spans="1:19" ht="46.5" x14ac:dyDescent="0.35">
      <c r="A309" s="11" t="s">
        <v>749</v>
      </c>
      <c r="B309" s="56">
        <v>501399</v>
      </c>
      <c r="C309" s="56">
        <v>6793825</v>
      </c>
      <c r="D309" s="9" t="s">
        <v>750</v>
      </c>
      <c r="E309" s="11" t="s">
        <v>748</v>
      </c>
      <c r="F309" s="11" t="s">
        <v>148</v>
      </c>
      <c r="G309" s="11"/>
      <c r="H309" s="11"/>
      <c r="I309" s="11"/>
      <c r="J309" s="11"/>
      <c r="K309" s="11"/>
      <c r="L309" s="11"/>
      <c r="M309" s="11"/>
      <c r="N309" s="11"/>
      <c r="O309" s="11"/>
      <c r="P309" s="11"/>
      <c r="Q309" s="11"/>
      <c r="R309" s="11"/>
      <c r="S309" s="11" t="s">
        <v>741</v>
      </c>
    </row>
    <row r="310" spans="1:19" x14ac:dyDescent="0.35">
      <c r="A310" s="11" t="s">
        <v>751</v>
      </c>
      <c r="B310" s="56">
        <v>501427</v>
      </c>
      <c r="C310" s="56">
        <v>6793911</v>
      </c>
      <c r="D310" s="9" t="s">
        <v>752</v>
      </c>
      <c r="E310" s="11" t="s">
        <v>22</v>
      </c>
      <c r="F310" s="11" t="s">
        <v>148</v>
      </c>
      <c r="G310" s="11"/>
      <c r="H310" s="11"/>
      <c r="I310" s="11"/>
      <c r="J310" s="11"/>
      <c r="K310" s="11"/>
      <c r="L310" s="11"/>
      <c r="M310" s="11"/>
      <c r="N310" s="11"/>
      <c r="O310" s="11"/>
      <c r="P310" s="11"/>
      <c r="Q310" s="11"/>
      <c r="R310" s="11"/>
      <c r="S310" s="11" t="s">
        <v>741</v>
      </c>
    </row>
    <row r="311" spans="1:19" x14ac:dyDescent="0.35">
      <c r="A311" s="11" t="s">
        <v>753</v>
      </c>
      <c r="B311" s="56">
        <v>501357</v>
      </c>
      <c r="C311" s="56">
        <v>6793938</v>
      </c>
      <c r="D311" s="9" t="s">
        <v>754</v>
      </c>
      <c r="E311" s="11" t="s">
        <v>22</v>
      </c>
      <c r="F311" s="11" t="s">
        <v>148</v>
      </c>
      <c r="G311" s="11"/>
      <c r="H311" s="11"/>
      <c r="I311" s="11"/>
      <c r="J311" s="11"/>
      <c r="K311" s="11"/>
      <c r="L311" s="11"/>
      <c r="M311" s="11"/>
      <c r="N311" s="11"/>
      <c r="O311" s="11"/>
      <c r="P311" s="11"/>
      <c r="Q311" s="11"/>
      <c r="R311" s="11"/>
      <c r="S311" s="11" t="s">
        <v>741</v>
      </c>
    </row>
    <row r="312" spans="1:19" ht="31" x14ac:dyDescent="0.35">
      <c r="A312" s="11" t="s">
        <v>755</v>
      </c>
      <c r="B312" s="56">
        <v>501444</v>
      </c>
      <c r="C312" s="56">
        <v>6793854</v>
      </c>
      <c r="D312" s="9" t="s">
        <v>756</v>
      </c>
      <c r="E312" s="11" t="s">
        <v>22</v>
      </c>
      <c r="F312" s="11" t="s">
        <v>148</v>
      </c>
      <c r="G312" s="11"/>
      <c r="H312" s="11" t="s">
        <v>34</v>
      </c>
      <c r="I312" s="11">
        <v>182</v>
      </c>
      <c r="J312" s="11">
        <v>88</v>
      </c>
      <c r="K312" s="11" t="s">
        <v>27</v>
      </c>
      <c r="L312" s="11">
        <v>169</v>
      </c>
      <c r="M312" s="11">
        <v>82</v>
      </c>
      <c r="N312" s="11"/>
      <c r="O312" s="11"/>
      <c r="P312" s="11"/>
      <c r="Q312" s="11"/>
      <c r="R312" s="11"/>
      <c r="S312" s="11" t="s">
        <v>741</v>
      </c>
    </row>
    <row r="313" spans="1:19" ht="46.5" x14ac:dyDescent="0.35">
      <c r="A313" s="11" t="s">
        <v>757</v>
      </c>
      <c r="B313" s="56">
        <v>501410</v>
      </c>
      <c r="C313" s="56">
        <v>6793790</v>
      </c>
      <c r="D313" s="9" t="s">
        <v>758</v>
      </c>
      <c r="E313" s="11" t="s">
        <v>22</v>
      </c>
      <c r="F313" s="11" t="s">
        <v>148</v>
      </c>
      <c r="G313" s="11"/>
      <c r="H313" s="11" t="s">
        <v>27</v>
      </c>
      <c r="I313" s="11">
        <v>168</v>
      </c>
      <c r="J313" s="11">
        <v>80</v>
      </c>
      <c r="K313" s="11"/>
      <c r="L313" s="11"/>
      <c r="M313" s="11"/>
      <c r="N313" s="11"/>
      <c r="O313" s="11"/>
      <c r="P313" s="11"/>
      <c r="Q313" s="11"/>
      <c r="R313" s="11"/>
      <c r="S313" s="11" t="s">
        <v>741</v>
      </c>
    </row>
  </sheetData>
  <dataConsolidate/>
  <mergeCells count="1">
    <mergeCell ref="A1:R1"/>
  </mergeCells>
  <conditionalFormatting sqref="F2:G40 G41 F42:G63410">
    <cfRule type="containsText" dxfId="107" priority="97" operator="containsText" text="PEG">
      <formula>NOT(ISERROR(SEARCH("PEG",F2)))</formula>
    </cfRule>
    <cfRule type="containsText" dxfId="106" priority="98" operator="containsText" text="QZE">
      <formula>NOT(ISERROR(SEARCH("QZE",F2)))</formula>
    </cfRule>
    <cfRule type="containsText" dxfId="105" priority="99" operator="containsText" text="FEG">
      <formula>NOT(ISERROR(SEARCH("FEG",F2)))</formula>
    </cfRule>
    <cfRule type="containsText" dxfId="104" priority="100" operator="containsText" text="QTZ">
      <formula>NOT(ISERROR(SEARCH("QTZ",F2)))</formula>
    </cfRule>
    <cfRule type="containsText" dxfId="103" priority="101" operator="containsText" text="SED">
      <formula>NOT(ISERROR(SEARCH("SED",F2)))</formula>
    </cfRule>
    <cfRule type="containsText" dxfId="102" priority="102" operator="containsText" text="CHE">
      <formula>NOT(ISERROR(SEARCH("CHE",F2)))</formula>
    </cfRule>
    <cfRule type="containsText" dxfId="101" priority="103" operator="containsText" text="GAB">
      <formula>NOT(ISERROR(SEARCH("GAB",F2)))</formula>
    </cfRule>
    <cfRule type="containsText" dxfId="100" priority="104" operator="containsText" text="PYR">
      <formula>NOT(ISERROR(SEARCH("PYR",F2)))</formula>
    </cfRule>
    <cfRule type="containsText" dxfId="99" priority="105" operator="containsText" text="BIF">
      <formula>NOT(ISERROR(SEARCH("BIF",F2)))</formula>
    </cfRule>
    <cfRule type="containsText" dxfId="98" priority="106" operator="containsText" text="PER">
      <formula>NOT(ISERROR(SEARCH("PER",F2)))</formula>
    </cfRule>
    <cfRule type="containsText" dxfId="97" priority="107" operator="containsText" text="DOL">
      <formula>NOT(ISERROR(SEARCH("DOL",F2)))</formula>
    </cfRule>
    <cfRule type="containsText" dxfId="96" priority="108" operator="containsText" text="BAS">
      <formula>NOT(ISERROR(SEARCH("BAS",F2)))</formula>
    </cfRule>
  </conditionalFormatting>
  <conditionalFormatting sqref="F2:G40 G41 F42:G63410">
    <cfRule type="containsText" dxfId="95" priority="96" operator="containsText" text="KOM">
      <formula>NOT(ISERROR(SEARCH("KOM",F2)))</formula>
    </cfRule>
  </conditionalFormatting>
  <conditionalFormatting sqref="F2:G40 G41 F42:G63410">
    <cfRule type="containsText" dxfId="94" priority="95" operator="containsText" text="FEL">
      <formula>NOT(ISERROR(SEARCH("FEL",F2)))</formula>
    </cfRule>
  </conditionalFormatting>
  <conditionalFormatting sqref="J101:J114 L110:L113 F2:G40 G41 F42:G65537">
    <cfRule type="containsText" dxfId="93" priority="94" operator="containsText" text="MYL">
      <formula>NOT(ISERROR(SEARCH("MYL",F2)))</formula>
    </cfRule>
  </conditionalFormatting>
  <conditionalFormatting sqref="F2:G40 G41 F42:G65537">
    <cfRule type="containsText" dxfId="92" priority="91" stopIfTrue="1" operator="containsText" text="DAC">
      <formula>NOT(ISERROR(SEARCH("DAC",F2)))</formula>
    </cfRule>
    <cfRule type="containsText" dxfId="91" priority="92" stopIfTrue="1" operator="containsText" text="CON">
      <formula>NOT(ISERROR(SEARCH("CON",F2)))</formula>
    </cfRule>
    <cfRule type="containsText" dxfId="90" priority="93" stopIfTrue="1" operator="containsText" text="PBS">
      <formula>NOT(ISERROR(SEARCH("PBS",F2)))</formula>
    </cfRule>
  </conditionalFormatting>
  <conditionalFormatting sqref="F41">
    <cfRule type="containsText" dxfId="89" priority="79" operator="containsText" text="PEG">
      <formula>NOT(ISERROR(SEARCH("PEG",F41)))</formula>
    </cfRule>
    <cfRule type="containsText" dxfId="88" priority="80" operator="containsText" text="QZE">
      <formula>NOT(ISERROR(SEARCH("QZE",F41)))</formula>
    </cfRule>
    <cfRule type="containsText" dxfId="87" priority="81" operator="containsText" text="FEG">
      <formula>NOT(ISERROR(SEARCH("FEG",F41)))</formula>
    </cfRule>
    <cfRule type="containsText" dxfId="86" priority="82" operator="containsText" text="QTZ">
      <formula>NOT(ISERROR(SEARCH("QTZ",F41)))</formula>
    </cfRule>
    <cfRule type="containsText" dxfId="85" priority="83" operator="containsText" text="SED">
      <formula>NOT(ISERROR(SEARCH("SED",F41)))</formula>
    </cfRule>
    <cfRule type="containsText" dxfId="84" priority="84" operator="containsText" text="CHE">
      <formula>NOT(ISERROR(SEARCH("CHE",F41)))</formula>
    </cfRule>
    <cfRule type="containsText" dxfId="83" priority="85" operator="containsText" text="GAB">
      <formula>NOT(ISERROR(SEARCH("GAB",F41)))</formula>
    </cfRule>
    <cfRule type="containsText" dxfId="82" priority="86" operator="containsText" text="PYR">
      <formula>NOT(ISERROR(SEARCH("PYR",F41)))</formula>
    </cfRule>
    <cfRule type="containsText" dxfId="81" priority="87" operator="containsText" text="BIF">
      <formula>NOT(ISERROR(SEARCH("BIF",F41)))</formula>
    </cfRule>
    <cfRule type="containsText" dxfId="80" priority="88" operator="containsText" text="PER">
      <formula>NOT(ISERROR(SEARCH("PER",F41)))</formula>
    </cfRule>
    <cfRule type="containsText" dxfId="79" priority="89" operator="containsText" text="DOL">
      <formula>NOT(ISERROR(SEARCH("DOL",F41)))</formula>
    </cfRule>
    <cfRule type="containsText" dxfId="78" priority="90" operator="containsText" text="BAS">
      <formula>NOT(ISERROR(SEARCH("BAS",F41)))</formula>
    </cfRule>
  </conditionalFormatting>
  <conditionalFormatting sqref="F41">
    <cfRule type="containsText" dxfId="77" priority="78" operator="containsText" text="KOM">
      <formula>NOT(ISERROR(SEARCH("KOM",F41)))</formula>
    </cfRule>
  </conditionalFormatting>
  <conditionalFormatting sqref="F41">
    <cfRule type="containsText" dxfId="76" priority="77" operator="containsText" text="FEL">
      <formula>NOT(ISERROR(SEARCH("FEL",F41)))</formula>
    </cfRule>
  </conditionalFormatting>
  <conditionalFormatting sqref="F41">
    <cfRule type="containsText" dxfId="75" priority="76" operator="containsText" text="MYL">
      <formula>NOT(ISERROR(SEARCH("MYL",F41)))</formula>
    </cfRule>
  </conditionalFormatting>
  <conditionalFormatting sqref="F41">
    <cfRule type="containsText" dxfId="74" priority="73" stopIfTrue="1" operator="containsText" text="DAC">
      <formula>NOT(ISERROR(SEARCH("DAC",F41)))</formula>
    </cfRule>
    <cfRule type="containsText" dxfId="73" priority="74" stopIfTrue="1" operator="containsText" text="CON">
      <formula>NOT(ISERROR(SEARCH("CON",F41)))</formula>
    </cfRule>
    <cfRule type="containsText" dxfId="72" priority="75" stopIfTrue="1" operator="containsText" text="PBS">
      <formula>NOT(ISERROR(SEARCH("PBS",F41)))</formula>
    </cfRule>
  </conditionalFormatting>
  <conditionalFormatting sqref="U44">
    <cfRule type="containsText" dxfId="71" priority="1" stopIfTrue="1" operator="containsText" text="DAC">
      <formula>NOT(ISERROR(SEARCH("DAC",U44)))</formula>
    </cfRule>
    <cfRule type="containsText" dxfId="70" priority="2" stopIfTrue="1" operator="containsText" text="CON">
      <formula>NOT(ISERROR(SEARCH("CON",U44)))</formula>
    </cfRule>
    <cfRule type="containsText" dxfId="69" priority="3" stopIfTrue="1" operator="containsText" text="PBS">
      <formula>NOT(ISERROR(SEARCH("PBS",U44)))</formula>
    </cfRule>
  </conditionalFormatting>
  <conditionalFormatting sqref="U41:U42">
    <cfRule type="containsText" dxfId="68" priority="61" operator="containsText" text="PEG">
      <formula>NOT(ISERROR(SEARCH("PEG",U41)))</formula>
    </cfRule>
    <cfRule type="containsText" dxfId="67" priority="62" operator="containsText" text="QZE">
      <formula>NOT(ISERROR(SEARCH("QZE",U41)))</formula>
    </cfRule>
    <cfRule type="containsText" dxfId="66" priority="63" operator="containsText" text="FEG">
      <formula>NOT(ISERROR(SEARCH("FEG",U41)))</formula>
    </cfRule>
    <cfRule type="containsText" dxfId="65" priority="64" operator="containsText" text="QTZ">
      <formula>NOT(ISERROR(SEARCH("QTZ",U41)))</formula>
    </cfRule>
    <cfRule type="containsText" dxfId="64" priority="65" operator="containsText" text="SED">
      <formula>NOT(ISERROR(SEARCH("SED",U41)))</formula>
    </cfRule>
    <cfRule type="containsText" dxfId="63" priority="66" operator="containsText" text="CHE">
      <formula>NOT(ISERROR(SEARCH("CHE",U41)))</formula>
    </cfRule>
    <cfRule type="containsText" dxfId="62" priority="67" operator="containsText" text="GAB">
      <formula>NOT(ISERROR(SEARCH("GAB",U41)))</formula>
    </cfRule>
    <cfRule type="containsText" dxfId="61" priority="68" operator="containsText" text="PYR">
      <formula>NOT(ISERROR(SEARCH("PYR",U41)))</formula>
    </cfRule>
    <cfRule type="containsText" dxfId="60" priority="69" operator="containsText" text="BIF">
      <formula>NOT(ISERROR(SEARCH("BIF",U41)))</formula>
    </cfRule>
    <cfRule type="containsText" dxfId="59" priority="70" operator="containsText" text="PER">
      <formula>NOT(ISERROR(SEARCH("PER",U41)))</formula>
    </cfRule>
    <cfRule type="containsText" dxfId="58" priority="71" operator="containsText" text="DOL">
      <formula>NOT(ISERROR(SEARCH("DOL",U41)))</formula>
    </cfRule>
    <cfRule type="containsText" dxfId="57" priority="72" operator="containsText" text="BAS">
      <formula>NOT(ISERROR(SEARCH("BAS",U41)))</formula>
    </cfRule>
  </conditionalFormatting>
  <conditionalFormatting sqref="U41:U42">
    <cfRule type="containsText" dxfId="56" priority="60" operator="containsText" text="KOM">
      <formula>NOT(ISERROR(SEARCH("KOM",U41)))</formula>
    </cfRule>
  </conditionalFormatting>
  <conditionalFormatting sqref="U41:U42">
    <cfRule type="containsText" dxfId="55" priority="59" operator="containsText" text="FEL">
      <formula>NOT(ISERROR(SEARCH("FEL",U41)))</formula>
    </cfRule>
  </conditionalFormatting>
  <conditionalFormatting sqref="U41:U42">
    <cfRule type="containsText" dxfId="54" priority="58" operator="containsText" text="MYL">
      <formula>NOT(ISERROR(SEARCH("MYL",U41)))</formula>
    </cfRule>
  </conditionalFormatting>
  <conditionalFormatting sqref="U41:U42">
    <cfRule type="containsText" dxfId="53" priority="55" stopIfTrue="1" operator="containsText" text="DAC">
      <formula>NOT(ISERROR(SEARCH("DAC",U41)))</formula>
    </cfRule>
    <cfRule type="containsText" dxfId="52" priority="56" stopIfTrue="1" operator="containsText" text="CON">
      <formula>NOT(ISERROR(SEARCH("CON",U41)))</formula>
    </cfRule>
    <cfRule type="containsText" dxfId="51" priority="57" stopIfTrue="1" operator="containsText" text="PBS">
      <formula>NOT(ISERROR(SEARCH("PBS",U41)))</formula>
    </cfRule>
  </conditionalFormatting>
  <conditionalFormatting sqref="U43">
    <cfRule type="containsText" dxfId="50" priority="43" operator="containsText" text="PEG">
      <formula>NOT(ISERROR(SEARCH("PEG",U43)))</formula>
    </cfRule>
    <cfRule type="containsText" dxfId="49" priority="44" operator="containsText" text="QZE">
      <formula>NOT(ISERROR(SEARCH("QZE",U43)))</formula>
    </cfRule>
    <cfRule type="containsText" dxfId="48" priority="45" operator="containsText" text="FEG">
      <formula>NOT(ISERROR(SEARCH("FEG",U43)))</formula>
    </cfRule>
    <cfRule type="containsText" dxfId="47" priority="46" operator="containsText" text="QTZ">
      <formula>NOT(ISERROR(SEARCH("QTZ",U43)))</formula>
    </cfRule>
    <cfRule type="containsText" dxfId="46" priority="47" operator="containsText" text="SED">
      <formula>NOT(ISERROR(SEARCH("SED",U43)))</formula>
    </cfRule>
    <cfRule type="containsText" dxfId="45" priority="48" operator="containsText" text="CHE">
      <formula>NOT(ISERROR(SEARCH("CHE",U43)))</formula>
    </cfRule>
    <cfRule type="containsText" dxfId="44" priority="49" operator="containsText" text="GAB">
      <formula>NOT(ISERROR(SEARCH("GAB",U43)))</formula>
    </cfRule>
    <cfRule type="containsText" dxfId="43" priority="50" operator="containsText" text="PYR">
      <formula>NOT(ISERROR(SEARCH("PYR",U43)))</formula>
    </cfRule>
    <cfRule type="containsText" dxfId="42" priority="51" operator="containsText" text="BIF">
      <formula>NOT(ISERROR(SEARCH("BIF",U43)))</formula>
    </cfRule>
    <cfRule type="containsText" dxfId="41" priority="52" operator="containsText" text="PER">
      <formula>NOT(ISERROR(SEARCH("PER",U43)))</formula>
    </cfRule>
    <cfRule type="containsText" dxfId="40" priority="53" operator="containsText" text="DOL">
      <formula>NOT(ISERROR(SEARCH("DOL",U43)))</formula>
    </cfRule>
    <cfRule type="containsText" dxfId="39" priority="54" operator="containsText" text="BAS">
      <formula>NOT(ISERROR(SEARCH("BAS",U43)))</formula>
    </cfRule>
  </conditionalFormatting>
  <conditionalFormatting sqref="U43">
    <cfRule type="containsText" dxfId="38" priority="42" operator="containsText" text="KOM">
      <formula>NOT(ISERROR(SEARCH("KOM",U43)))</formula>
    </cfRule>
  </conditionalFormatting>
  <conditionalFormatting sqref="U43">
    <cfRule type="containsText" dxfId="37" priority="41" operator="containsText" text="FEL">
      <formula>NOT(ISERROR(SEARCH("FEL",U43)))</formula>
    </cfRule>
  </conditionalFormatting>
  <conditionalFormatting sqref="U43">
    <cfRule type="containsText" dxfId="36" priority="40" operator="containsText" text="MYL">
      <formula>NOT(ISERROR(SEARCH("MYL",U43)))</formula>
    </cfRule>
  </conditionalFormatting>
  <conditionalFormatting sqref="U43">
    <cfRule type="containsText" dxfId="35" priority="37" stopIfTrue="1" operator="containsText" text="DAC">
      <formula>NOT(ISERROR(SEARCH("DAC",U43)))</formula>
    </cfRule>
    <cfRule type="containsText" dxfId="34" priority="38" stopIfTrue="1" operator="containsText" text="CON">
      <formula>NOT(ISERROR(SEARCH("CON",U43)))</formula>
    </cfRule>
    <cfRule type="containsText" dxfId="33" priority="39" stopIfTrue="1" operator="containsText" text="PBS">
      <formula>NOT(ISERROR(SEARCH("PBS",U43)))</formula>
    </cfRule>
  </conditionalFormatting>
  <conditionalFormatting sqref="U26">
    <cfRule type="containsText" dxfId="32" priority="25" operator="containsText" text="PEG">
      <formula>NOT(ISERROR(SEARCH("PEG",U26)))</formula>
    </cfRule>
    <cfRule type="containsText" dxfId="31" priority="26" operator="containsText" text="QZE">
      <formula>NOT(ISERROR(SEARCH("QZE",U26)))</formula>
    </cfRule>
    <cfRule type="containsText" dxfId="30" priority="27" operator="containsText" text="FEG">
      <formula>NOT(ISERROR(SEARCH("FEG",U26)))</formula>
    </cfRule>
    <cfRule type="containsText" dxfId="29" priority="28" operator="containsText" text="QTZ">
      <formula>NOT(ISERROR(SEARCH("QTZ",U26)))</formula>
    </cfRule>
    <cfRule type="containsText" dxfId="28" priority="29" operator="containsText" text="SED">
      <formula>NOT(ISERROR(SEARCH("SED",U26)))</formula>
    </cfRule>
    <cfRule type="containsText" dxfId="27" priority="30" operator="containsText" text="CHE">
      <formula>NOT(ISERROR(SEARCH("CHE",U26)))</formula>
    </cfRule>
    <cfRule type="containsText" dxfId="26" priority="31" operator="containsText" text="GAB">
      <formula>NOT(ISERROR(SEARCH("GAB",U26)))</formula>
    </cfRule>
    <cfRule type="containsText" dxfId="25" priority="32" operator="containsText" text="PYR">
      <formula>NOT(ISERROR(SEARCH("PYR",U26)))</formula>
    </cfRule>
    <cfRule type="containsText" dxfId="24" priority="33" operator="containsText" text="BIF">
      <formula>NOT(ISERROR(SEARCH("BIF",U26)))</formula>
    </cfRule>
    <cfRule type="containsText" dxfId="23" priority="34" operator="containsText" text="PER">
      <formula>NOT(ISERROR(SEARCH("PER",U26)))</formula>
    </cfRule>
    <cfRule type="containsText" dxfId="22" priority="35" operator="containsText" text="DOL">
      <formula>NOT(ISERROR(SEARCH("DOL",U26)))</formula>
    </cfRule>
    <cfRule type="containsText" dxfId="21" priority="36" operator="containsText" text="BAS">
      <formula>NOT(ISERROR(SEARCH("BAS",U26)))</formula>
    </cfRule>
  </conditionalFormatting>
  <conditionalFormatting sqref="U26">
    <cfRule type="containsText" dxfId="20" priority="24" operator="containsText" text="KOM">
      <formula>NOT(ISERROR(SEARCH("KOM",U26)))</formula>
    </cfRule>
  </conditionalFormatting>
  <conditionalFormatting sqref="U26">
    <cfRule type="containsText" dxfId="19" priority="23" operator="containsText" text="FEL">
      <formula>NOT(ISERROR(SEARCH("FEL",U26)))</formula>
    </cfRule>
  </conditionalFormatting>
  <conditionalFormatting sqref="U26">
    <cfRule type="containsText" dxfId="18" priority="22" operator="containsText" text="MYL">
      <formula>NOT(ISERROR(SEARCH("MYL",U26)))</formula>
    </cfRule>
  </conditionalFormatting>
  <conditionalFormatting sqref="U26">
    <cfRule type="containsText" dxfId="17" priority="19" stopIfTrue="1" operator="containsText" text="DAC">
      <formula>NOT(ISERROR(SEARCH("DAC",U26)))</formula>
    </cfRule>
    <cfRule type="containsText" dxfId="16" priority="20" stopIfTrue="1" operator="containsText" text="CON">
      <formula>NOT(ISERROR(SEARCH("CON",U26)))</formula>
    </cfRule>
    <cfRule type="containsText" dxfId="15" priority="21" stopIfTrue="1" operator="containsText" text="PBS">
      <formula>NOT(ISERROR(SEARCH("PBS",U26)))</formula>
    </cfRule>
  </conditionalFormatting>
  <conditionalFormatting sqref="U44">
    <cfRule type="containsText" dxfId="14" priority="7" operator="containsText" text="PEG">
      <formula>NOT(ISERROR(SEARCH("PEG",U44)))</formula>
    </cfRule>
    <cfRule type="containsText" dxfId="13" priority="8" operator="containsText" text="QZE">
      <formula>NOT(ISERROR(SEARCH("QZE",U44)))</formula>
    </cfRule>
    <cfRule type="containsText" dxfId="12" priority="9" operator="containsText" text="FEG">
      <formula>NOT(ISERROR(SEARCH("FEG",U44)))</formula>
    </cfRule>
    <cfRule type="containsText" dxfId="11" priority="10" operator="containsText" text="QTZ">
      <formula>NOT(ISERROR(SEARCH("QTZ",U44)))</formula>
    </cfRule>
    <cfRule type="containsText" dxfId="10" priority="11" operator="containsText" text="SED">
      <formula>NOT(ISERROR(SEARCH("SED",U44)))</formula>
    </cfRule>
    <cfRule type="containsText" dxfId="9" priority="12" operator="containsText" text="CHE">
      <formula>NOT(ISERROR(SEARCH("CHE",U44)))</formula>
    </cfRule>
    <cfRule type="containsText" dxfId="8" priority="13" operator="containsText" text="GAB">
      <formula>NOT(ISERROR(SEARCH("GAB",U44)))</formula>
    </cfRule>
    <cfRule type="containsText" dxfId="7" priority="14" operator="containsText" text="PYR">
      <formula>NOT(ISERROR(SEARCH("PYR",U44)))</formula>
    </cfRule>
    <cfRule type="containsText" dxfId="6" priority="15" operator="containsText" text="BIF">
      <formula>NOT(ISERROR(SEARCH("BIF",U44)))</formula>
    </cfRule>
    <cfRule type="containsText" dxfId="5" priority="16" operator="containsText" text="PER">
      <formula>NOT(ISERROR(SEARCH("PER",U44)))</formula>
    </cfRule>
    <cfRule type="containsText" dxfId="4" priority="17" operator="containsText" text="DOL">
      <formula>NOT(ISERROR(SEARCH("DOL",U44)))</formula>
    </cfRule>
    <cfRule type="containsText" dxfId="3" priority="18" operator="containsText" text="BAS">
      <formula>NOT(ISERROR(SEARCH("BAS",U44)))</formula>
    </cfRule>
  </conditionalFormatting>
  <conditionalFormatting sqref="U44">
    <cfRule type="containsText" dxfId="2" priority="6" operator="containsText" text="KOM">
      <formula>NOT(ISERROR(SEARCH("KOM",U44)))</formula>
    </cfRule>
  </conditionalFormatting>
  <conditionalFormatting sqref="U44">
    <cfRule type="containsText" dxfId="1" priority="5" operator="containsText" text="FEL">
      <formula>NOT(ISERROR(SEARCH("FEL",U44)))</formula>
    </cfRule>
  </conditionalFormatting>
  <conditionalFormatting sqref="U44">
    <cfRule type="containsText" dxfId="0" priority="4" operator="containsText" text="MYL">
      <formula>NOT(ISERROR(SEARCH("MYL",U44)))</formula>
    </cfRule>
  </conditionalFormatting>
  <dataValidations count="2">
    <dataValidation type="list" allowBlank="1" showInputMessage="1" showErrorMessage="1" sqref="N3:N304 WVV983043:WVV983344 WLZ983043:WLZ983344 WCD983043:WCD983344 VSH983043:VSH983344 VIL983043:VIL983344 UYP983043:UYP983344 UOT983043:UOT983344 UEX983043:UEX983344 TVB983043:TVB983344 TLF983043:TLF983344 TBJ983043:TBJ983344 SRN983043:SRN983344 SHR983043:SHR983344 RXV983043:RXV983344 RNZ983043:RNZ983344 RED983043:RED983344 QUH983043:QUH983344 QKL983043:QKL983344 QAP983043:QAP983344 PQT983043:PQT983344 PGX983043:PGX983344 OXB983043:OXB983344 ONF983043:ONF983344 ODJ983043:ODJ983344 NTN983043:NTN983344 NJR983043:NJR983344 MZV983043:MZV983344 MPZ983043:MPZ983344 MGD983043:MGD983344 LWH983043:LWH983344 LML983043:LML983344 LCP983043:LCP983344 KST983043:KST983344 KIX983043:KIX983344 JZB983043:JZB983344 JPF983043:JPF983344 JFJ983043:JFJ983344 IVN983043:IVN983344 ILR983043:ILR983344 IBV983043:IBV983344 HRZ983043:HRZ983344 HID983043:HID983344 GYH983043:GYH983344 GOL983043:GOL983344 GEP983043:GEP983344 FUT983043:FUT983344 FKX983043:FKX983344 FBB983043:FBB983344 ERF983043:ERF983344 EHJ983043:EHJ983344 DXN983043:DXN983344 DNR983043:DNR983344 DDV983043:DDV983344 CTZ983043:CTZ983344 CKD983043:CKD983344 CAH983043:CAH983344 BQL983043:BQL983344 BGP983043:BGP983344 AWT983043:AWT983344 AMX983043:AMX983344 ADB983043:ADB983344 TF983043:TF983344 JJ983043:JJ983344 N983043:N983344 WVV917507:WVV917808 WLZ917507:WLZ917808 WCD917507:WCD917808 VSH917507:VSH917808 VIL917507:VIL917808 UYP917507:UYP917808 UOT917507:UOT917808 UEX917507:UEX917808 TVB917507:TVB917808 TLF917507:TLF917808 TBJ917507:TBJ917808 SRN917507:SRN917808 SHR917507:SHR917808 RXV917507:RXV917808 RNZ917507:RNZ917808 RED917507:RED917808 QUH917507:QUH917808 QKL917507:QKL917808 QAP917507:QAP917808 PQT917507:PQT917808 PGX917507:PGX917808 OXB917507:OXB917808 ONF917507:ONF917808 ODJ917507:ODJ917808 NTN917507:NTN917808 NJR917507:NJR917808 MZV917507:MZV917808 MPZ917507:MPZ917808 MGD917507:MGD917808 LWH917507:LWH917808 LML917507:LML917808 LCP917507:LCP917808 KST917507:KST917808 KIX917507:KIX917808 JZB917507:JZB917808 JPF917507:JPF917808 JFJ917507:JFJ917808 IVN917507:IVN917808 ILR917507:ILR917808 IBV917507:IBV917808 HRZ917507:HRZ917808 HID917507:HID917808 GYH917507:GYH917808 GOL917507:GOL917808 GEP917507:GEP917808 FUT917507:FUT917808 FKX917507:FKX917808 FBB917507:FBB917808 ERF917507:ERF917808 EHJ917507:EHJ917808 DXN917507:DXN917808 DNR917507:DNR917808 DDV917507:DDV917808 CTZ917507:CTZ917808 CKD917507:CKD917808 CAH917507:CAH917808 BQL917507:BQL917808 BGP917507:BGP917808 AWT917507:AWT917808 AMX917507:AMX917808 ADB917507:ADB917808 TF917507:TF917808 JJ917507:JJ917808 N917507:N917808 WVV851971:WVV852272 WLZ851971:WLZ852272 WCD851971:WCD852272 VSH851971:VSH852272 VIL851971:VIL852272 UYP851971:UYP852272 UOT851971:UOT852272 UEX851971:UEX852272 TVB851971:TVB852272 TLF851971:TLF852272 TBJ851971:TBJ852272 SRN851971:SRN852272 SHR851971:SHR852272 RXV851971:RXV852272 RNZ851971:RNZ852272 RED851971:RED852272 QUH851971:QUH852272 QKL851971:QKL852272 QAP851971:QAP852272 PQT851971:PQT852272 PGX851971:PGX852272 OXB851971:OXB852272 ONF851971:ONF852272 ODJ851971:ODJ852272 NTN851971:NTN852272 NJR851971:NJR852272 MZV851971:MZV852272 MPZ851971:MPZ852272 MGD851971:MGD852272 LWH851971:LWH852272 LML851971:LML852272 LCP851971:LCP852272 KST851971:KST852272 KIX851971:KIX852272 JZB851971:JZB852272 JPF851971:JPF852272 JFJ851971:JFJ852272 IVN851971:IVN852272 ILR851971:ILR852272 IBV851971:IBV852272 HRZ851971:HRZ852272 HID851971:HID852272 GYH851971:GYH852272 GOL851971:GOL852272 GEP851971:GEP852272 FUT851971:FUT852272 FKX851971:FKX852272 FBB851971:FBB852272 ERF851971:ERF852272 EHJ851971:EHJ852272 DXN851971:DXN852272 DNR851971:DNR852272 DDV851971:DDV852272 CTZ851971:CTZ852272 CKD851971:CKD852272 CAH851971:CAH852272 BQL851971:BQL852272 BGP851971:BGP852272 AWT851971:AWT852272 AMX851971:AMX852272 ADB851971:ADB852272 TF851971:TF852272 JJ851971:JJ852272 N851971:N852272 WVV786435:WVV786736 WLZ786435:WLZ786736 WCD786435:WCD786736 VSH786435:VSH786736 VIL786435:VIL786736 UYP786435:UYP786736 UOT786435:UOT786736 UEX786435:UEX786736 TVB786435:TVB786736 TLF786435:TLF786736 TBJ786435:TBJ786736 SRN786435:SRN786736 SHR786435:SHR786736 RXV786435:RXV786736 RNZ786435:RNZ786736 RED786435:RED786736 QUH786435:QUH786736 QKL786435:QKL786736 QAP786435:QAP786736 PQT786435:PQT786736 PGX786435:PGX786736 OXB786435:OXB786736 ONF786435:ONF786736 ODJ786435:ODJ786736 NTN786435:NTN786736 NJR786435:NJR786736 MZV786435:MZV786736 MPZ786435:MPZ786736 MGD786435:MGD786736 LWH786435:LWH786736 LML786435:LML786736 LCP786435:LCP786736 KST786435:KST786736 KIX786435:KIX786736 JZB786435:JZB786736 JPF786435:JPF786736 JFJ786435:JFJ786736 IVN786435:IVN786736 ILR786435:ILR786736 IBV786435:IBV786736 HRZ786435:HRZ786736 HID786435:HID786736 GYH786435:GYH786736 GOL786435:GOL786736 GEP786435:GEP786736 FUT786435:FUT786736 FKX786435:FKX786736 FBB786435:FBB786736 ERF786435:ERF786736 EHJ786435:EHJ786736 DXN786435:DXN786736 DNR786435:DNR786736 DDV786435:DDV786736 CTZ786435:CTZ786736 CKD786435:CKD786736 CAH786435:CAH786736 BQL786435:BQL786736 BGP786435:BGP786736 AWT786435:AWT786736 AMX786435:AMX786736 ADB786435:ADB786736 TF786435:TF786736 JJ786435:JJ786736 N786435:N786736 WVV720899:WVV721200 WLZ720899:WLZ721200 WCD720899:WCD721200 VSH720899:VSH721200 VIL720899:VIL721200 UYP720899:UYP721200 UOT720899:UOT721200 UEX720899:UEX721200 TVB720899:TVB721200 TLF720899:TLF721200 TBJ720899:TBJ721200 SRN720899:SRN721200 SHR720899:SHR721200 RXV720899:RXV721200 RNZ720899:RNZ721200 RED720899:RED721200 QUH720899:QUH721200 QKL720899:QKL721200 QAP720899:QAP721200 PQT720899:PQT721200 PGX720899:PGX721200 OXB720899:OXB721200 ONF720899:ONF721200 ODJ720899:ODJ721200 NTN720899:NTN721200 NJR720899:NJR721200 MZV720899:MZV721200 MPZ720899:MPZ721200 MGD720899:MGD721200 LWH720899:LWH721200 LML720899:LML721200 LCP720899:LCP721200 KST720899:KST721200 KIX720899:KIX721200 JZB720899:JZB721200 JPF720899:JPF721200 JFJ720899:JFJ721200 IVN720899:IVN721200 ILR720899:ILR721200 IBV720899:IBV721200 HRZ720899:HRZ721200 HID720899:HID721200 GYH720899:GYH721200 GOL720899:GOL721200 GEP720899:GEP721200 FUT720899:FUT721200 FKX720899:FKX721200 FBB720899:FBB721200 ERF720899:ERF721200 EHJ720899:EHJ721200 DXN720899:DXN721200 DNR720899:DNR721200 DDV720899:DDV721200 CTZ720899:CTZ721200 CKD720899:CKD721200 CAH720899:CAH721200 BQL720899:BQL721200 BGP720899:BGP721200 AWT720899:AWT721200 AMX720899:AMX721200 ADB720899:ADB721200 TF720899:TF721200 JJ720899:JJ721200 N720899:N721200 WVV655363:WVV655664 WLZ655363:WLZ655664 WCD655363:WCD655664 VSH655363:VSH655664 VIL655363:VIL655664 UYP655363:UYP655664 UOT655363:UOT655664 UEX655363:UEX655664 TVB655363:TVB655664 TLF655363:TLF655664 TBJ655363:TBJ655664 SRN655363:SRN655664 SHR655363:SHR655664 RXV655363:RXV655664 RNZ655363:RNZ655664 RED655363:RED655664 QUH655363:QUH655664 QKL655363:QKL655664 QAP655363:QAP655664 PQT655363:PQT655664 PGX655363:PGX655664 OXB655363:OXB655664 ONF655363:ONF655664 ODJ655363:ODJ655664 NTN655363:NTN655664 NJR655363:NJR655664 MZV655363:MZV655664 MPZ655363:MPZ655664 MGD655363:MGD655664 LWH655363:LWH655664 LML655363:LML655664 LCP655363:LCP655664 KST655363:KST655664 KIX655363:KIX655664 JZB655363:JZB655664 JPF655363:JPF655664 JFJ655363:JFJ655664 IVN655363:IVN655664 ILR655363:ILR655664 IBV655363:IBV655664 HRZ655363:HRZ655664 HID655363:HID655664 GYH655363:GYH655664 GOL655363:GOL655664 GEP655363:GEP655664 FUT655363:FUT655664 FKX655363:FKX655664 FBB655363:FBB655664 ERF655363:ERF655664 EHJ655363:EHJ655664 DXN655363:DXN655664 DNR655363:DNR655664 DDV655363:DDV655664 CTZ655363:CTZ655664 CKD655363:CKD655664 CAH655363:CAH655664 BQL655363:BQL655664 BGP655363:BGP655664 AWT655363:AWT655664 AMX655363:AMX655664 ADB655363:ADB655664 TF655363:TF655664 JJ655363:JJ655664 N655363:N655664 WVV589827:WVV590128 WLZ589827:WLZ590128 WCD589827:WCD590128 VSH589827:VSH590128 VIL589827:VIL590128 UYP589827:UYP590128 UOT589827:UOT590128 UEX589827:UEX590128 TVB589827:TVB590128 TLF589827:TLF590128 TBJ589827:TBJ590128 SRN589827:SRN590128 SHR589827:SHR590128 RXV589827:RXV590128 RNZ589827:RNZ590128 RED589827:RED590128 QUH589827:QUH590128 QKL589827:QKL590128 QAP589827:QAP590128 PQT589827:PQT590128 PGX589827:PGX590128 OXB589827:OXB590128 ONF589827:ONF590128 ODJ589827:ODJ590128 NTN589827:NTN590128 NJR589827:NJR590128 MZV589827:MZV590128 MPZ589827:MPZ590128 MGD589827:MGD590128 LWH589827:LWH590128 LML589827:LML590128 LCP589827:LCP590128 KST589827:KST590128 KIX589827:KIX590128 JZB589827:JZB590128 JPF589827:JPF590128 JFJ589827:JFJ590128 IVN589827:IVN590128 ILR589827:ILR590128 IBV589827:IBV590128 HRZ589827:HRZ590128 HID589827:HID590128 GYH589827:GYH590128 GOL589827:GOL590128 GEP589827:GEP590128 FUT589827:FUT590128 FKX589827:FKX590128 FBB589827:FBB590128 ERF589827:ERF590128 EHJ589827:EHJ590128 DXN589827:DXN590128 DNR589827:DNR590128 DDV589827:DDV590128 CTZ589827:CTZ590128 CKD589827:CKD590128 CAH589827:CAH590128 BQL589827:BQL590128 BGP589827:BGP590128 AWT589827:AWT590128 AMX589827:AMX590128 ADB589827:ADB590128 TF589827:TF590128 JJ589827:JJ590128 N589827:N590128 WVV524291:WVV524592 WLZ524291:WLZ524592 WCD524291:WCD524592 VSH524291:VSH524592 VIL524291:VIL524592 UYP524291:UYP524592 UOT524291:UOT524592 UEX524291:UEX524592 TVB524291:TVB524592 TLF524291:TLF524592 TBJ524291:TBJ524592 SRN524291:SRN524592 SHR524291:SHR524592 RXV524291:RXV524592 RNZ524291:RNZ524592 RED524291:RED524592 QUH524291:QUH524592 QKL524291:QKL524592 QAP524291:QAP524592 PQT524291:PQT524592 PGX524291:PGX524592 OXB524291:OXB524592 ONF524291:ONF524592 ODJ524291:ODJ524592 NTN524291:NTN524592 NJR524291:NJR524592 MZV524291:MZV524592 MPZ524291:MPZ524592 MGD524291:MGD524592 LWH524291:LWH524592 LML524291:LML524592 LCP524291:LCP524592 KST524291:KST524592 KIX524291:KIX524592 JZB524291:JZB524592 JPF524291:JPF524592 JFJ524291:JFJ524592 IVN524291:IVN524592 ILR524291:ILR524592 IBV524291:IBV524592 HRZ524291:HRZ524592 HID524291:HID524592 GYH524291:GYH524592 GOL524291:GOL524592 GEP524291:GEP524592 FUT524291:FUT524592 FKX524291:FKX524592 FBB524291:FBB524592 ERF524291:ERF524592 EHJ524291:EHJ524592 DXN524291:DXN524592 DNR524291:DNR524592 DDV524291:DDV524592 CTZ524291:CTZ524592 CKD524291:CKD524592 CAH524291:CAH524592 BQL524291:BQL524592 BGP524291:BGP524592 AWT524291:AWT524592 AMX524291:AMX524592 ADB524291:ADB524592 TF524291:TF524592 JJ524291:JJ524592 N524291:N524592 WVV458755:WVV459056 WLZ458755:WLZ459056 WCD458755:WCD459056 VSH458755:VSH459056 VIL458755:VIL459056 UYP458755:UYP459056 UOT458755:UOT459056 UEX458755:UEX459056 TVB458755:TVB459056 TLF458755:TLF459056 TBJ458755:TBJ459056 SRN458755:SRN459056 SHR458755:SHR459056 RXV458755:RXV459056 RNZ458755:RNZ459056 RED458755:RED459056 QUH458755:QUH459056 QKL458755:QKL459056 QAP458755:QAP459056 PQT458755:PQT459056 PGX458755:PGX459056 OXB458755:OXB459056 ONF458755:ONF459056 ODJ458755:ODJ459056 NTN458755:NTN459056 NJR458755:NJR459056 MZV458755:MZV459056 MPZ458755:MPZ459056 MGD458755:MGD459056 LWH458755:LWH459056 LML458755:LML459056 LCP458755:LCP459056 KST458755:KST459056 KIX458755:KIX459056 JZB458755:JZB459056 JPF458755:JPF459056 JFJ458755:JFJ459056 IVN458755:IVN459056 ILR458755:ILR459056 IBV458755:IBV459056 HRZ458755:HRZ459056 HID458755:HID459056 GYH458755:GYH459056 GOL458755:GOL459056 GEP458755:GEP459056 FUT458755:FUT459056 FKX458755:FKX459056 FBB458755:FBB459056 ERF458755:ERF459056 EHJ458755:EHJ459056 DXN458755:DXN459056 DNR458755:DNR459056 DDV458755:DDV459056 CTZ458755:CTZ459056 CKD458755:CKD459056 CAH458755:CAH459056 BQL458755:BQL459056 BGP458755:BGP459056 AWT458755:AWT459056 AMX458755:AMX459056 ADB458755:ADB459056 TF458755:TF459056 JJ458755:JJ459056 N458755:N459056 WVV393219:WVV393520 WLZ393219:WLZ393520 WCD393219:WCD393520 VSH393219:VSH393520 VIL393219:VIL393520 UYP393219:UYP393520 UOT393219:UOT393520 UEX393219:UEX393520 TVB393219:TVB393520 TLF393219:TLF393520 TBJ393219:TBJ393520 SRN393219:SRN393520 SHR393219:SHR393520 RXV393219:RXV393520 RNZ393219:RNZ393520 RED393219:RED393520 QUH393219:QUH393520 QKL393219:QKL393520 QAP393219:QAP393520 PQT393219:PQT393520 PGX393219:PGX393520 OXB393219:OXB393520 ONF393219:ONF393520 ODJ393219:ODJ393520 NTN393219:NTN393520 NJR393219:NJR393520 MZV393219:MZV393520 MPZ393219:MPZ393520 MGD393219:MGD393520 LWH393219:LWH393520 LML393219:LML393520 LCP393219:LCP393520 KST393219:KST393520 KIX393219:KIX393520 JZB393219:JZB393520 JPF393219:JPF393520 JFJ393219:JFJ393520 IVN393219:IVN393520 ILR393219:ILR393520 IBV393219:IBV393520 HRZ393219:HRZ393520 HID393219:HID393520 GYH393219:GYH393520 GOL393219:GOL393520 GEP393219:GEP393520 FUT393219:FUT393520 FKX393219:FKX393520 FBB393219:FBB393520 ERF393219:ERF393520 EHJ393219:EHJ393520 DXN393219:DXN393520 DNR393219:DNR393520 DDV393219:DDV393520 CTZ393219:CTZ393520 CKD393219:CKD393520 CAH393219:CAH393520 BQL393219:BQL393520 BGP393219:BGP393520 AWT393219:AWT393520 AMX393219:AMX393520 ADB393219:ADB393520 TF393219:TF393520 JJ393219:JJ393520 N393219:N393520 WVV327683:WVV327984 WLZ327683:WLZ327984 WCD327683:WCD327984 VSH327683:VSH327984 VIL327683:VIL327984 UYP327683:UYP327984 UOT327683:UOT327984 UEX327683:UEX327984 TVB327683:TVB327984 TLF327683:TLF327984 TBJ327683:TBJ327984 SRN327683:SRN327984 SHR327683:SHR327984 RXV327683:RXV327984 RNZ327683:RNZ327984 RED327683:RED327984 QUH327683:QUH327984 QKL327683:QKL327984 QAP327683:QAP327984 PQT327683:PQT327984 PGX327683:PGX327984 OXB327683:OXB327984 ONF327683:ONF327984 ODJ327683:ODJ327984 NTN327683:NTN327984 NJR327683:NJR327984 MZV327683:MZV327984 MPZ327683:MPZ327984 MGD327683:MGD327984 LWH327683:LWH327984 LML327683:LML327984 LCP327683:LCP327984 KST327683:KST327984 KIX327683:KIX327984 JZB327683:JZB327984 JPF327683:JPF327984 JFJ327683:JFJ327984 IVN327683:IVN327984 ILR327683:ILR327984 IBV327683:IBV327984 HRZ327683:HRZ327984 HID327683:HID327984 GYH327683:GYH327984 GOL327683:GOL327984 GEP327683:GEP327984 FUT327683:FUT327984 FKX327683:FKX327984 FBB327683:FBB327984 ERF327683:ERF327984 EHJ327683:EHJ327984 DXN327683:DXN327984 DNR327683:DNR327984 DDV327683:DDV327984 CTZ327683:CTZ327984 CKD327683:CKD327984 CAH327683:CAH327984 BQL327683:BQL327984 BGP327683:BGP327984 AWT327683:AWT327984 AMX327683:AMX327984 ADB327683:ADB327984 TF327683:TF327984 JJ327683:JJ327984 N327683:N327984 WVV262147:WVV262448 WLZ262147:WLZ262448 WCD262147:WCD262448 VSH262147:VSH262448 VIL262147:VIL262448 UYP262147:UYP262448 UOT262147:UOT262448 UEX262147:UEX262448 TVB262147:TVB262448 TLF262147:TLF262448 TBJ262147:TBJ262448 SRN262147:SRN262448 SHR262147:SHR262448 RXV262147:RXV262448 RNZ262147:RNZ262448 RED262147:RED262448 QUH262147:QUH262448 QKL262147:QKL262448 QAP262147:QAP262448 PQT262147:PQT262448 PGX262147:PGX262448 OXB262147:OXB262448 ONF262147:ONF262448 ODJ262147:ODJ262448 NTN262147:NTN262448 NJR262147:NJR262448 MZV262147:MZV262448 MPZ262147:MPZ262448 MGD262147:MGD262448 LWH262147:LWH262448 LML262147:LML262448 LCP262147:LCP262448 KST262147:KST262448 KIX262147:KIX262448 JZB262147:JZB262448 JPF262147:JPF262448 JFJ262147:JFJ262448 IVN262147:IVN262448 ILR262147:ILR262448 IBV262147:IBV262448 HRZ262147:HRZ262448 HID262147:HID262448 GYH262147:GYH262448 GOL262147:GOL262448 GEP262147:GEP262448 FUT262147:FUT262448 FKX262147:FKX262448 FBB262147:FBB262448 ERF262147:ERF262448 EHJ262147:EHJ262448 DXN262147:DXN262448 DNR262147:DNR262448 DDV262147:DDV262448 CTZ262147:CTZ262448 CKD262147:CKD262448 CAH262147:CAH262448 BQL262147:BQL262448 BGP262147:BGP262448 AWT262147:AWT262448 AMX262147:AMX262448 ADB262147:ADB262448 TF262147:TF262448 JJ262147:JJ262448 N262147:N262448 WVV196611:WVV196912 WLZ196611:WLZ196912 WCD196611:WCD196912 VSH196611:VSH196912 VIL196611:VIL196912 UYP196611:UYP196912 UOT196611:UOT196912 UEX196611:UEX196912 TVB196611:TVB196912 TLF196611:TLF196912 TBJ196611:TBJ196912 SRN196611:SRN196912 SHR196611:SHR196912 RXV196611:RXV196912 RNZ196611:RNZ196912 RED196611:RED196912 QUH196611:QUH196912 QKL196611:QKL196912 QAP196611:QAP196912 PQT196611:PQT196912 PGX196611:PGX196912 OXB196611:OXB196912 ONF196611:ONF196912 ODJ196611:ODJ196912 NTN196611:NTN196912 NJR196611:NJR196912 MZV196611:MZV196912 MPZ196611:MPZ196912 MGD196611:MGD196912 LWH196611:LWH196912 LML196611:LML196912 LCP196611:LCP196912 KST196611:KST196912 KIX196611:KIX196912 JZB196611:JZB196912 JPF196611:JPF196912 JFJ196611:JFJ196912 IVN196611:IVN196912 ILR196611:ILR196912 IBV196611:IBV196912 HRZ196611:HRZ196912 HID196611:HID196912 GYH196611:GYH196912 GOL196611:GOL196912 GEP196611:GEP196912 FUT196611:FUT196912 FKX196611:FKX196912 FBB196611:FBB196912 ERF196611:ERF196912 EHJ196611:EHJ196912 DXN196611:DXN196912 DNR196611:DNR196912 DDV196611:DDV196912 CTZ196611:CTZ196912 CKD196611:CKD196912 CAH196611:CAH196912 BQL196611:BQL196912 BGP196611:BGP196912 AWT196611:AWT196912 AMX196611:AMX196912 ADB196611:ADB196912 TF196611:TF196912 JJ196611:JJ196912 N196611:N196912 WVV131075:WVV131376 WLZ131075:WLZ131376 WCD131075:WCD131376 VSH131075:VSH131376 VIL131075:VIL131376 UYP131075:UYP131376 UOT131075:UOT131376 UEX131075:UEX131376 TVB131075:TVB131376 TLF131075:TLF131376 TBJ131075:TBJ131376 SRN131075:SRN131376 SHR131075:SHR131376 RXV131075:RXV131376 RNZ131075:RNZ131376 RED131075:RED131376 QUH131075:QUH131376 QKL131075:QKL131376 QAP131075:QAP131376 PQT131075:PQT131376 PGX131075:PGX131376 OXB131075:OXB131376 ONF131075:ONF131376 ODJ131075:ODJ131376 NTN131075:NTN131376 NJR131075:NJR131376 MZV131075:MZV131376 MPZ131075:MPZ131376 MGD131075:MGD131376 LWH131075:LWH131376 LML131075:LML131376 LCP131075:LCP131376 KST131075:KST131376 KIX131075:KIX131376 JZB131075:JZB131376 JPF131075:JPF131376 JFJ131075:JFJ131376 IVN131075:IVN131376 ILR131075:ILR131376 IBV131075:IBV131376 HRZ131075:HRZ131376 HID131075:HID131376 GYH131075:GYH131376 GOL131075:GOL131376 GEP131075:GEP131376 FUT131075:FUT131376 FKX131075:FKX131376 FBB131075:FBB131376 ERF131075:ERF131376 EHJ131075:EHJ131376 DXN131075:DXN131376 DNR131075:DNR131376 DDV131075:DDV131376 CTZ131075:CTZ131376 CKD131075:CKD131376 CAH131075:CAH131376 BQL131075:BQL131376 BGP131075:BGP131376 AWT131075:AWT131376 AMX131075:AMX131376 ADB131075:ADB131376 TF131075:TF131376 JJ131075:JJ131376 N131075:N131376 WVV65539:WVV65840 WLZ65539:WLZ65840 WCD65539:WCD65840 VSH65539:VSH65840 VIL65539:VIL65840 UYP65539:UYP65840 UOT65539:UOT65840 UEX65539:UEX65840 TVB65539:TVB65840 TLF65539:TLF65840 TBJ65539:TBJ65840 SRN65539:SRN65840 SHR65539:SHR65840 RXV65539:RXV65840 RNZ65539:RNZ65840 RED65539:RED65840 QUH65539:QUH65840 QKL65539:QKL65840 QAP65539:QAP65840 PQT65539:PQT65840 PGX65539:PGX65840 OXB65539:OXB65840 ONF65539:ONF65840 ODJ65539:ODJ65840 NTN65539:NTN65840 NJR65539:NJR65840 MZV65539:MZV65840 MPZ65539:MPZ65840 MGD65539:MGD65840 LWH65539:LWH65840 LML65539:LML65840 LCP65539:LCP65840 KST65539:KST65840 KIX65539:KIX65840 JZB65539:JZB65840 JPF65539:JPF65840 JFJ65539:JFJ65840 IVN65539:IVN65840 ILR65539:ILR65840 IBV65539:IBV65840 HRZ65539:HRZ65840 HID65539:HID65840 GYH65539:GYH65840 GOL65539:GOL65840 GEP65539:GEP65840 FUT65539:FUT65840 FKX65539:FKX65840 FBB65539:FBB65840 ERF65539:ERF65840 EHJ65539:EHJ65840 DXN65539:DXN65840 DNR65539:DNR65840 DDV65539:DDV65840 CTZ65539:CTZ65840 CKD65539:CKD65840 CAH65539:CAH65840 BQL65539:BQL65840 BGP65539:BGP65840 AWT65539:AWT65840 AMX65539:AMX65840 ADB65539:ADB65840 TF65539:TF65840 JJ65539:JJ65840 N65539:N65840 WVV3:WVV304 WLZ3:WLZ304 WCD3:WCD304 VSH3:VSH304 VIL3:VIL304 UYP3:UYP304 UOT3:UOT304 UEX3:UEX304 TVB3:TVB304 TLF3:TLF304 TBJ3:TBJ304 SRN3:SRN304 SHR3:SHR304 RXV3:RXV304 RNZ3:RNZ304 RED3:RED304 QUH3:QUH304 QKL3:QKL304 QAP3:QAP304 PQT3:PQT304 PGX3:PGX304 OXB3:OXB304 ONF3:ONF304 ODJ3:ODJ304 NTN3:NTN304 NJR3:NJR304 MZV3:MZV304 MPZ3:MPZ304 MGD3:MGD304 LWH3:LWH304 LML3:LML304 LCP3:LCP304 KST3:KST304 KIX3:KIX304 JZB3:JZB304 JPF3:JPF304 JFJ3:JFJ304 IVN3:IVN304 ILR3:ILR304 IBV3:IBV304 HRZ3:HRZ304 HID3:HID304 GYH3:GYH304 GOL3:GOL304 GEP3:GEP304 FUT3:FUT304 FKX3:FKX304 FBB3:FBB304 ERF3:ERF304 EHJ3:EHJ304 DXN3:DXN304 DNR3:DNR304 DDV3:DDV304 CTZ3:CTZ304 CKD3:CKD304 CAH3:CAH304 BQL3:BQL304 BGP3:BGP304 AWT3:AWT304 AMX3:AMX304 ADB3:ADB304 TF3:TF304 JJ3:JJ304" xr:uid="{3A967BFA-AF8D-45FF-B7B6-13CBB93EADCA}">
      <formula1>$Z$3:$Z$6</formula1>
    </dataValidation>
    <dataValidation type="list" allowBlank="1" showInputMessage="1" showErrorMessage="1" sqref="K3:K313 WVP983043:WVP983366 WLT983043:WLT983366 WBX983043:WBX983366 VSB983043:VSB983366 VIF983043:VIF983366 UYJ983043:UYJ983366 UON983043:UON983366 UER983043:UER983366 TUV983043:TUV983366 TKZ983043:TKZ983366 TBD983043:TBD983366 SRH983043:SRH983366 SHL983043:SHL983366 RXP983043:RXP983366 RNT983043:RNT983366 RDX983043:RDX983366 QUB983043:QUB983366 QKF983043:QKF983366 QAJ983043:QAJ983366 PQN983043:PQN983366 PGR983043:PGR983366 OWV983043:OWV983366 OMZ983043:OMZ983366 ODD983043:ODD983366 NTH983043:NTH983366 NJL983043:NJL983366 MZP983043:MZP983366 MPT983043:MPT983366 MFX983043:MFX983366 LWB983043:LWB983366 LMF983043:LMF983366 LCJ983043:LCJ983366 KSN983043:KSN983366 KIR983043:KIR983366 JYV983043:JYV983366 JOZ983043:JOZ983366 JFD983043:JFD983366 IVH983043:IVH983366 ILL983043:ILL983366 IBP983043:IBP983366 HRT983043:HRT983366 HHX983043:HHX983366 GYB983043:GYB983366 GOF983043:GOF983366 GEJ983043:GEJ983366 FUN983043:FUN983366 FKR983043:FKR983366 FAV983043:FAV983366 EQZ983043:EQZ983366 EHD983043:EHD983366 DXH983043:DXH983366 DNL983043:DNL983366 DDP983043:DDP983366 CTT983043:CTT983366 CJX983043:CJX983366 CAB983043:CAB983366 BQF983043:BQF983366 BGJ983043:BGJ983366 AWN983043:AWN983366 AMR983043:AMR983366 ACV983043:ACV983366 SZ983043:SZ983366 JD983043:JD983366 H983043:H983366 WVP917507:WVP917830 WLT917507:WLT917830 WBX917507:WBX917830 VSB917507:VSB917830 VIF917507:VIF917830 UYJ917507:UYJ917830 UON917507:UON917830 UER917507:UER917830 TUV917507:TUV917830 TKZ917507:TKZ917830 TBD917507:TBD917830 SRH917507:SRH917830 SHL917507:SHL917830 RXP917507:RXP917830 RNT917507:RNT917830 RDX917507:RDX917830 QUB917507:QUB917830 QKF917507:QKF917830 QAJ917507:QAJ917830 PQN917507:PQN917830 PGR917507:PGR917830 OWV917507:OWV917830 OMZ917507:OMZ917830 ODD917507:ODD917830 NTH917507:NTH917830 NJL917507:NJL917830 MZP917507:MZP917830 MPT917507:MPT917830 MFX917507:MFX917830 LWB917507:LWB917830 LMF917507:LMF917830 LCJ917507:LCJ917830 KSN917507:KSN917830 KIR917507:KIR917830 JYV917507:JYV917830 JOZ917507:JOZ917830 JFD917507:JFD917830 IVH917507:IVH917830 ILL917507:ILL917830 IBP917507:IBP917830 HRT917507:HRT917830 HHX917507:HHX917830 GYB917507:GYB917830 GOF917507:GOF917830 GEJ917507:GEJ917830 FUN917507:FUN917830 FKR917507:FKR917830 FAV917507:FAV917830 EQZ917507:EQZ917830 EHD917507:EHD917830 DXH917507:DXH917830 DNL917507:DNL917830 DDP917507:DDP917830 CTT917507:CTT917830 CJX917507:CJX917830 CAB917507:CAB917830 BQF917507:BQF917830 BGJ917507:BGJ917830 AWN917507:AWN917830 AMR917507:AMR917830 ACV917507:ACV917830 SZ917507:SZ917830 JD917507:JD917830 H917507:H917830 WVP851971:WVP852294 WLT851971:WLT852294 WBX851971:WBX852294 VSB851971:VSB852294 VIF851971:VIF852294 UYJ851971:UYJ852294 UON851971:UON852294 UER851971:UER852294 TUV851971:TUV852294 TKZ851971:TKZ852294 TBD851971:TBD852294 SRH851971:SRH852294 SHL851971:SHL852294 RXP851971:RXP852294 RNT851971:RNT852294 RDX851971:RDX852294 QUB851971:QUB852294 QKF851971:QKF852294 QAJ851971:QAJ852294 PQN851971:PQN852294 PGR851971:PGR852294 OWV851971:OWV852294 OMZ851971:OMZ852294 ODD851971:ODD852294 NTH851971:NTH852294 NJL851971:NJL852294 MZP851971:MZP852294 MPT851971:MPT852294 MFX851971:MFX852294 LWB851971:LWB852294 LMF851971:LMF852294 LCJ851971:LCJ852294 KSN851971:KSN852294 KIR851971:KIR852294 JYV851971:JYV852294 JOZ851971:JOZ852294 JFD851971:JFD852294 IVH851971:IVH852294 ILL851971:ILL852294 IBP851971:IBP852294 HRT851971:HRT852294 HHX851971:HHX852294 GYB851971:GYB852294 GOF851971:GOF852294 GEJ851971:GEJ852294 FUN851971:FUN852294 FKR851971:FKR852294 FAV851971:FAV852294 EQZ851971:EQZ852294 EHD851971:EHD852294 DXH851971:DXH852294 DNL851971:DNL852294 DDP851971:DDP852294 CTT851971:CTT852294 CJX851971:CJX852294 CAB851971:CAB852294 BQF851971:BQF852294 BGJ851971:BGJ852294 AWN851971:AWN852294 AMR851971:AMR852294 ACV851971:ACV852294 SZ851971:SZ852294 JD851971:JD852294 H851971:H852294 WVP786435:WVP786758 WLT786435:WLT786758 WBX786435:WBX786758 VSB786435:VSB786758 VIF786435:VIF786758 UYJ786435:UYJ786758 UON786435:UON786758 UER786435:UER786758 TUV786435:TUV786758 TKZ786435:TKZ786758 TBD786435:TBD786758 SRH786435:SRH786758 SHL786435:SHL786758 RXP786435:RXP786758 RNT786435:RNT786758 RDX786435:RDX786758 QUB786435:QUB786758 QKF786435:QKF786758 QAJ786435:QAJ786758 PQN786435:PQN786758 PGR786435:PGR786758 OWV786435:OWV786758 OMZ786435:OMZ786758 ODD786435:ODD786758 NTH786435:NTH786758 NJL786435:NJL786758 MZP786435:MZP786758 MPT786435:MPT786758 MFX786435:MFX786758 LWB786435:LWB786758 LMF786435:LMF786758 LCJ786435:LCJ786758 KSN786435:KSN786758 KIR786435:KIR786758 JYV786435:JYV786758 JOZ786435:JOZ786758 JFD786435:JFD786758 IVH786435:IVH786758 ILL786435:ILL786758 IBP786435:IBP786758 HRT786435:HRT786758 HHX786435:HHX786758 GYB786435:GYB786758 GOF786435:GOF786758 GEJ786435:GEJ786758 FUN786435:FUN786758 FKR786435:FKR786758 FAV786435:FAV786758 EQZ786435:EQZ786758 EHD786435:EHD786758 DXH786435:DXH786758 DNL786435:DNL786758 DDP786435:DDP786758 CTT786435:CTT786758 CJX786435:CJX786758 CAB786435:CAB786758 BQF786435:BQF786758 BGJ786435:BGJ786758 AWN786435:AWN786758 AMR786435:AMR786758 ACV786435:ACV786758 SZ786435:SZ786758 JD786435:JD786758 H786435:H786758 WVP720899:WVP721222 WLT720899:WLT721222 WBX720899:WBX721222 VSB720899:VSB721222 VIF720899:VIF721222 UYJ720899:UYJ721222 UON720899:UON721222 UER720899:UER721222 TUV720899:TUV721222 TKZ720899:TKZ721222 TBD720899:TBD721222 SRH720899:SRH721222 SHL720899:SHL721222 RXP720899:RXP721222 RNT720899:RNT721222 RDX720899:RDX721222 QUB720899:QUB721222 QKF720899:QKF721222 QAJ720899:QAJ721222 PQN720899:PQN721222 PGR720899:PGR721222 OWV720899:OWV721222 OMZ720899:OMZ721222 ODD720899:ODD721222 NTH720899:NTH721222 NJL720899:NJL721222 MZP720899:MZP721222 MPT720899:MPT721222 MFX720899:MFX721222 LWB720899:LWB721222 LMF720899:LMF721222 LCJ720899:LCJ721222 KSN720899:KSN721222 KIR720899:KIR721222 JYV720899:JYV721222 JOZ720899:JOZ721222 JFD720899:JFD721222 IVH720899:IVH721222 ILL720899:ILL721222 IBP720899:IBP721222 HRT720899:HRT721222 HHX720899:HHX721222 GYB720899:GYB721222 GOF720899:GOF721222 GEJ720899:GEJ721222 FUN720899:FUN721222 FKR720899:FKR721222 FAV720899:FAV721222 EQZ720899:EQZ721222 EHD720899:EHD721222 DXH720899:DXH721222 DNL720899:DNL721222 DDP720899:DDP721222 CTT720899:CTT721222 CJX720899:CJX721222 CAB720899:CAB721222 BQF720899:BQF721222 BGJ720899:BGJ721222 AWN720899:AWN721222 AMR720899:AMR721222 ACV720899:ACV721222 SZ720899:SZ721222 JD720899:JD721222 H720899:H721222 WVP655363:WVP655686 WLT655363:WLT655686 WBX655363:WBX655686 VSB655363:VSB655686 VIF655363:VIF655686 UYJ655363:UYJ655686 UON655363:UON655686 UER655363:UER655686 TUV655363:TUV655686 TKZ655363:TKZ655686 TBD655363:TBD655686 SRH655363:SRH655686 SHL655363:SHL655686 RXP655363:RXP655686 RNT655363:RNT655686 RDX655363:RDX655686 QUB655363:QUB655686 QKF655363:QKF655686 QAJ655363:QAJ655686 PQN655363:PQN655686 PGR655363:PGR655686 OWV655363:OWV655686 OMZ655363:OMZ655686 ODD655363:ODD655686 NTH655363:NTH655686 NJL655363:NJL655686 MZP655363:MZP655686 MPT655363:MPT655686 MFX655363:MFX655686 LWB655363:LWB655686 LMF655363:LMF655686 LCJ655363:LCJ655686 KSN655363:KSN655686 KIR655363:KIR655686 JYV655363:JYV655686 JOZ655363:JOZ655686 JFD655363:JFD655686 IVH655363:IVH655686 ILL655363:ILL655686 IBP655363:IBP655686 HRT655363:HRT655686 HHX655363:HHX655686 GYB655363:GYB655686 GOF655363:GOF655686 GEJ655363:GEJ655686 FUN655363:FUN655686 FKR655363:FKR655686 FAV655363:FAV655686 EQZ655363:EQZ655686 EHD655363:EHD655686 DXH655363:DXH655686 DNL655363:DNL655686 DDP655363:DDP655686 CTT655363:CTT655686 CJX655363:CJX655686 CAB655363:CAB655686 BQF655363:BQF655686 BGJ655363:BGJ655686 AWN655363:AWN655686 AMR655363:AMR655686 ACV655363:ACV655686 SZ655363:SZ655686 JD655363:JD655686 H655363:H655686 WVP589827:WVP590150 WLT589827:WLT590150 WBX589827:WBX590150 VSB589827:VSB590150 VIF589827:VIF590150 UYJ589827:UYJ590150 UON589827:UON590150 UER589827:UER590150 TUV589827:TUV590150 TKZ589827:TKZ590150 TBD589827:TBD590150 SRH589827:SRH590150 SHL589827:SHL590150 RXP589827:RXP590150 RNT589827:RNT590150 RDX589827:RDX590150 QUB589827:QUB590150 QKF589827:QKF590150 QAJ589827:QAJ590150 PQN589827:PQN590150 PGR589827:PGR590150 OWV589827:OWV590150 OMZ589827:OMZ590150 ODD589827:ODD590150 NTH589827:NTH590150 NJL589827:NJL590150 MZP589827:MZP590150 MPT589827:MPT590150 MFX589827:MFX590150 LWB589827:LWB590150 LMF589827:LMF590150 LCJ589827:LCJ590150 KSN589827:KSN590150 KIR589827:KIR590150 JYV589827:JYV590150 JOZ589827:JOZ590150 JFD589827:JFD590150 IVH589827:IVH590150 ILL589827:ILL590150 IBP589827:IBP590150 HRT589827:HRT590150 HHX589827:HHX590150 GYB589827:GYB590150 GOF589827:GOF590150 GEJ589827:GEJ590150 FUN589827:FUN590150 FKR589827:FKR590150 FAV589827:FAV590150 EQZ589827:EQZ590150 EHD589827:EHD590150 DXH589827:DXH590150 DNL589827:DNL590150 DDP589827:DDP590150 CTT589827:CTT590150 CJX589827:CJX590150 CAB589827:CAB590150 BQF589827:BQF590150 BGJ589827:BGJ590150 AWN589827:AWN590150 AMR589827:AMR590150 ACV589827:ACV590150 SZ589827:SZ590150 JD589827:JD590150 H589827:H590150 WVP524291:WVP524614 WLT524291:WLT524614 WBX524291:WBX524614 VSB524291:VSB524614 VIF524291:VIF524614 UYJ524291:UYJ524614 UON524291:UON524614 UER524291:UER524614 TUV524291:TUV524614 TKZ524291:TKZ524614 TBD524291:TBD524614 SRH524291:SRH524614 SHL524291:SHL524614 RXP524291:RXP524614 RNT524291:RNT524614 RDX524291:RDX524614 QUB524291:QUB524614 QKF524291:QKF524614 QAJ524291:QAJ524614 PQN524291:PQN524614 PGR524291:PGR524614 OWV524291:OWV524614 OMZ524291:OMZ524614 ODD524291:ODD524614 NTH524291:NTH524614 NJL524291:NJL524614 MZP524291:MZP524614 MPT524291:MPT524614 MFX524291:MFX524614 LWB524291:LWB524614 LMF524291:LMF524614 LCJ524291:LCJ524614 KSN524291:KSN524614 KIR524291:KIR524614 JYV524291:JYV524614 JOZ524291:JOZ524614 JFD524291:JFD524614 IVH524291:IVH524614 ILL524291:ILL524614 IBP524291:IBP524614 HRT524291:HRT524614 HHX524291:HHX524614 GYB524291:GYB524614 GOF524291:GOF524614 GEJ524291:GEJ524614 FUN524291:FUN524614 FKR524291:FKR524614 FAV524291:FAV524614 EQZ524291:EQZ524614 EHD524291:EHD524614 DXH524291:DXH524614 DNL524291:DNL524614 DDP524291:DDP524614 CTT524291:CTT524614 CJX524291:CJX524614 CAB524291:CAB524614 BQF524291:BQF524614 BGJ524291:BGJ524614 AWN524291:AWN524614 AMR524291:AMR524614 ACV524291:ACV524614 SZ524291:SZ524614 JD524291:JD524614 H524291:H524614 WVP458755:WVP459078 WLT458755:WLT459078 WBX458755:WBX459078 VSB458755:VSB459078 VIF458755:VIF459078 UYJ458755:UYJ459078 UON458755:UON459078 UER458755:UER459078 TUV458755:TUV459078 TKZ458755:TKZ459078 TBD458755:TBD459078 SRH458755:SRH459078 SHL458755:SHL459078 RXP458755:RXP459078 RNT458755:RNT459078 RDX458755:RDX459078 QUB458755:QUB459078 QKF458755:QKF459078 QAJ458755:QAJ459078 PQN458755:PQN459078 PGR458755:PGR459078 OWV458755:OWV459078 OMZ458755:OMZ459078 ODD458755:ODD459078 NTH458755:NTH459078 NJL458755:NJL459078 MZP458755:MZP459078 MPT458755:MPT459078 MFX458755:MFX459078 LWB458755:LWB459078 LMF458755:LMF459078 LCJ458755:LCJ459078 KSN458755:KSN459078 KIR458755:KIR459078 JYV458755:JYV459078 JOZ458755:JOZ459078 JFD458755:JFD459078 IVH458755:IVH459078 ILL458755:ILL459078 IBP458755:IBP459078 HRT458755:HRT459078 HHX458755:HHX459078 GYB458755:GYB459078 GOF458755:GOF459078 GEJ458755:GEJ459078 FUN458755:FUN459078 FKR458755:FKR459078 FAV458755:FAV459078 EQZ458755:EQZ459078 EHD458755:EHD459078 DXH458755:DXH459078 DNL458755:DNL459078 DDP458755:DDP459078 CTT458755:CTT459078 CJX458755:CJX459078 CAB458755:CAB459078 BQF458755:BQF459078 BGJ458755:BGJ459078 AWN458755:AWN459078 AMR458755:AMR459078 ACV458755:ACV459078 SZ458755:SZ459078 JD458755:JD459078 H458755:H459078 WVP393219:WVP393542 WLT393219:WLT393542 WBX393219:WBX393542 VSB393219:VSB393542 VIF393219:VIF393542 UYJ393219:UYJ393542 UON393219:UON393542 UER393219:UER393542 TUV393219:TUV393542 TKZ393219:TKZ393542 TBD393219:TBD393542 SRH393219:SRH393542 SHL393219:SHL393542 RXP393219:RXP393542 RNT393219:RNT393542 RDX393219:RDX393542 QUB393219:QUB393542 QKF393219:QKF393542 QAJ393219:QAJ393542 PQN393219:PQN393542 PGR393219:PGR393542 OWV393219:OWV393542 OMZ393219:OMZ393542 ODD393219:ODD393542 NTH393219:NTH393542 NJL393219:NJL393542 MZP393219:MZP393542 MPT393219:MPT393542 MFX393219:MFX393542 LWB393219:LWB393542 LMF393219:LMF393542 LCJ393219:LCJ393542 KSN393219:KSN393542 KIR393219:KIR393542 JYV393219:JYV393542 JOZ393219:JOZ393542 JFD393219:JFD393542 IVH393219:IVH393542 ILL393219:ILL393542 IBP393219:IBP393542 HRT393219:HRT393542 HHX393219:HHX393542 GYB393219:GYB393542 GOF393219:GOF393542 GEJ393219:GEJ393542 FUN393219:FUN393542 FKR393219:FKR393542 FAV393219:FAV393542 EQZ393219:EQZ393542 EHD393219:EHD393542 DXH393219:DXH393542 DNL393219:DNL393542 DDP393219:DDP393542 CTT393219:CTT393542 CJX393219:CJX393542 CAB393219:CAB393542 BQF393219:BQF393542 BGJ393219:BGJ393542 AWN393219:AWN393542 AMR393219:AMR393542 ACV393219:ACV393542 SZ393219:SZ393542 JD393219:JD393542 H393219:H393542 WVP327683:WVP328006 WLT327683:WLT328006 WBX327683:WBX328006 VSB327683:VSB328006 VIF327683:VIF328006 UYJ327683:UYJ328006 UON327683:UON328006 UER327683:UER328006 TUV327683:TUV328006 TKZ327683:TKZ328006 TBD327683:TBD328006 SRH327683:SRH328006 SHL327683:SHL328006 RXP327683:RXP328006 RNT327683:RNT328006 RDX327683:RDX328006 QUB327683:QUB328006 QKF327683:QKF328006 QAJ327683:QAJ328006 PQN327683:PQN328006 PGR327683:PGR328006 OWV327683:OWV328006 OMZ327683:OMZ328006 ODD327683:ODD328006 NTH327683:NTH328006 NJL327683:NJL328006 MZP327683:MZP328006 MPT327683:MPT328006 MFX327683:MFX328006 LWB327683:LWB328006 LMF327683:LMF328006 LCJ327683:LCJ328006 KSN327683:KSN328006 KIR327683:KIR328006 JYV327683:JYV328006 JOZ327683:JOZ328006 JFD327683:JFD328006 IVH327683:IVH328006 ILL327683:ILL328006 IBP327683:IBP328006 HRT327683:HRT328006 HHX327683:HHX328006 GYB327683:GYB328006 GOF327683:GOF328006 GEJ327683:GEJ328006 FUN327683:FUN328006 FKR327683:FKR328006 FAV327683:FAV328006 EQZ327683:EQZ328006 EHD327683:EHD328006 DXH327683:DXH328006 DNL327683:DNL328006 DDP327683:DDP328006 CTT327683:CTT328006 CJX327683:CJX328006 CAB327683:CAB328006 BQF327683:BQF328006 BGJ327683:BGJ328006 AWN327683:AWN328006 AMR327683:AMR328006 ACV327683:ACV328006 SZ327683:SZ328006 JD327683:JD328006 H327683:H328006 WVP262147:WVP262470 WLT262147:WLT262470 WBX262147:WBX262470 VSB262147:VSB262470 VIF262147:VIF262470 UYJ262147:UYJ262470 UON262147:UON262470 UER262147:UER262470 TUV262147:TUV262470 TKZ262147:TKZ262470 TBD262147:TBD262470 SRH262147:SRH262470 SHL262147:SHL262470 RXP262147:RXP262470 RNT262147:RNT262470 RDX262147:RDX262470 QUB262147:QUB262470 QKF262147:QKF262470 QAJ262147:QAJ262470 PQN262147:PQN262470 PGR262147:PGR262470 OWV262147:OWV262470 OMZ262147:OMZ262470 ODD262147:ODD262470 NTH262147:NTH262470 NJL262147:NJL262470 MZP262147:MZP262470 MPT262147:MPT262470 MFX262147:MFX262470 LWB262147:LWB262470 LMF262147:LMF262470 LCJ262147:LCJ262470 KSN262147:KSN262470 KIR262147:KIR262470 JYV262147:JYV262470 JOZ262147:JOZ262470 JFD262147:JFD262470 IVH262147:IVH262470 ILL262147:ILL262470 IBP262147:IBP262470 HRT262147:HRT262470 HHX262147:HHX262470 GYB262147:GYB262470 GOF262147:GOF262470 GEJ262147:GEJ262470 FUN262147:FUN262470 FKR262147:FKR262470 FAV262147:FAV262470 EQZ262147:EQZ262470 EHD262147:EHD262470 DXH262147:DXH262470 DNL262147:DNL262470 DDP262147:DDP262470 CTT262147:CTT262470 CJX262147:CJX262470 CAB262147:CAB262470 BQF262147:BQF262470 BGJ262147:BGJ262470 AWN262147:AWN262470 AMR262147:AMR262470 ACV262147:ACV262470 SZ262147:SZ262470 JD262147:JD262470 H262147:H262470 WVP196611:WVP196934 WLT196611:WLT196934 WBX196611:WBX196934 VSB196611:VSB196934 VIF196611:VIF196934 UYJ196611:UYJ196934 UON196611:UON196934 UER196611:UER196934 TUV196611:TUV196934 TKZ196611:TKZ196934 TBD196611:TBD196934 SRH196611:SRH196934 SHL196611:SHL196934 RXP196611:RXP196934 RNT196611:RNT196934 RDX196611:RDX196934 QUB196611:QUB196934 QKF196611:QKF196934 QAJ196611:QAJ196934 PQN196611:PQN196934 PGR196611:PGR196934 OWV196611:OWV196934 OMZ196611:OMZ196934 ODD196611:ODD196934 NTH196611:NTH196934 NJL196611:NJL196934 MZP196611:MZP196934 MPT196611:MPT196934 MFX196611:MFX196934 LWB196611:LWB196934 LMF196611:LMF196934 LCJ196611:LCJ196934 KSN196611:KSN196934 KIR196611:KIR196934 JYV196611:JYV196934 JOZ196611:JOZ196934 JFD196611:JFD196934 IVH196611:IVH196934 ILL196611:ILL196934 IBP196611:IBP196934 HRT196611:HRT196934 HHX196611:HHX196934 GYB196611:GYB196934 GOF196611:GOF196934 GEJ196611:GEJ196934 FUN196611:FUN196934 FKR196611:FKR196934 FAV196611:FAV196934 EQZ196611:EQZ196934 EHD196611:EHD196934 DXH196611:DXH196934 DNL196611:DNL196934 DDP196611:DDP196934 CTT196611:CTT196934 CJX196611:CJX196934 CAB196611:CAB196934 BQF196611:BQF196934 BGJ196611:BGJ196934 AWN196611:AWN196934 AMR196611:AMR196934 ACV196611:ACV196934 SZ196611:SZ196934 JD196611:JD196934 H196611:H196934 WVP131075:WVP131398 WLT131075:WLT131398 WBX131075:WBX131398 VSB131075:VSB131398 VIF131075:VIF131398 UYJ131075:UYJ131398 UON131075:UON131398 UER131075:UER131398 TUV131075:TUV131398 TKZ131075:TKZ131398 TBD131075:TBD131398 SRH131075:SRH131398 SHL131075:SHL131398 RXP131075:RXP131398 RNT131075:RNT131398 RDX131075:RDX131398 QUB131075:QUB131398 QKF131075:QKF131398 QAJ131075:QAJ131398 PQN131075:PQN131398 PGR131075:PGR131398 OWV131075:OWV131398 OMZ131075:OMZ131398 ODD131075:ODD131398 NTH131075:NTH131398 NJL131075:NJL131398 MZP131075:MZP131398 MPT131075:MPT131398 MFX131075:MFX131398 LWB131075:LWB131398 LMF131075:LMF131398 LCJ131075:LCJ131398 KSN131075:KSN131398 KIR131075:KIR131398 JYV131075:JYV131398 JOZ131075:JOZ131398 JFD131075:JFD131398 IVH131075:IVH131398 ILL131075:ILL131398 IBP131075:IBP131398 HRT131075:HRT131398 HHX131075:HHX131398 GYB131075:GYB131398 GOF131075:GOF131398 GEJ131075:GEJ131398 FUN131075:FUN131398 FKR131075:FKR131398 FAV131075:FAV131398 EQZ131075:EQZ131398 EHD131075:EHD131398 DXH131075:DXH131398 DNL131075:DNL131398 DDP131075:DDP131398 CTT131075:CTT131398 CJX131075:CJX131398 CAB131075:CAB131398 BQF131075:BQF131398 BGJ131075:BGJ131398 AWN131075:AWN131398 AMR131075:AMR131398 ACV131075:ACV131398 SZ131075:SZ131398 JD131075:JD131398 H131075:H131398 WVP65539:WVP65862 WLT65539:WLT65862 WBX65539:WBX65862 VSB65539:VSB65862 VIF65539:VIF65862 UYJ65539:UYJ65862 UON65539:UON65862 UER65539:UER65862 TUV65539:TUV65862 TKZ65539:TKZ65862 TBD65539:TBD65862 SRH65539:SRH65862 SHL65539:SHL65862 RXP65539:RXP65862 RNT65539:RNT65862 RDX65539:RDX65862 QUB65539:QUB65862 QKF65539:QKF65862 QAJ65539:QAJ65862 PQN65539:PQN65862 PGR65539:PGR65862 OWV65539:OWV65862 OMZ65539:OMZ65862 ODD65539:ODD65862 NTH65539:NTH65862 NJL65539:NJL65862 MZP65539:MZP65862 MPT65539:MPT65862 MFX65539:MFX65862 LWB65539:LWB65862 LMF65539:LMF65862 LCJ65539:LCJ65862 KSN65539:KSN65862 KIR65539:KIR65862 JYV65539:JYV65862 JOZ65539:JOZ65862 JFD65539:JFD65862 IVH65539:IVH65862 ILL65539:ILL65862 IBP65539:IBP65862 HRT65539:HRT65862 HHX65539:HHX65862 GYB65539:GYB65862 GOF65539:GOF65862 GEJ65539:GEJ65862 FUN65539:FUN65862 FKR65539:FKR65862 FAV65539:FAV65862 EQZ65539:EQZ65862 EHD65539:EHD65862 DXH65539:DXH65862 DNL65539:DNL65862 DDP65539:DDP65862 CTT65539:CTT65862 CJX65539:CJX65862 CAB65539:CAB65862 BQF65539:BQF65862 BGJ65539:BGJ65862 AWN65539:AWN65862 AMR65539:AMR65862 ACV65539:ACV65862 SZ65539:SZ65862 JD65539:JD65862 H65539:H65862 WVP3:WVP326 WLT3:WLT326 WBX3:WBX326 VSB3:VSB326 VIF3:VIF326 UYJ3:UYJ326 UON3:UON326 UER3:UER326 TUV3:TUV326 TKZ3:TKZ326 TBD3:TBD326 SRH3:SRH326 SHL3:SHL326 RXP3:RXP326 RNT3:RNT326 RDX3:RDX326 QUB3:QUB326 QKF3:QKF326 QAJ3:QAJ326 PQN3:PQN326 PGR3:PGR326 OWV3:OWV326 OMZ3:OMZ326 ODD3:ODD326 NTH3:NTH326 NJL3:NJL326 MZP3:MZP326 MPT3:MPT326 MFX3:MFX326 LWB3:LWB326 LMF3:LMF326 LCJ3:LCJ326 KSN3:KSN326 KIR3:KIR326 JYV3:JYV326 JOZ3:JOZ326 JFD3:JFD326 IVH3:IVH326 ILL3:ILL326 IBP3:IBP326 HRT3:HRT326 HHX3:HHX326 GYB3:GYB326 GOF3:GOF326 GEJ3:GEJ326 FUN3:FUN326 FKR3:FKR326 FAV3:FAV326 EQZ3:EQZ326 EHD3:EHD326 DXH3:DXH326 DNL3:DNL326 DDP3:DDP326 CTT3:CTT326 CJX3:CJX326 CAB3:CAB326 BQF3:BQF326 BGJ3:BGJ326 AWN3:AWN326 AMR3:AMR326 ACV3:ACV326 SZ3:SZ326 JD3:JD326 H3:H326 WVS983043:WVS983353 WLW983043:WLW983353 WCA983043:WCA983353 VSE983043:VSE983353 VII983043:VII983353 UYM983043:UYM983353 UOQ983043:UOQ983353 UEU983043:UEU983353 TUY983043:TUY983353 TLC983043:TLC983353 TBG983043:TBG983353 SRK983043:SRK983353 SHO983043:SHO983353 RXS983043:RXS983353 RNW983043:RNW983353 REA983043:REA983353 QUE983043:QUE983353 QKI983043:QKI983353 QAM983043:QAM983353 PQQ983043:PQQ983353 PGU983043:PGU983353 OWY983043:OWY983353 ONC983043:ONC983353 ODG983043:ODG983353 NTK983043:NTK983353 NJO983043:NJO983353 MZS983043:MZS983353 MPW983043:MPW983353 MGA983043:MGA983353 LWE983043:LWE983353 LMI983043:LMI983353 LCM983043:LCM983353 KSQ983043:KSQ983353 KIU983043:KIU983353 JYY983043:JYY983353 JPC983043:JPC983353 JFG983043:JFG983353 IVK983043:IVK983353 ILO983043:ILO983353 IBS983043:IBS983353 HRW983043:HRW983353 HIA983043:HIA983353 GYE983043:GYE983353 GOI983043:GOI983353 GEM983043:GEM983353 FUQ983043:FUQ983353 FKU983043:FKU983353 FAY983043:FAY983353 ERC983043:ERC983353 EHG983043:EHG983353 DXK983043:DXK983353 DNO983043:DNO983353 DDS983043:DDS983353 CTW983043:CTW983353 CKA983043:CKA983353 CAE983043:CAE983353 BQI983043:BQI983353 BGM983043:BGM983353 AWQ983043:AWQ983353 AMU983043:AMU983353 ACY983043:ACY983353 TC983043:TC983353 JG983043:JG983353 K983043:K983353 WVS917507:WVS917817 WLW917507:WLW917817 WCA917507:WCA917817 VSE917507:VSE917817 VII917507:VII917817 UYM917507:UYM917817 UOQ917507:UOQ917817 UEU917507:UEU917817 TUY917507:TUY917817 TLC917507:TLC917817 TBG917507:TBG917817 SRK917507:SRK917817 SHO917507:SHO917817 RXS917507:RXS917817 RNW917507:RNW917817 REA917507:REA917817 QUE917507:QUE917817 QKI917507:QKI917817 QAM917507:QAM917817 PQQ917507:PQQ917817 PGU917507:PGU917817 OWY917507:OWY917817 ONC917507:ONC917817 ODG917507:ODG917817 NTK917507:NTK917817 NJO917507:NJO917817 MZS917507:MZS917817 MPW917507:MPW917817 MGA917507:MGA917817 LWE917507:LWE917817 LMI917507:LMI917817 LCM917507:LCM917817 KSQ917507:KSQ917817 KIU917507:KIU917817 JYY917507:JYY917817 JPC917507:JPC917817 JFG917507:JFG917817 IVK917507:IVK917817 ILO917507:ILO917817 IBS917507:IBS917817 HRW917507:HRW917817 HIA917507:HIA917817 GYE917507:GYE917817 GOI917507:GOI917817 GEM917507:GEM917817 FUQ917507:FUQ917817 FKU917507:FKU917817 FAY917507:FAY917817 ERC917507:ERC917817 EHG917507:EHG917817 DXK917507:DXK917817 DNO917507:DNO917817 DDS917507:DDS917817 CTW917507:CTW917817 CKA917507:CKA917817 CAE917507:CAE917817 BQI917507:BQI917817 BGM917507:BGM917817 AWQ917507:AWQ917817 AMU917507:AMU917817 ACY917507:ACY917817 TC917507:TC917817 JG917507:JG917817 K917507:K917817 WVS851971:WVS852281 WLW851971:WLW852281 WCA851971:WCA852281 VSE851971:VSE852281 VII851971:VII852281 UYM851971:UYM852281 UOQ851971:UOQ852281 UEU851971:UEU852281 TUY851971:TUY852281 TLC851971:TLC852281 TBG851971:TBG852281 SRK851971:SRK852281 SHO851971:SHO852281 RXS851971:RXS852281 RNW851971:RNW852281 REA851971:REA852281 QUE851971:QUE852281 QKI851971:QKI852281 QAM851971:QAM852281 PQQ851971:PQQ852281 PGU851971:PGU852281 OWY851971:OWY852281 ONC851971:ONC852281 ODG851971:ODG852281 NTK851971:NTK852281 NJO851971:NJO852281 MZS851971:MZS852281 MPW851971:MPW852281 MGA851971:MGA852281 LWE851971:LWE852281 LMI851971:LMI852281 LCM851971:LCM852281 KSQ851971:KSQ852281 KIU851971:KIU852281 JYY851971:JYY852281 JPC851971:JPC852281 JFG851971:JFG852281 IVK851971:IVK852281 ILO851971:ILO852281 IBS851971:IBS852281 HRW851971:HRW852281 HIA851971:HIA852281 GYE851971:GYE852281 GOI851971:GOI852281 GEM851971:GEM852281 FUQ851971:FUQ852281 FKU851971:FKU852281 FAY851971:FAY852281 ERC851971:ERC852281 EHG851971:EHG852281 DXK851971:DXK852281 DNO851971:DNO852281 DDS851971:DDS852281 CTW851971:CTW852281 CKA851971:CKA852281 CAE851971:CAE852281 BQI851971:BQI852281 BGM851971:BGM852281 AWQ851971:AWQ852281 AMU851971:AMU852281 ACY851971:ACY852281 TC851971:TC852281 JG851971:JG852281 K851971:K852281 WVS786435:WVS786745 WLW786435:WLW786745 WCA786435:WCA786745 VSE786435:VSE786745 VII786435:VII786745 UYM786435:UYM786745 UOQ786435:UOQ786745 UEU786435:UEU786745 TUY786435:TUY786745 TLC786435:TLC786745 TBG786435:TBG786745 SRK786435:SRK786745 SHO786435:SHO786745 RXS786435:RXS786745 RNW786435:RNW786745 REA786435:REA786745 QUE786435:QUE786745 QKI786435:QKI786745 QAM786435:QAM786745 PQQ786435:PQQ786745 PGU786435:PGU786745 OWY786435:OWY786745 ONC786435:ONC786745 ODG786435:ODG786745 NTK786435:NTK786745 NJO786435:NJO786745 MZS786435:MZS786745 MPW786435:MPW786745 MGA786435:MGA786745 LWE786435:LWE786745 LMI786435:LMI786745 LCM786435:LCM786745 KSQ786435:KSQ786745 KIU786435:KIU786745 JYY786435:JYY786745 JPC786435:JPC786745 JFG786435:JFG786745 IVK786435:IVK786745 ILO786435:ILO786745 IBS786435:IBS786745 HRW786435:HRW786745 HIA786435:HIA786745 GYE786435:GYE786745 GOI786435:GOI786745 GEM786435:GEM786745 FUQ786435:FUQ786745 FKU786435:FKU786745 FAY786435:FAY786745 ERC786435:ERC786745 EHG786435:EHG786745 DXK786435:DXK786745 DNO786435:DNO786745 DDS786435:DDS786745 CTW786435:CTW786745 CKA786435:CKA786745 CAE786435:CAE786745 BQI786435:BQI786745 BGM786435:BGM786745 AWQ786435:AWQ786745 AMU786435:AMU786745 ACY786435:ACY786745 TC786435:TC786745 JG786435:JG786745 K786435:K786745 WVS720899:WVS721209 WLW720899:WLW721209 WCA720899:WCA721209 VSE720899:VSE721209 VII720899:VII721209 UYM720899:UYM721209 UOQ720899:UOQ721209 UEU720899:UEU721209 TUY720899:TUY721209 TLC720899:TLC721209 TBG720899:TBG721209 SRK720899:SRK721209 SHO720899:SHO721209 RXS720899:RXS721209 RNW720899:RNW721209 REA720899:REA721209 QUE720899:QUE721209 QKI720899:QKI721209 QAM720899:QAM721209 PQQ720899:PQQ721209 PGU720899:PGU721209 OWY720899:OWY721209 ONC720899:ONC721209 ODG720899:ODG721209 NTK720899:NTK721209 NJO720899:NJO721209 MZS720899:MZS721209 MPW720899:MPW721209 MGA720899:MGA721209 LWE720899:LWE721209 LMI720899:LMI721209 LCM720899:LCM721209 KSQ720899:KSQ721209 KIU720899:KIU721209 JYY720899:JYY721209 JPC720899:JPC721209 JFG720899:JFG721209 IVK720899:IVK721209 ILO720899:ILO721209 IBS720899:IBS721209 HRW720899:HRW721209 HIA720899:HIA721209 GYE720899:GYE721209 GOI720899:GOI721209 GEM720899:GEM721209 FUQ720899:FUQ721209 FKU720899:FKU721209 FAY720899:FAY721209 ERC720899:ERC721209 EHG720899:EHG721209 DXK720899:DXK721209 DNO720899:DNO721209 DDS720899:DDS721209 CTW720899:CTW721209 CKA720899:CKA721209 CAE720899:CAE721209 BQI720899:BQI721209 BGM720899:BGM721209 AWQ720899:AWQ721209 AMU720899:AMU721209 ACY720899:ACY721209 TC720899:TC721209 JG720899:JG721209 K720899:K721209 WVS655363:WVS655673 WLW655363:WLW655673 WCA655363:WCA655673 VSE655363:VSE655673 VII655363:VII655673 UYM655363:UYM655673 UOQ655363:UOQ655673 UEU655363:UEU655673 TUY655363:TUY655673 TLC655363:TLC655673 TBG655363:TBG655673 SRK655363:SRK655673 SHO655363:SHO655673 RXS655363:RXS655673 RNW655363:RNW655673 REA655363:REA655673 QUE655363:QUE655673 QKI655363:QKI655673 QAM655363:QAM655673 PQQ655363:PQQ655673 PGU655363:PGU655673 OWY655363:OWY655673 ONC655363:ONC655673 ODG655363:ODG655673 NTK655363:NTK655673 NJO655363:NJO655673 MZS655363:MZS655673 MPW655363:MPW655673 MGA655363:MGA655673 LWE655363:LWE655673 LMI655363:LMI655673 LCM655363:LCM655673 KSQ655363:KSQ655673 KIU655363:KIU655673 JYY655363:JYY655673 JPC655363:JPC655673 JFG655363:JFG655673 IVK655363:IVK655673 ILO655363:ILO655673 IBS655363:IBS655673 HRW655363:HRW655673 HIA655363:HIA655673 GYE655363:GYE655673 GOI655363:GOI655673 GEM655363:GEM655673 FUQ655363:FUQ655673 FKU655363:FKU655673 FAY655363:FAY655673 ERC655363:ERC655673 EHG655363:EHG655673 DXK655363:DXK655673 DNO655363:DNO655673 DDS655363:DDS655673 CTW655363:CTW655673 CKA655363:CKA655673 CAE655363:CAE655673 BQI655363:BQI655673 BGM655363:BGM655673 AWQ655363:AWQ655673 AMU655363:AMU655673 ACY655363:ACY655673 TC655363:TC655673 JG655363:JG655673 K655363:K655673 WVS589827:WVS590137 WLW589827:WLW590137 WCA589827:WCA590137 VSE589827:VSE590137 VII589827:VII590137 UYM589827:UYM590137 UOQ589827:UOQ590137 UEU589827:UEU590137 TUY589827:TUY590137 TLC589827:TLC590137 TBG589827:TBG590137 SRK589827:SRK590137 SHO589827:SHO590137 RXS589827:RXS590137 RNW589827:RNW590137 REA589827:REA590137 QUE589827:QUE590137 QKI589827:QKI590137 QAM589827:QAM590137 PQQ589827:PQQ590137 PGU589827:PGU590137 OWY589827:OWY590137 ONC589827:ONC590137 ODG589827:ODG590137 NTK589827:NTK590137 NJO589827:NJO590137 MZS589827:MZS590137 MPW589827:MPW590137 MGA589827:MGA590137 LWE589827:LWE590137 LMI589827:LMI590137 LCM589827:LCM590137 KSQ589827:KSQ590137 KIU589827:KIU590137 JYY589827:JYY590137 JPC589827:JPC590137 JFG589827:JFG590137 IVK589827:IVK590137 ILO589827:ILO590137 IBS589827:IBS590137 HRW589827:HRW590137 HIA589827:HIA590137 GYE589827:GYE590137 GOI589827:GOI590137 GEM589827:GEM590137 FUQ589827:FUQ590137 FKU589827:FKU590137 FAY589827:FAY590137 ERC589827:ERC590137 EHG589827:EHG590137 DXK589827:DXK590137 DNO589827:DNO590137 DDS589827:DDS590137 CTW589827:CTW590137 CKA589827:CKA590137 CAE589827:CAE590137 BQI589827:BQI590137 BGM589827:BGM590137 AWQ589827:AWQ590137 AMU589827:AMU590137 ACY589827:ACY590137 TC589827:TC590137 JG589827:JG590137 K589827:K590137 WVS524291:WVS524601 WLW524291:WLW524601 WCA524291:WCA524601 VSE524291:VSE524601 VII524291:VII524601 UYM524291:UYM524601 UOQ524291:UOQ524601 UEU524291:UEU524601 TUY524291:TUY524601 TLC524291:TLC524601 TBG524291:TBG524601 SRK524291:SRK524601 SHO524291:SHO524601 RXS524291:RXS524601 RNW524291:RNW524601 REA524291:REA524601 QUE524291:QUE524601 QKI524291:QKI524601 QAM524291:QAM524601 PQQ524291:PQQ524601 PGU524291:PGU524601 OWY524291:OWY524601 ONC524291:ONC524601 ODG524291:ODG524601 NTK524291:NTK524601 NJO524291:NJO524601 MZS524291:MZS524601 MPW524291:MPW524601 MGA524291:MGA524601 LWE524291:LWE524601 LMI524291:LMI524601 LCM524291:LCM524601 KSQ524291:KSQ524601 KIU524291:KIU524601 JYY524291:JYY524601 JPC524291:JPC524601 JFG524291:JFG524601 IVK524291:IVK524601 ILO524291:ILO524601 IBS524291:IBS524601 HRW524291:HRW524601 HIA524291:HIA524601 GYE524291:GYE524601 GOI524291:GOI524601 GEM524291:GEM524601 FUQ524291:FUQ524601 FKU524291:FKU524601 FAY524291:FAY524601 ERC524291:ERC524601 EHG524291:EHG524601 DXK524291:DXK524601 DNO524291:DNO524601 DDS524291:DDS524601 CTW524291:CTW524601 CKA524291:CKA524601 CAE524291:CAE524601 BQI524291:BQI524601 BGM524291:BGM524601 AWQ524291:AWQ524601 AMU524291:AMU524601 ACY524291:ACY524601 TC524291:TC524601 JG524291:JG524601 K524291:K524601 WVS458755:WVS459065 WLW458755:WLW459065 WCA458755:WCA459065 VSE458755:VSE459065 VII458755:VII459065 UYM458755:UYM459065 UOQ458755:UOQ459065 UEU458755:UEU459065 TUY458755:TUY459065 TLC458755:TLC459065 TBG458755:TBG459065 SRK458755:SRK459065 SHO458755:SHO459065 RXS458755:RXS459065 RNW458755:RNW459065 REA458755:REA459065 QUE458755:QUE459065 QKI458755:QKI459065 QAM458755:QAM459065 PQQ458755:PQQ459065 PGU458755:PGU459065 OWY458755:OWY459065 ONC458755:ONC459065 ODG458755:ODG459065 NTK458755:NTK459065 NJO458755:NJO459065 MZS458755:MZS459065 MPW458755:MPW459065 MGA458755:MGA459065 LWE458755:LWE459065 LMI458755:LMI459065 LCM458755:LCM459065 KSQ458755:KSQ459065 KIU458755:KIU459065 JYY458755:JYY459065 JPC458755:JPC459065 JFG458755:JFG459065 IVK458755:IVK459065 ILO458755:ILO459065 IBS458755:IBS459065 HRW458755:HRW459065 HIA458755:HIA459065 GYE458755:GYE459065 GOI458755:GOI459065 GEM458755:GEM459065 FUQ458755:FUQ459065 FKU458755:FKU459065 FAY458755:FAY459065 ERC458755:ERC459065 EHG458755:EHG459065 DXK458755:DXK459065 DNO458755:DNO459065 DDS458755:DDS459065 CTW458755:CTW459065 CKA458755:CKA459065 CAE458755:CAE459065 BQI458755:BQI459065 BGM458755:BGM459065 AWQ458755:AWQ459065 AMU458755:AMU459065 ACY458755:ACY459065 TC458755:TC459065 JG458755:JG459065 K458755:K459065 WVS393219:WVS393529 WLW393219:WLW393529 WCA393219:WCA393529 VSE393219:VSE393529 VII393219:VII393529 UYM393219:UYM393529 UOQ393219:UOQ393529 UEU393219:UEU393529 TUY393219:TUY393529 TLC393219:TLC393529 TBG393219:TBG393529 SRK393219:SRK393529 SHO393219:SHO393529 RXS393219:RXS393529 RNW393219:RNW393529 REA393219:REA393529 QUE393219:QUE393529 QKI393219:QKI393529 QAM393219:QAM393529 PQQ393219:PQQ393529 PGU393219:PGU393529 OWY393219:OWY393529 ONC393219:ONC393529 ODG393219:ODG393529 NTK393219:NTK393529 NJO393219:NJO393529 MZS393219:MZS393529 MPW393219:MPW393529 MGA393219:MGA393529 LWE393219:LWE393529 LMI393219:LMI393529 LCM393219:LCM393529 KSQ393219:KSQ393529 KIU393219:KIU393529 JYY393219:JYY393529 JPC393219:JPC393529 JFG393219:JFG393529 IVK393219:IVK393529 ILO393219:ILO393529 IBS393219:IBS393529 HRW393219:HRW393529 HIA393219:HIA393529 GYE393219:GYE393529 GOI393219:GOI393529 GEM393219:GEM393529 FUQ393219:FUQ393529 FKU393219:FKU393529 FAY393219:FAY393529 ERC393219:ERC393529 EHG393219:EHG393529 DXK393219:DXK393529 DNO393219:DNO393529 DDS393219:DDS393529 CTW393219:CTW393529 CKA393219:CKA393529 CAE393219:CAE393529 BQI393219:BQI393529 BGM393219:BGM393529 AWQ393219:AWQ393529 AMU393219:AMU393529 ACY393219:ACY393529 TC393219:TC393529 JG393219:JG393529 K393219:K393529 WVS327683:WVS327993 WLW327683:WLW327993 WCA327683:WCA327993 VSE327683:VSE327993 VII327683:VII327993 UYM327683:UYM327993 UOQ327683:UOQ327993 UEU327683:UEU327993 TUY327683:TUY327993 TLC327683:TLC327993 TBG327683:TBG327993 SRK327683:SRK327993 SHO327683:SHO327993 RXS327683:RXS327993 RNW327683:RNW327993 REA327683:REA327993 QUE327683:QUE327993 QKI327683:QKI327993 QAM327683:QAM327993 PQQ327683:PQQ327993 PGU327683:PGU327993 OWY327683:OWY327993 ONC327683:ONC327993 ODG327683:ODG327993 NTK327683:NTK327993 NJO327683:NJO327993 MZS327683:MZS327993 MPW327683:MPW327993 MGA327683:MGA327993 LWE327683:LWE327993 LMI327683:LMI327993 LCM327683:LCM327993 KSQ327683:KSQ327993 KIU327683:KIU327993 JYY327683:JYY327993 JPC327683:JPC327993 JFG327683:JFG327993 IVK327683:IVK327993 ILO327683:ILO327993 IBS327683:IBS327993 HRW327683:HRW327993 HIA327683:HIA327993 GYE327683:GYE327993 GOI327683:GOI327993 GEM327683:GEM327993 FUQ327683:FUQ327993 FKU327683:FKU327993 FAY327683:FAY327993 ERC327683:ERC327993 EHG327683:EHG327993 DXK327683:DXK327993 DNO327683:DNO327993 DDS327683:DDS327993 CTW327683:CTW327993 CKA327683:CKA327993 CAE327683:CAE327993 BQI327683:BQI327993 BGM327683:BGM327993 AWQ327683:AWQ327993 AMU327683:AMU327993 ACY327683:ACY327993 TC327683:TC327993 JG327683:JG327993 K327683:K327993 WVS262147:WVS262457 WLW262147:WLW262457 WCA262147:WCA262457 VSE262147:VSE262457 VII262147:VII262457 UYM262147:UYM262457 UOQ262147:UOQ262457 UEU262147:UEU262457 TUY262147:TUY262457 TLC262147:TLC262457 TBG262147:TBG262457 SRK262147:SRK262457 SHO262147:SHO262457 RXS262147:RXS262457 RNW262147:RNW262457 REA262147:REA262457 QUE262147:QUE262457 QKI262147:QKI262457 QAM262147:QAM262457 PQQ262147:PQQ262457 PGU262147:PGU262457 OWY262147:OWY262457 ONC262147:ONC262457 ODG262147:ODG262457 NTK262147:NTK262457 NJO262147:NJO262457 MZS262147:MZS262457 MPW262147:MPW262457 MGA262147:MGA262457 LWE262147:LWE262457 LMI262147:LMI262457 LCM262147:LCM262457 KSQ262147:KSQ262457 KIU262147:KIU262457 JYY262147:JYY262457 JPC262147:JPC262457 JFG262147:JFG262457 IVK262147:IVK262457 ILO262147:ILO262457 IBS262147:IBS262457 HRW262147:HRW262457 HIA262147:HIA262457 GYE262147:GYE262457 GOI262147:GOI262457 GEM262147:GEM262457 FUQ262147:FUQ262457 FKU262147:FKU262457 FAY262147:FAY262457 ERC262147:ERC262457 EHG262147:EHG262457 DXK262147:DXK262457 DNO262147:DNO262457 DDS262147:DDS262457 CTW262147:CTW262457 CKA262147:CKA262457 CAE262147:CAE262457 BQI262147:BQI262457 BGM262147:BGM262457 AWQ262147:AWQ262457 AMU262147:AMU262457 ACY262147:ACY262457 TC262147:TC262457 JG262147:JG262457 K262147:K262457 WVS196611:WVS196921 WLW196611:WLW196921 WCA196611:WCA196921 VSE196611:VSE196921 VII196611:VII196921 UYM196611:UYM196921 UOQ196611:UOQ196921 UEU196611:UEU196921 TUY196611:TUY196921 TLC196611:TLC196921 TBG196611:TBG196921 SRK196611:SRK196921 SHO196611:SHO196921 RXS196611:RXS196921 RNW196611:RNW196921 REA196611:REA196921 QUE196611:QUE196921 QKI196611:QKI196921 QAM196611:QAM196921 PQQ196611:PQQ196921 PGU196611:PGU196921 OWY196611:OWY196921 ONC196611:ONC196921 ODG196611:ODG196921 NTK196611:NTK196921 NJO196611:NJO196921 MZS196611:MZS196921 MPW196611:MPW196921 MGA196611:MGA196921 LWE196611:LWE196921 LMI196611:LMI196921 LCM196611:LCM196921 KSQ196611:KSQ196921 KIU196611:KIU196921 JYY196611:JYY196921 JPC196611:JPC196921 JFG196611:JFG196921 IVK196611:IVK196921 ILO196611:ILO196921 IBS196611:IBS196921 HRW196611:HRW196921 HIA196611:HIA196921 GYE196611:GYE196921 GOI196611:GOI196921 GEM196611:GEM196921 FUQ196611:FUQ196921 FKU196611:FKU196921 FAY196611:FAY196921 ERC196611:ERC196921 EHG196611:EHG196921 DXK196611:DXK196921 DNO196611:DNO196921 DDS196611:DDS196921 CTW196611:CTW196921 CKA196611:CKA196921 CAE196611:CAE196921 BQI196611:BQI196921 BGM196611:BGM196921 AWQ196611:AWQ196921 AMU196611:AMU196921 ACY196611:ACY196921 TC196611:TC196921 JG196611:JG196921 K196611:K196921 WVS131075:WVS131385 WLW131075:WLW131385 WCA131075:WCA131385 VSE131075:VSE131385 VII131075:VII131385 UYM131075:UYM131385 UOQ131075:UOQ131385 UEU131075:UEU131385 TUY131075:TUY131385 TLC131075:TLC131385 TBG131075:TBG131385 SRK131075:SRK131385 SHO131075:SHO131385 RXS131075:RXS131385 RNW131075:RNW131385 REA131075:REA131385 QUE131075:QUE131385 QKI131075:QKI131385 QAM131075:QAM131385 PQQ131075:PQQ131385 PGU131075:PGU131385 OWY131075:OWY131385 ONC131075:ONC131385 ODG131075:ODG131385 NTK131075:NTK131385 NJO131075:NJO131385 MZS131075:MZS131385 MPW131075:MPW131385 MGA131075:MGA131385 LWE131075:LWE131385 LMI131075:LMI131385 LCM131075:LCM131385 KSQ131075:KSQ131385 KIU131075:KIU131385 JYY131075:JYY131385 JPC131075:JPC131385 JFG131075:JFG131385 IVK131075:IVK131385 ILO131075:ILO131385 IBS131075:IBS131385 HRW131075:HRW131385 HIA131075:HIA131385 GYE131075:GYE131385 GOI131075:GOI131385 GEM131075:GEM131385 FUQ131075:FUQ131385 FKU131075:FKU131385 FAY131075:FAY131385 ERC131075:ERC131385 EHG131075:EHG131385 DXK131075:DXK131385 DNO131075:DNO131385 DDS131075:DDS131385 CTW131075:CTW131385 CKA131075:CKA131385 CAE131075:CAE131385 BQI131075:BQI131385 BGM131075:BGM131385 AWQ131075:AWQ131385 AMU131075:AMU131385 ACY131075:ACY131385 TC131075:TC131385 JG131075:JG131385 K131075:K131385 WVS65539:WVS65849 WLW65539:WLW65849 WCA65539:WCA65849 VSE65539:VSE65849 VII65539:VII65849 UYM65539:UYM65849 UOQ65539:UOQ65849 UEU65539:UEU65849 TUY65539:TUY65849 TLC65539:TLC65849 TBG65539:TBG65849 SRK65539:SRK65849 SHO65539:SHO65849 RXS65539:RXS65849 RNW65539:RNW65849 REA65539:REA65849 QUE65539:QUE65849 QKI65539:QKI65849 QAM65539:QAM65849 PQQ65539:PQQ65849 PGU65539:PGU65849 OWY65539:OWY65849 ONC65539:ONC65849 ODG65539:ODG65849 NTK65539:NTK65849 NJO65539:NJO65849 MZS65539:MZS65849 MPW65539:MPW65849 MGA65539:MGA65849 LWE65539:LWE65849 LMI65539:LMI65849 LCM65539:LCM65849 KSQ65539:KSQ65849 KIU65539:KIU65849 JYY65539:JYY65849 JPC65539:JPC65849 JFG65539:JFG65849 IVK65539:IVK65849 ILO65539:ILO65849 IBS65539:IBS65849 HRW65539:HRW65849 HIA65539:HIA65849 GYE65539:GYE65849 GOI65539:GOI65849 GEM65539:GEM65849 FUQ65539:FUQ65849 FKU65539:FKU65849 FAY65539:FAY65849 ERC65539:ERC65849 EHG65539:EHG65849 DXK65539:DXK65849 DNO65539:DNO65849 DDS65539:DDS65849 CTW65539:CTW65849 CKA65539:CKA65849 CAE65539:CAE65849 BQI65539:BQI65849 BGM65539:BGM65849 AWQ65539:AWQ65849 AMU65539:AMU65849 ACY65539:ACY65849 TC65539:TC65849 JG65539:JG65849 K65539:K65849 WVS3:WVS313 WLW3:WLW313 WCA3:WCA313 VSE3:VSE313 VII3:VII313 UYM3:UYM313 UOQ3:UOQ313 UEU3:UEU313 TUY3:TUY313 TLC3:TLC313 TBG3:TBG313 SRK3:SRK313 SHO3:SHO313 RXS3:RXS313 RNW3:RNW313 REA3:REA313 QUE3:QUE313 QKI3:QKI313 QAM3:QAM313 PQQ3:PQQ313 PGU3:PGU313 OWY3:OWY313 ONC3:ONC313 ODG3:ODG313 NTK3:NTK313 NJO3:NJO313 MZS3:MZS313 MPW3:MPW313 MGA3:MGA313 LWE3:LWE313 LMI3:LMI313 LCM3:LCM313 KSQ3:KSQ313 KIU3:KIU313 JYY3:JYY313 JPC3:JPC313 JFG3:JFG313 IVK3:IVK313 ILO3:ILO313 IBS3:IBS313 HRW3:HRW313 HIA3:HIA313 GYE3:GYE313 GOI3:GOI313 GEM3:GEM313 FUQ3:FUQ313 FKU3:FKU313 FAY3:FAY313 ERC3:ERC313 EHG3:EHG313 DXK3:DXK313 DNO3:DNO313 DDS3:DDS313 CTW3:CTW313 CKA3:CKA313 CAE3:CAE313 BQI3:BQI313 BGM3:BGM313 AWQ3:AWQ313 AMU3:AMU313 ACY3:ACY313 TC3:TC313 JG3:JG313" xr:uid="{432F61C8-7246-45B9-BD38-F33BD1A1C29B}">
      <formula1>$Y$3:$Y$7</formula1>
    </dataValidation>
  </dataValidations>
  <pageMargins left="0.75" right="0.75" top="1" bottom="1"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9702-ADAD-46B8-AA00-E0D9BBAD3D0A}">
  <dimension ref="A1:R605"/>
  <sheetViews>
    <sheetView zoomScale="50" zoomScaleNormal="50" workbookViewId="0">
      <pane ySplit="1" topLeftCell="A2" activePane="bottomLeft" state="frozen"/>
      <selection pane="bottomLeft" sqref="A1:XFD1"/>
    </sheetView>
  </sheetViews>
  <sheetFormatPr defaultColWidth="9.08984375" defaultRowHeight="13" x14ac:dyDescent="0.3"/>
  <cols>
    <col min="1" max="1" width="13.36328125" style="376" bestFit="1" customWidth="1"/>
    <col min="2" max="2" width="9.36328125" style="165" bestFit="1" customWidth="1"/>
    <col min="3" max="3" width="8.453125" style="165" bestFit="1" customWidth="1"/>
    <col min="4" max="4" width="6.81640625" style="165" bestFit="1" customWidth="1"/>
    <col min="5" max="5" width="11.54296875" style="165" bestFit="1" customWidth="1"/>
    <col min="6" max="6" width="17.08984375" style="165" customWidth="1"/>
    <col min="7" max="7" width="8.81640625" style="165" bestFit="1" customWidth="1"/>
    <col min="8" max="8" width="10.6328125" style="165" bestFit="1" customWidth="1"/>
    <col min="9" max="9" width="14.1796875" style="165" bestFit="1" customWidth="1"/>
    <col min="10" max="10" width="10.7265625" style="165" bestFit="1" customWidth="1"/>
    <col min="11" max="11" width="15.6328125" style="165" bestFit="1" customWidth="1"/>
    <col min="12" max="12" width="13" style="165" bestFit="1" customWidth="1"/>
    <col min="13" max="13" width="72.81640625" style="165" customWidth="1"/>
    <col min="14" max="14" width="12.1796875" style="165" bestFit="1" customWidth="1"/>
    <col min="15" max="15" width="14.36328125" style="165" customWidth="1"/>
    <col min="16" max="16" width="9.08984375" style="165"/>
    <col min="17" max="17" width="18" style="165" bestFit="1" customWidth="1"/>
    <col min="18" max="18" width="64.08984375" style="165" bestFit="1" customWidth="1"/>
    <col min="19" max="19" width="10.81640625" style="165" customWidth="1"/>
    <col min="20" max="16384" width="9.08984375" style="165"/>
  </cols>
  <sheetData>
    <row r="1" spans="1:18" ht="15" thickBot="1" x14ac:dyDescent="0.4">
      <c r="A1" s="592" t="s">
        <v>7136</v>
      </c>
      <c r="B1" s="592"/>
      <c r="C1" s="592"/>
      <c r="D1" s="592"/>
      <c r="E1" s="592"/>
      <c r="F1" s="592"/>
      <c r="G1" s="592"/>
      <c r="H1" s="592"/>
      <c r="I1" s="592"/>
      <c r="J1" s="592"/>
      <c r="K1" s="592"/>
      <c r="L1" s="592"/>
      <c r="M1" s="592"/>
      <c r="N1" s="592"/>
      <c r="O1" s="592"/>
      <c r="P1" s="592"/>
      <c r="Q1" s="592"/>
      <c r="R1" s="592"/>
    </row>
    <row r="2" spans="1:18" ht="13.5" thickTop="1" x14ac:dyDescent="0.3">
      <c r="A2" s="282" t="s">
        <v>4702</v>
      </c>
      <c r="B2" s="283" t="s">
        <v>5230</v>
      </c>
      <c r="C2" s="283" t="s">
        <v>5231</v>
      </c>
      <c r="D2" s="283" t="s">
        <v>5232</v>
      </c>
      <c r="E2" s="284" t="s">
        <v>5233</v>
      </c>
      <c r="F2" s="285" t="s">
        <v>5234</v>
      </c>
      <c r="G2" s="283" t="s">
        <v>5235</v>
      </c>
      <c r="H2" s="283" t="s">
        <v>5236</v>
      </c>
      <c r="I2" s="283" t="s">
        <v>5237</v>
      </c>
      <c r="J2" s="283" t="s">
        <v>5238</v>
      </c>
      <c r="K2" s="283" t="s">
        <v>5239</v>
      </c>
      <c r="L2" s="283" t="s">
        <v>5240</v>
      </c>
      <c r="M2" s="283" t="s">
        <v>5190</v>
      </c>
      <c r="N2" s="283" t="s">
        <v>5241</v>
      </c>
      <c r="O2" s="283" t="s">
        <v>5242</v>
      </c>
      <c r="Q2" s="519" t="s">
        <v>5243</v>
      </c>
      <c r="R2" s="520"/>
    </row>
    <row r="3" spans="1:18" x14ac:dyDescent="0.3">
      <c r="A3" s="286" t="s">
        <v>5244</v>
      </c>
      <c r="B3" s="287" t="s">
        <v>4798</v>
      </c>
      <c r="C3" s="288">
        <v>120.5</v>
      </c>
      <c r="D3" s="288">
        <v>122</v>
      </c>
      <c r="E3" s="289" t="s">
        <v>5245</v>
      </c>
      <c r="F3" s="288" t="s">
        <v>4280</v>
      </c>
      <c r="G3" s="290" t="s">
        <v>133</v>
      </c>
      <c r="H3" s="290" t="s">
        <v>5246</v>
      </c>
      <c r="I3" s="290" t="s">
        <v>5247</v>
      </c>
      <c r="J3" s="290" t="s">
        <v>5248</v>
      </c>
      <c r="K3" s="290" t="s">
        <v>5249</v>
      </c>
      <c r="L3" s="290" t="s">
        <v>5250</v>
      </c>
      <c r="M3" s="290"/>
      <c r="N3" s="290" t="s">
        <v>5251</v>
      </c>
      <c r="O3" s="291">
        <v>43348</v>
      </c>
      <c r="Q3" s="521" t="s">
        <v>4702</v>
      </c>
      <c r="R3" s="522" t="s">
        <v>5252</v>
      </c>
    </row>
    <row r="4" spans="1:18" x14ac:dyDescent="0.3">
      <c r="A4" s="286" t="s">
        <v>5244</v>
      </c>
      <c r="B4" s="287" t="s">
        <v>4798</v>
      </c>
      <c r="C4" s="288">
        <v>122</v>
      </c>
      <c r="D4" s="288">
        <v>143.1</v>
      </c>
      <c r="E4" s="289" t="s">
        <v>5245</v>
      </c>
      <c r="F4" s="288" t="s">
        <v>4280</v>
      </c>
      <c r="G4" s="290" t="s">
        <v>5253</v>
      </c>
      <c r="H4" s="288"/>
      <c r="I4" s="288"/>
      <c r="J4" s="290" t="s">
        <v>5248</v>
      </c>
      <c r="K4" s="290" t="s">
        <v>5249</v>
      </c>
      <c r="L4" s="290" t="s">
        <v>5250</v>
      </c>
      <c r="M4" s="290"/>
      <c r="N4" s="290" t="s">
        <v>5251</v>
      </c>
      <c r="O4" s="291">
        <v>43348</v>
      </c>
      <c r="Q4" s="523" t="s">
        <v>5230</v>
      </c>
      <c r="R4" s="522" t="s">
        <v>5254</v>
      </c>
    </row>
    <row r="5" spans="1:18" x14ac:dyDescent="0.3">
      <c r="A5" s="286" t="s">
        <v>5244</v>
      </c>
      <c r="B5" s="287" t="s">
        <v>4798</v>
      </c>
      <c r="C5" s="288">
        <v>143.1</v>
      </c>
      <c r="D5" s="288">
        <v>143.6</v>
      </c>
      <c r="E5" s="289" t="s">
        <v>5245</v>
      </c>
      <c r="F5" s="288" t="s">
        <v>4280</v>
      </c>
      <c r="G5" s="290" t="s">
        <v>133</v>
      </c>
      <c r="H5" s="290" t="s">
        <v>5246</v>
      </c>
      <c r="I5" s="290" t="s">
        <v>5247</v>
      </c>
      <c r="J5" s="290" t="s">
        <v>5248</v>
      </c>
      <c r="K5" s="290" t="s">
        <v>5249</v>
      </c>
      <c r="L5" s="290" t="s">
        <v>5250</v>
      </c>
      <c r="M5" s="290"/>
      <c r="N5" s="290" t="s">
        <v>5251</v>
      </c>
      <c r="O5" s="291">
        <v>43348</v>
      </c>
      <c r="Q5" s="523" t="s">
        <v>5231</v>
      </c>
      <c r="R5" s="522" t="s">
        <v>5255</v>
      </c>
    </row>
    <row r="6" spans="1:18" x14ac:dyDescent="0.3">
      <c r="A6" s="286" t="s">
        <v>5244</v>
      </c>
      <c r="B6" s="287" t="s">
        <v>4798</v>
      </c>
      <c r="C6" s="288">
        <v>143.6</v>
      </c>
      <c r="D6" s="288">
        <v>169</v>
      </c>
      <c r="E6" s="289" t="s">
        <v>5245</v>
      </c>
      <c r="F6" s="288" t="s">
        <v>4280</v>
      </c>
      <c r="G6" s="290" t="s">
        <v>5253</v>
      </c>
      <c r="H6" s="288"/>
      <c r="I6" s="288"/>
      <c r="J6" s="290" t="s">
        <v>5248</v>
      </c>
      <c r="K6" s="290" t="s">
        <v>5249</v>
      </c>
      <c r="L6" s="290" t="s">
        <v>5250</v>
      </c>
      <c r="M6" s="290" t="s">
        <v>5256</v>
      </c>
      <c r="N6" s="290" t="s">
        <v>5257</v>
      </c>
      <c r="O6" s="291">
        <v>43348</v>
      </c>
      <c r="Q6" s="523" t="s">
        <v>5232</v>
      </c>
      <c r="R6" s="522" t="s">
        <v>5258</v>
      </c>
    </row>
    <row r="7" spans="1:18" x14ac:dyDescent="0.3">
      <c r="A7" s="286" t="s">
        <v>5244</v>
      </c>
      <c r="B7" s="287" t="s">
        <v>4798</v>
      </c>
      <c r="C7" s="288">
        <v>169</v>
      </c>
      <c r="D7" s="288">
        <v>173.8</v>
      </c>
      <c r="E7" s="294" t="s">
        <v>5259</v>
      </c>
      <c r="F7" s="288"/>
      <c r="G7" s="290" t="s">
        <v>5253</v>
      </c>
      <c r="H7" s="288"/>
      <c r="I7" s="288"/>
      <c r="J7" s="290" t="s">
        <v>5247</v>
      </c>
      <c r="K7" s="290" t="s">
        <v>5249</v>
      </c>
      <c r="L7" s="290" t="s">
        <v>5250</v>
      </c>
      <c r="M7" s="290" t="s">
        <v>5260</v>
      </c>
      <c r="N7" s="290" t="s">
        <v>5257</v>
      </c>
      <c r="O7" s="291">
        <v>43348</v>
      </c>
      <c r="Q7" s="523" t="s">
        <v>5233</v>
      </c>
      <c r="R7" s="522" t="s">
        <v>5261</v>
      </c>
    </row>
    <row r="8" spans="1:18" x14ac:dyDescent="0.3">
      <c r="A8" s="286" t="s">
        <v>5244</v>
      </c>
      <c r="B8" s="287" t="s">
        <v>4798</v>
      </c>
      <c r="C8" s="288">
        <v>173.8</v>
      </c>
      <c r="D8" s="288">
        <v>186.5</v>
      </c>
      <c r="E8" s="289" t="s">
        <v>5245</v>
      </c>
      <c r="F8" s="288" t="s">
        <v>4280</v>
      </c>
      <c r="G8" s="290" t="s">
        <v>133</v>
      </c>
      <c r="H8" s="290" t="s">
        <v>5246</v>
      </c>
      <c r="I8" s="290" t="s">
        <v>5262</v>
      </c>
      <c r="J8" s="290" t="s">
        <v>5248</v>
      </c>
      <c r="K8" s="290" t="s">
        <v>5249</v>
      </c>
      <c r="L8" s="290" t="s">
        <v>5250</v>
      </c>
      <c r="M8" s="290" t="s">
        <v>5263</v>
      </c>
      <c r="N8" s="290" t="s">
        <v>5257</v>
      </c>
      <c r="O8" s="291">
        <v>43348</v>
      </c>
      <c r="Q8" s="524" t="s">
        <v>5234</v>
      </c>
      <c r="R8" s="522" t="s">
        <v>5264</v>
      </c>
    </row>
    <row r="9" spans="1:18" x14ac:dyDescent="0.3">
      <c r="A9" s="286" t="s">
        <v>5244</v>
      </c>
      <c r="B9" s="287" t="s">
        <v>4798</v>
      </c>
      <c r="C9" s="288">
        <v>186.5</v>
      </c>
      <c r="D9" s="288">
        <v>190.3</v>
      </c>
      <c r="E9" s="289" t="s">
        <v>5245</v>
      </c>
      <c r="F9" s="288" t="s">
        <v>4280</v>
      </c>
      <c r="G9" s="290" t="s">
        <v>133</v>
      </c>
      <c r="H9" s="290" t="s">
        <v>5265</v>
      </c>
      <c r="I9" s="290" t="s">
        <v>5266</v>
      </c>
      <c r="J9" s="290" t="s">
        <v>5248</v>
      </c>
      <c r="K9" s="290" t="s">
        <v>5249</v>
      </c>
      <c r="L9" s="290" t="s">
        <v>5250</v>
      </c>
      <c r="M9" s="290" t="s">
        <v>5267</v>
      </c>
      <c r="N9" s="290" t="s">
        <v>5257</v>
      </c>
      <c r="O9" s="291">
        <v>43348</v>
      </c>
      <c r="Q9" s="523" t="s">
        <v>5235</v>
      </c>
      <c r="R9" s="522" t="s">
        <v>5268</v>
      </c>
    </row>
    <row r="10" spans="1:18" x14ac:dyDescent="0.3">
      <c r="A10" s="286" t="s">
        <v>5244</v>
      </c>
      <c r="B10" s="287" t="s">
        <v>4798</v>
      </c>
      <c r="C10" s="288">
        <v>190.3</v>
      </c>
      <c r="D10" s="288">
        <v>196.9</v>
      </c>
      <c r="E10" s="289" t="s">
        <v>5245</v>
      </c>
      <c r="F10" s="288" t="s">
        <v>4280</v>
      </c>
      <c r="G10" s="290" t="s">
        <v>133</v>
      </c>
      <c r="H10" s="290" t="s">
        <v>5246</v>
      </c>
      <c r="I10" s="290" t="s">
        <v>5247</v>
      </c>
      <c r="J10" s="290" t="s">
        <v>5248</v>
      </c>
      <c r="K10" s="290" t="s">
        <v>5249</v>
      </c>
      <c r="L10" s="290" t="s">
        <v>5250</v>
      </c>
      <c r="M10" s="290" t="s">
        <v>5269</v>
      </c>
      <c r="N10" s="290" t="s">
        <v>5257</v>
      </c>
      <c r="O10" s="291">
        <v>43348</v>
      </c>
      <c r="Q10" s="523" t="s">
        <v>5236</v>
      </c>
      <c r="R10" s="522" t="s">
        <v>5270</v>
      </c>
    </row>
    <row r="11" spans="1:18" x14ac:dyDescent="0.3">
      <c r="A11" s="286" t="s">
        <v>5244</v>
      </c>
      <c r="B11" s="287" t="s">
        <v>4798</v>
      </c>
      <c r="C11" s="288">
        <v>196.9</v>
      </c>
      <c r="D11" s="288">
        <v>201.5</v>
      </c>
      <c r="E11" s="290" t="s">
        <v>5271</v>
      </c>
      <c r="F11" s="288"/>
      <c r="G11" s="290" t="s">
        <v>5253</v>
      </c>
      <c r="H11" s="288"/>
      <c r="I11" s="288"/>
      <c r="J11" s="290" t="s">
        <v>5247</v>
      </c>
      <c r="K11" s="290" t="s">
        <v>5249</v>
      </c>
      <c r="L11" s="290" t="s">
        <v>5272</v>
      </c>
      <c r="M11" s="290" t="s">
        <v>5273</v>
      </c>
      <c r="N11" s="290" t="s">
        <v>5257</v>
      </c>
      <c r="O11" s="291">
        <v>43348</v>
      </c>
      <c r="Q11" s="523" t="s">
        <v>5237</v>
      </c>
      <c r="R11" s="522" t="s">
        <v>5274</v>
      </c>
    </row>
    <row r="12" spans="1:18" x14ac:dyDescent="0.3">
      <c r="A12" s="286" t="s">
        <v>5244</v>
      </c>
      <c r="B12" s="287" t="s">
        <v>4798</v>
      </c>
      <c r="C12" s="288">
        <v>201.5</v>
      </c>
      <c r="D12" s="288">
        <v>207</v>
      </c>
      <c r="E12" s="289" t="s">
        <v>5245</v>
      </c>
      <c r="F12" s="288" t="s">
        <v>4280</v>
      </c>
      <c r="G12" s="290" t="s">
        <v>133</v>
      </c>
      <c r="H12" s="290" t="s">
        <v>5246</v>
      </c>
      <c r="I12" s="288"/>
      <c r="J12" s="290" t="s">
        <v>5248</v>
      </c>
      <c r="K12" s="290" t="s">
        <v>5249</v>
      </c>
      <c r="L12" s="290" t="s">
        <v>5250</v>
      </c>
      <c r="M12" s="290" t="s">
        <v>5275</v>
      </c>
      <c r="N12" s="290" t="s">
        <v>5257</v>
      </c>
      <c r="O12" s="291">
        <v>43348</v>
      </c>
      <c r="Q12" s="523" t="s">
        <v>5238</v>
      </c>
      <c r="R12" s="522" t="s">
        <v>5276</v>
      </c>
    </row>
    <row r="13" spans="1:18" x14ac:dyDescent="0.3">
      <c r="A13" s="286" t="s">
        <v>5244</v>
      </c>
      <c r="B13" s="287" t="s">
        <v>4798</v>
      </c>
      <c r="C13" s="288">
        <v>207</v>
      </c>
      <c r="D13" s="288">
        <v>236.3</v>
      </c>
      <c r="E13" s="289" t="s">
        <v>5245</v>
      </c>
      <c r="F13" s="288" t="s">
        <v>4280</v>
      </c>
      <c r="G13" s="290" t="s">
        <v>133</v>
      </c>
      <c r="H13" s="290" t="s">
        <v>5246</v>
      </c>
      <c r="I13" s="288"/>
      <c r="J13" s="290" t="s">
        <v>5248</v>
      </c>
      <c r="K13" s="290" t="s">
        <v>5249</v>
      </c>
      <c r="L13" s="290" t="s">
        <v>5250</v>
      </c>
      <c r="M13" s="290" t="s">
        <v>5277</v>
      </c>
      <c r="N13" s="290" t="s">
        <v>5257</v>
      </c>
      <c r="O13" s="291">
        <v>43348</v>
      </c>
      <c r="Q13" s="523" t="s">
        <v>5239</v>
      </c>
      <c r="R13" s="522" t="s">
        <v>5278</v>
      </c>
    </row>
    <row r="14" spans="1:18" x14ac:dyDescent="0.3">
      <c r="A14" s="286" t="s">
        <v>5244</v>
      </c>
      <c r="B14" s="287" t="s">
        <v>4798</v>
      </c>
      <c r="C14" s="288">
        <v>236.3</v>
      </c>
      <c r="D14" s="288">
        <v>240.15</v>
      </c>
      <c r="E14" s="295" t="s">
        <v>5279</v>
      </c>
      <c r="F14" s="288" t="s">
        <v>4280</v>
      </c>
      <c r="G14" s="290" t="s">
        <v>5280</v>
      </c>
      <c r="H14" s="290" t="s">
        <v>5246</v>
      </c>
      <c r="I14" s="290" t="s">
        <v>5266</v>
      </c>
      <c r="J14" s="290" t="s">
        <v>5281</v>
      </c>
      <c r="K14" s="290" t="s">
        <v>5249</v>
      </c>
      <c r="L14" s="290" t="s">
        <v>5282</v>
      </c>
      <c r="M14" s="290" t="s">
        <v>5283</v>
      </c>
      <c r="N14" s="290" t="s">
        <v>5257</v>
      </c>
      <c r="O14" s="291">
        <v>43348</v>
      </c>
      <c r="Q14" s="523" t="s">
        <v>5240</v>
      </c>
      <c r="R14" s="522" t="s">
        <v>5284</v>
      </c>
    </row>
    <row r="15" spans="1:18" x14ac:dyDescent="0.3">
      <c r="A15" s="286" t="s">
        <v>5244</v>
      </c>
      <c r="B15" s="287" t="s">
        <v>4798</v>
      </c>
      <c r="C15" s="288">
        <v>240.15</v>
      </c>
      <c r="D15" s="288">
        <v>256.60000000000002</v>
      </c>
      <c r="E15" s="296" t="s">
        <v>5285</v>
      </c>
      <c r="F15" s="288" t="s">
        <v>4280</v>
      </c>
      <c r="G15" s="290" t="s">
        <v>5286</v>
      </c>
      <c r="H15" s="290" t="s">
        <v>5246</v>
      </c>
      <c r="I15" s="288"/>
      <c r="J15" s="290" t="s">
        <v>5248</v>
      </c>
      <c r="K15" s="290" t="s">
        <v>5249</v>
      </c>
      <c r="L15" s="290" t="s">
        <v>5287</v>
      </c>
      <c r="M15" s="290" t="s">
        <v>5288</v>
      </c>
      <c r="N15" s="290" t="s">
        <v>5257</v>
      </c>
      <c r="O15" s="291">
        <v>43348</v>
      </c>
      <c r="Q15" s="523" t="s">
        <v>5190</v>
      </c>
      <c r="R15" s="522" t="s">
        <v>5289</v>
      </c>
    </row>
    <row r="16" spans="1:18" x14ac:dyDescent="0.3">
      <c r="A16" s="286" t="s">
        <v>5244</v>
      </c>
      <c r="B16" s="287" t="s">
        <v>4798</v>
      </c>
      <c r="C16" s="288">
        <v>256.60000000000002</v>
      </c>
      <c r="D16" s="288">
        <v>260</v>
      </c>
      <c r="E16" s="297" t="s">
        <v>5290</v>
      </c>
      <c r="F16" s="288" t="s">
        <v>5291</v>
      </c>
      <c r="G16" s="290" t="s">
        <v>5253</v>
      </c>
      <c r="H16" s="288"/>
      <c r="I16" s="288"/>
      <c r="J16" s="290" t="s">
        <v>5292</v>
      </c>
      <c r="K16" s="290" t="s">
        <v>5249</v>
      </c>
      <c r="L16" s="290" t="s">
        <v>5287</v>
      </c>
      <c r="M16" s="290" t="s">
        <v>5293</v>
      </c>
      <c r="N16" s="290" t="s">
        <v>5257</v>
      </c>
      <c r="O16" s="291">
        <v>43348</v>
      </c>
      <c r="Q16" s="523" t="s">
        <v>5241</v>
      </c>
      <c r="R16" s="522" t="s">
        <v>5294</v>
      </c>
    </row>
    <row r="17" spans="1:18" x14ac:dyDescent="0.3">
      <c r="A17" s="286" t="s">
        <v>5244</v>
      </c>
      <c r="B17" s="287" t="s">
        <v>4798</v>
      </c>
      <c r="C17" s="288">
        <v>260</v>
      </c>
      <c r="D17" s="288">
        <v>263.2</v>
      </c>
      <c r="E17" s="298" t="s">
        <v>5295</v>
      </c>
      <c r="F17" s="288" t="s">
        <v>5296</v>
      </c>
      <c r="G17" s="290" t="s">
        <v>5253</v>
      </c>
      <c r="H17" s="288"/>
      <c r="I17" s="288"/>
      <c r="J17" s="290" t="s">
        <v>5247</v>
      </c>
      <c r="K17" s="290" t="s">
        <v>5249</v>
      </c>
      <c r="L17" s="290" t="s">
        <v>5282</v>
      </c>
      <c r="M17" s="290" t="s">
        <v>5297</v>
      </c>
      <c r="N17" s="290" t="s">
        <v>5257</v>
      </c>
      <c r="O17" s="291">
        <v>43348</v>
      </c>
      <c r="Q17" s="523" t="s">
        <v>5242</v>
      </c>
      <c r="R17" s="522" t="s">
        <v>5298</v>
      </c>
    </row>
    <row r="18" spans="1:18" x14ac:dyDescent="0.3">
      <c r="A18" s="286" t="s">
        <v>5244</v>
      </c>
      <c r="B18" s="287" t="s">
        <v>4798</v>
      </c>
      <c r="C18" s="288">
        <v>263.2</v>
      </c>
      <c r="D18" s="288">
        <v>265.60000000000002</v>
      </c>
      <c r="E18" s="297" t="s">
        <v>5290</v>
      </c>
      <c r="F18" s="288" t="s">
        <v>5291</v>
      </c>
      <c r="G18" s="290" t="s">
        <v>5299</v>
      </c>
      <c r="H18" s="290" t="s">
        <v>5299</v>
      </c>
      <c r="I18" s="288"/>
      <c r="J18" s="290" t="s">
        <v>5292</v>
      </c>
      <c r="K18" s="290" t="s">
        <v>5249</v>
      </c>
      <c r="L18" s="290" t="s">
        <v>5287</v>
      </c>
      <c r="M18" s="290" t="s">
        <v>5300</v>
      </c>
      <c r="N18" s="290" t="s">
        <v>5257</v>
      </c>
      <c r="O18" s="291">
        <v>43348</v>
      </c>
      <c r="Q18" s="299"/>
      <c r="R18" s="300"/>
    </row>
    <row r="19" spans="1:18" x14ac:dyDescent="0.3">
      <c r="A19" s="286" t="s">
        <v>5244</v>
      </c>
      <c r="B19" s="287" t="s">
        <v>4798</v>
      </c>
      <c r="C19" s="288">
        <v>265.60000000000002</v>
      </c>
      <c r="D19" s="288">
        <v>281.89999999999998</v>
      </c>
      <c r="E19" s="297" t="s">
        <v>5290</v>
      </c>
      <c r="F19" s="288" t="s">
        <v>5291</v>
      </c>
      <c r="G19" s="290" t="s">
        <v>133</v>
      </c>
      <c r="H19" s="290" t="s">
        <v>5246</v>
      </c>
      <c r="I19" s="290" t="s">
        <v>5247</v>
      </c>
      <c r="J19" s="290" t="s">
        <v>5292</v>
      </c>
      <c r="K19" s="290" t="s">
        <v>5249</v>
      </c>
      <c r="L19" s="290" t="s">
        <v>5287</v>
      </c>
      <c r="M19" s="290" t="s">
        <v>5301</v>
      </c>
      <c r="N19" s="290" t="s">
        <v>5257</v>
      </c>
      <c r="O19" s="291">
        <v>43348</v>
      </c>
      <c r="Q19" s="293" t="s">
        <v>5302</v>
      </c>
      <c r="R19" s="292"/>
    </row>
    <row r="20" spans="1:18" x14ac:dyDescent="0.3">
      <c r="A20" s="286" t="s">
        <v>5244</v>
      </c>
      <c r="B20" s="287" t="s">
        <v>4798</v>
      </c>
      <c r="C20" s="288">
        <v>281.89999999999998</v>
      </c>
      <c r="D20" s="288">
        <v>283.60000000000002</v>
      </c>
      <c r="E20" s="287" t="s">
        <v>5303</v>
      </c>
      <c r="F20" s="288" t="s">
        <v>4325</v>
      </c>
      <c r="G20" s="290" t="s">
        <v>5280</v>
      </c>
      <c r="H20" s="290" t="s">
        <v>5246</v>
      </c>
      <c r="I20" s="288"/>
      <c r="J20" s="290" t="s">
        <v>5292</v>
      </c>
      <c r="K20" s="290" t="s">
        <v>5249</v>
      </c>
      <c r="L20" s="290" t="s">
        <v>5287</v>
      </c>
      <c r="M20" s="290" t="s">
        <v>5304</v>
      </c>
      <c r="N20" s="290" t="s">
        <v>5257</v>
      </c>
      <c r="O20" s="291">
        <v>43348</v>
      </c>
      <c r="Q20" s="301" t="s">
        <v>5271</v>
      </c>
      <c r="R20" s="302" t="s">
        <v>180</v>
      </c>
    </row>
    <row r="21" spans="1:18" x14ac:dyDescent="0.3">
      <c r="A21" s="286" t="s">
        <v>5244</v>
      </c>
      <c r="B21" s="287" t="s">
        <v>4798</v>
      </c>
      <c r="C21" s="288">
        <v>283.60000000000002</v>
      </c>
      <c r="D21" s="288">
        <v>284.5</v>
      </c>
      <c r="E21" s="287" t="s">
        <v>5303</v>
      </c>
      <c r="F21" s="288" t="s">
        <v>4325</v>
      </c>
      <c r="G21" s="290" t="s">
        <v>5280</v>
      </c>
      <c r="H21" s="288"/>
      <c r="I21" s="288"/>
      <c r="J21" s="290" t="s">
        <v>5305</v>
      </c>
      <c r="K21" s="290" t="s">
        <v>5249</v>
      </c>
      <c r="L21" s="290" t="s">
        <v>5287</v>
      </c>
      <c r="M21" s="290" t="s">
        <v>5306</v>
      </c>
      <c r="N21" s="290" t="s">
        <v>5257</v>
      </c>
      <c r="O21" s="291">
        <v>43348</v>
      </c>
      <c r="Q21" s="303" t="s">
        <v>5307</v>
      </c>
      <c r="R21" s="302" t="s">
        <v>4455</v>
      </c>
    </row>
    <row r="22" spans="1:18" x14ac:dyDescent="0.3">
      <c r="A22" s="286" t="s">
        <v>5244</v>
      </c>
      <c r="B22" s="287" t="s">
        <v>4798</v>
      </c>
      <c r="C22" s="288">
        <v>284.5</v>
      </c>
      <c r="D22" s="288">
        <v>288.3</v>
      </c>
      <c r="E22" s="304" t="s">
        <v>5303</v>
      </c>
      <c r="F22" s="288" t="s">
        <v>4325</v>
      </c>
      <c r="G22" s="290" t="s">
        <v>5280</v>
      </c>
      <c r="H22" s="288"/>
      <c r="I22" s="288"/>
      <c r="J22" s="290" t="s">
        <v>5305</v>
      </c>
      <c r="K22" s="290" t="s">
        <v>5249</v>
      </c>
      <c r="L22" s="290" t="s">
        <v>5287</v>
      </c>
      <c r="M22" s="290" t="s">
        <v>5308</v>
      </c>
      <c r="N22" s="290" t="s">
        <v>5257</v>
      </c>
      <c r="O22" s="291">
        <v>43348</v>
      </c>
      <c r="Q22" s="301" t="s">
        <v>5309</v>
      </c>
      <c r="R22" s="302" t="s">
        <v>5310</v>
      </c>
    </row>
    <row r="23" spans="1:18" x14ac:dyDescent="0.3">
      <c r="A23" s="286" t="s">
        <v>5244</v>
      </c>
      <c r="B23" s="287" t="s">
        <v>4798</v>
      </c>
      <c r="C23" s="288">
        <v>288.3</v>
      </c>
      <c r="D23" s="288">
        <v>289</v>
      </c>
      <c r="E23" s="304" t="s">
        <v>5303</v>
      </c>
      <c r="F23" s="288" t="s">
        <v>4325</v>
      </c>
      <c r="G23" s="290" t="s">
        <v>5246</v>
      </c>
      <c r="H23" s="288"/>
      <c r="I23" s="288"/>
      <c r="J23" s="290" t="s">
        <v>5305</v>
      </c>
      <c r="K23" s="290" t="s">
        <v>5249</v>
      </c>
      <c r="L23" s="290" t="s">
        <v>5287</v>
      </c>
      <c r="M23" s="290" t="s">
        <v>5311</v>
      </c>
      <c r="N23" s="290" t="s">
        <v>5257</v>
      </c>
      <c r="O23" s="291">
        <v>43348</v>
      </c>
      <c r="Q23" s="305" t="s">
        <v>5245</v>
      </c>
      <c r="R23" s="302" t="s">
        <v>117</v>
      </c>
    </row>
    <row r="24" spans="1:18" x14ac:dyDescent="0.3">
      <c r="A24" s="286" t="s">
        <v>5244</v>
      </c>
      <c r="B24" s="287" t="s">
        <v>4798</v>
      </c>
      <c r="C24" s="288">
        <v>289</v>
      </c>
      <c r="D24" s="288">
        <v>289.60000000000002</v>
      </c>
      <c r="E24" s="287" t="s">
        <v>5303</v>
      </c>
      <c r="F24" s="288" t="s">
        <v>4325</v>
      </c>
      <c r="G24" s="290" t="s">
        <v>5280</v>
      </c>
      <c r="H24" s="288"/>
      <c r="I24" s="288"/>
      <c r="J24" s="290" t="s">
        <v>5305</v>
      </c>
      <c r="K24" s="290" t="s">
        <v>5249</v>
      </c>
      <c r="L24" s="290" t="s">
        <v>5287</v>
      </c>
      <c r="M24" s="290" t="s">
        <v>5312</v>
      </c>
      <c r="N24" s="290" t="s">
        <v>5257</v>
      </c>
      <c r="O24" s="291">
        <v>43348</v>
      </c>
      <c r="Q24" s="306" t="s">
        <v>5313</v>
      </c>
      <c r="R24" s="302" t="s">
        <v>4295</v>
      </c>
    </row>
    <row r="25" spans="1:18" x14ac:dyDescent="0.3">
      <c r="A25" s="286" t="s">
        <v>5244</v>
      </c>
      <c r="B25" s="287" t="s">
        <v>4798</v>
      </c>
      <c r="C25" s="288">
        <v>289.60000000000002</v>
      </c>
      <c r="D25" s="288">
        <v>290</v>
      </c>
      <c r="E25" s="287" t="s">
        <v>5303</v>
      </c>
      <c r="F25" s="288" t="s">
        <v>4325</v>
      </c>
      <c r="G25" s="290" t="s">
        <v>5246</v>
      </c>
      <c r="H25" s="288"/>
      <c r="I25" s="288"/>
      <c r="J25" s="290" t="s">
        <v>5305</v>
      </c>
      <c r="K25" s="290" t="s">
        <v>5249</v>
      </c>
      <c r="L25" s="290" t="s">
        <v>5287</v>
      </c>
      <c r="M25" s="290" t="s">
        <v>5314</v>
      </c>
      <c r="N25" s="290" t="s">
        <v>5257</v>
      </c>
      <c r="O25" s="291">
        <v>43348</v>
      </c>
      <c r="Q25" s="307" t="s">
        <v>5259</v>
      </c>
      <c r="R25" s="302" t="s">
        <v>138</v>
      </c>
    </row>
    <row r="26" spans="1:18" x14ac:dyDescent="0.3">
      <c r="A26" s="286" t="s">
        <v>5244</v>
      </c>
      <c r="B26" s="287" t="s">
        <v>4798</v>
      </c>
      <c r="C26" s="288">
        <v>290</v>
      </c>
      <c r="D26" s="288">
        <v>291.7</v>
      </c>
      <c r="E26" s="304" t="s">
        <v>5303</v>
      </c>
      <c r="F26" s="288" t="s">
        <v>4325</v>
      </c>
      <c r="G26" s="290" t="s">
        <v>5280</v>
      </c>
      <c r="H26" s="288"/>
      <c r="I26" s="288"/>
      <c r="J26" s="290" t="s">
        <v>5305</v>
      </c>
      <c r="K26" s="290" t="s">
        <v>5249</v>
      </c>
      <c r="L26" s="290" t="s">
        <v>5287</v>
      </c>
      <c r="M26" s="290" t="s">
        <v>5308</v>
      </c>
      <c r="N26" s="290" t="s">
        <v>5257</v>
      </c>
      <c r="O26" s="291">
        <v>43348</v>
      </c>
      <c r="Q26" s="307" t="s">
        <v>5315</v>
      </c>
      <c r="R26" s="302" t="s">
        <v>153</v>
      </c>
    </row>
    <row r="27" spans="1:18" x14ac:dyDescent="0.3">
      <c r="A27" s="286" t="s">
        <v>5244</v>
      </c>
      <c r="B27" s="287" t="s">
        <v>4798</v>
      </c>
      <c r="C27" s="288">
        <v>291.7</v>
      </c>
      <c r="D27" s="288">
        <v>292.60000000000002</v>
      </c>
      <c r="E27" s="287" t="s">
        <v>5303</v>
      </c>
      <c r="F27" s="288" t="s">
        <v>4325</v>
      </c>
      <c r="G27" s="290" t="s">
        <v>5246</v>
      </c>
      <c r="H27" s="288"/>
      <c r="I27" s="288"/>
      <c r="J27" s="290" t="s">
        <v>5305</v>
      </c>
      <c r="K27" s="290" t="s">
        <v>5249</v>
      </c>
      <c r="L27" s="290" t="s">
        <v>5287</v>
      </c>
      <c r="M27" s="290" t="s">
        <v>5316</v>
      </c>
      <c r="N27" s="290" t="s">
        <v>5257</v>
      </c>
      <c r="O27" s="291">
        <v>43348</v>
      </c>
      <c r="Q27" s="308" t="s">
        <v>5317</v>
      </c>
      <c r="R27" s="302" t="s">
        <v>5318</v>
      </c>
    </row>
    <row r="28" spans="1:18" x14ac:dyDescent="0.3">
      <c r="A28" s="286" t="s">
        <v>5244</v>
      </c>
      <c r="B28" s="287" t="s">
        <v>4798</v>
      </c>
      <c r="C28" s="288">
        <v>292.60000000000002</v>
      </c>
      <c r="D28" s="288">
        <v>293</v>
      </c>
      <c r="E28" s="287" t="s">
        <v>5303</v>
      </c>
      <c r="F28" s="288" t="s">
        <v>4325</v>
      </c>
      <c r="G28" s="290" t="s">
        <v>5280</v>
      </c>
      <c r="H28" s="288"/>
      <c r="I28" s="288"/>
      <c r="J28" s="290" t="s">
        <v>5305</v>
      </c>
      <c r="K28" s="290" t="s">
        <v>5249</v>
      </c>
      <c r="L28" s="290" t="s">
        <v>5287</v>
      </c>
      <c r="M28" s="290" t="s">
        <v>5319</v>
      </c>
      <c r="N28" s="290" t="s">
        <v>5257</v>
      </c>
      <c r="O28" s="291">
        <v>43348</v>
      </c>
      <c r="Q28" s="308" t="s">
        <v>5285</v>
      </c>
      <c r="R28" s="302" t="s">
        <v>5320</v>
      </c>
    </row>
    <row r="29" spans="1:18" x14ac:dyDescent="0.3">
      <c r="A29" s="286" t="s">
        <v>5244</v>
      </c>
      <c r="B29" s="287" t="s">
        <v>4798</v>
      </c>
      <c r="C29" s="288">
        <v>293</v>
      </c>
      <c r="D29" s="288">
        <v>293.3</v>
      </c>
      <c r="E29" s="287" t="s">
        <v>5303</v>
      </c>
      <c r="F29" s="288" t="s">
        <v>4325</v>
      </c>
      <c r="G29" s="290" t="s">
        <v>5246</v>
      </c>
      <c r="H29" s="288"/>
      <c r="I29" s="288"/>
      <c r="J29" s="290" t="s">
        <v>5305</v>
      </c>
      <c r="K29" s="290" t="s">
        <v>5249</v>
      </c>
      <c r="L29" s="290" t="s">
        <v>5287</v>
      </c>
      <c r="M29" s="290" t="s">
        <v>5321</v>
      </c>
      <c r="N29" s="290" t="s">
        <v>5257</v>
      </c>
      <c r="O29" s="291">
        <v>43348</v>
      </c>
      <c r="Q29" s="309" t="s">
        <v>5322</v>
      </c>
      <c r="R29" s="302" t="s">
        <v>5323</v>
      </c>
    </row>
    <row r="30" spans="1:18" x14ac:dyDescent="0.3">
      <c r="A30" s="286" t="s">
        <v>5244</v>
      </c>
      <c r="B30" s="287" t="s">
        <v>4798</v>
      </c>
      <c r="C30" s="288">
        <v>293.3</v>
      </c>
      <c r="D30" s="288">
        <v>294.3</v>
      </c>
      <c r="E30" s="304" t="s">
        <v>5303</v>
      </c>
      <c r="F30" s="288" t="s">
        <v>4325</v>
      </c>
      <c r="G30" s="290" t="s">
        <v>5280</v>
      </c>
      <c r="H30" s="288"/>
      <c r="I30" s="288"/>
      <c r="J30" s="290" t="s">
        <v>5305</v>
      </c>
      <c r="K30" s="290" t="s">
        <v>5249</v>
      </c>
      <c r="L30" s="290" t="s">
        <v>5287</v>
      </c>
      <c r="M30" s="290" t="s">
        <v>5308</v>
      </c>
      <c r="N30" s="290" t="s">
        <v>5257</v>
      </c>
      <c r="O30" s="291">
        <v>43348</v>
      </c>
      <c r="Q30" s="310" t="s">
        <v>5295</v>
      </c>
      <c r="R30" s="302" t="s">
        <v>5324</v>
      </c>
    </row>
    <row r="31" spans="1:18" x14ac:dyDescent="0.3">
      <c r="A31" s="286" t="s">
        <v>5244</v>
      </c>
      <c r="B31" s="287" t="s">
        <v>4798</v>
      </c>
      <c r="C31" s="288">
        <v>294.3</v>
      </c>
      <c r="D31" s="288">
        <v>302.2</v>
      </c>
      <c r="E31" s="287" t="s">
        <v>5303</v>
      </c>
      <c r="F31" s="288" t="s">
        <v>4325</v>
      </c>
      <c r="G31" s="290" t="s">
        <v>5280</v>
      </c>
      <c r="H31" s="288"/>
      <c r="I31" s="288"/>
      <c r="J31" s="290" t="s">
        <v>5305</v>
      </c>
      <c r="K31" s="290" t="s">
        <v>5249</v>
      </c>
      <c r="L31" s="290" t="s">
        <v>5287</v>
      </c>
      <c r="M31" s="290" t="s">
        <v>5312</v>
      </c>
      <c r="N31" s="290" t="s">
        <v>5257</v>
      </c>
      <c r="O31" s="291">
        <v>43348</v>
      </c>
      <c r="Q31" s="309" t="s">
        <v>5325</v>
      </c>
      <c r="R31" s="302" t="s">
        <v>5326</v>
      </c>
    </row>
    <row r="32" spans="1:18" x14ac:dyDescent="0.3">
      <c r="A32" s="286" t="s">
        <v>5244</v>
      </c>
      <c r="B32" s="287" t="s">
        <v>4798</v>
      </c>
      <c r="C32" s="288">
        <v>302.2</v>
      </c>
      <c r="D32" s="288">
        <v>302.89999999999998</v>
      </c>
      <c r="E32" s="287" t="s">
        <v>5303</v>
      </c>
      <c r="F32" s="288" t="s">
        <v>4325</v>
      </c>
      <c r="G32" s="290" t="s">
        <v>5246</v>
      </c>
      <c r="H32" s="288"/>
      <c r="I32" s="288"/>
      <c r="J32" s="290" t="s">
        <v>5305</v>
      </c>
      <c r="K32" s="290" t="s">
        <v>5249</v>
      </c>
      <c r="L32" s="290" t="s">
        <v>5287</v>
      </c>
      <c r="M32" s="290" t="s">
        <v>5321</v>
      </c>
      <c r="N32" s="290" t="s">
        <v>5257</v>
      </c>
      <c r="O32" s="291">
        <v>43348</v>
      </c>
      <c r="Q32" s="311" t="s">
        <v>5279</v>
      </c>
      <c r="R32" s="302" t="s">
        <v>100</v>
      </c>
    </row>
    <row r="33" spans="1:18" x14ac:dyDescent="0.3">
      <c r="A33" s="286" t="s">
        <v>5244</v>
      </c>
      <c r="B33" s="287" t="s">
        <v>4798</v>
      </c>
      <c r="C33" s="288">
        <v>302.89999999999998</v>
      </c>
      <c r="D33" s="288">
        <v>318.5</v>
      </c>
      <c r="E33" s="304" t="s">
        <v>5303</v>
      </c>
      <c r="F33" s="288" t="s">
        <v>4325</v>
      </c>
      <c r="G33" s="290" t="s">
        <v>5280</v>
      </c>
      <c r="H33" s="288"/>
      <c r="I33" s="288"/>
      <c r="J33" s="290" t="s">
        <v>5305</v>
      </c>
      <c r="K33" s="290" t="s">
        <v>5249</v>
      </c>
      <c r="L33" s="290" t="s">
        <v>5287</v>
      </c>
      <c r="M33" s="290" t="s">
        <v>5327</v>
      </c>
      <c r="N33" s="290" t="s">
        <v>5257</v>
      </c>
      <c r="O33" s="291">
        <v>43348</v>
      </c>
      <c r="Q33" s="312" t="s">
        <v>5328</v>
      </c>
      <c r="R33" s="302" t="s">
        <v>126</v>
      </c>
    </row>
    <row r="34" spans="1:18" x14ac:dyDescent="0.3">
      <c r="A34" s="286" t="s">
        <v>5244</v>
      </c>
      <c r="B34" s="287" t="s">
        <v>4798</v>
      </c>
      <c r="C34" s="288">
        <v>318.5</v>
      </c>
      <c r="D34" s="288">
        <v>329.2</v>
      </c>
      <c r="E34" s="295" t="s">
        <v>5279</v>
      </c>
      <c r="F34" s="288" t="s">
        <v>4325</v>
      </c>
      <c r="G34" s="290" t="s">
        <v>5280</v>
      </c>
      <c r="H34" s="290" t="s">
        <v>5246</v>
      </c>
      <c r="I34" s="290" t="s">
        <v>5247</v>
      </c>
      <c r="J34" s="290" t="s">
        <v>5281</v>
      </c>
      <c r="K34" s="290" t="s">
        <v>5249</v>
      </c>
      <c r="L34" s="290" t="s">
        <v>5282</v>
      </c>
      <c r="M34" s="290" t="s">
        <v>5329</v>
      </c>
      <c r="N34" s="290" t="s">
        <v>5257</v>
      </c>
      <c r="O34" s="291">
        <v>43348</v>
      </c>
      <c r="Q34" s="313" t="s">
        <v>5330</v>
      </c>
      <c r="R34" s="302" t="s">
        <v>130</v>
      </c>
    </row>
    <row r="35" spans="1:18" x14ac:dyDescent="0.3">
      <c r="A35" s="286" t="s">
        <v>5244</v>
      </c>
      <c r="B35" s="287" t="s">
        <v>4798</v>
      </c>
      <c r="C35" s="288">
        <v>329.2</v>
      </c>
      <c r="D35" s="288">
        <v>336.1</v>
      </c>
      <c r="E35" s="304" t="s">
        <v>5303</v>
      </c>
      <c r="F35" s="288" t="s">
        <v>4325</v>
      </c>
      <c r="G35" s="290" t="s">
        <v>5280</v>
      </c>
      <c r="H35" s="288"/>
      <c r="I35" s="288"/>
      <c r="J35" s="290" t="s">
        <v>5281</v>
      </c>
      <c r="K35" s="290" t="s">
        <v>5249</v>
      </c>
      <c r="L35" s="290" t="s">
        <v>5287</v>
      </c>
      <c r="M35" s="290" t="s">
        <v>5331</v>
      </c>
      <c r="N35" s="290" t="s">
        <v>5257</v>
      </c>
      <c r="O35" s="291">
        <v>43348</v>
      </c>
      <c r="Q35" s="314" t="s">
        <v>5303</v>
      </c>
      <c r="R35" s="302" t="s">
        <v>5332</v>
      </c>
    </row>
    <row r="36" spans="1:18" x14ac:dyDescent="0.3">
      <c r="A36" s="286" t="s">
        <v>5244</v>
      </c>
      <c r="B36" s="287" t="s">
        <v>4798</v>
      </c>
      <c r="C36" s="288">
        <v>336.1</v>
      </c>
      <c r="D36" s="288">
        <v>351.6</v>
      </c>
      <c r="E36" s="315" t="s">
        <v>5328</v>
      </c>
      <c r="F36" s="288" t="s">
        <v>4325</v>
      </c>
      <c r="G36" s="290" t="s">
        <v>5280</v>
      </c>
      <c r="H36" s="288"/>
      <c r="I36" s="288"/>
      <c r="J36" s="290" t="s">
        <v>5281</v>
      </c>
      <c r="K36" s="290" t="s">
        <v>5249</v>
      </c>
      <c r="L36" s="290" t="s">
        <v>5287</v>
      </c>
      <c r="M36" s="290" t="s">
        <v>5333</v>
      </c>
      <c r="N36" s="290" t="s">
        <v>5257</v>
      </c>
      <c r="O36" s="291">
        <v>43348</v>
      </c>
      <c r="Q36" s="316" t="s">
        <v>5334</v>
      </c>
      <c r="R36" s="302" t="s">
        <v>5335</v>
      </c>
    </row>
    <row r="37" spans="1:18" x14ac:dyDescent="0.3">
      <c r="A37" s="286" t="s">
        <v>5244</v>
      </c>
      <c r="B37" s="287" t="s">
        <v>4798</v>
      </c>
      <c r="C37" s="288">
        <v>351.6</v>
      </c>
      <c r="D37" s="288">
        <v>374.7</v>
      </c>
      <c r="E37" s="304" t="s">
        <v>5303</v>
      </c>
      <c r="F37" s="288" t="s">
        <v>4325</v>
      </c>
      <c r="G37" s="290" t="s">
        <v>5280</v>
      </c>
      <c r="H37" s="290" t="s">
        <v>5246</v>
      </c>
      <c r="I37" s="290" t="s">
        <v>5247</v>
      </c>
      <c r="J37" s="290" t="s">
        <v>5305</v>
      </c>
      <c r="K37" s="290" t="s">
        <v>5249</v>
      </c>
      <c r="L37" s="290" t="s">
        <v>5282</v>
      </c>
      <c r="M37" s="290" t="s">
        <v>5336</v>
      </c>
      <c r="N37" s="290" t="s">
        <v>5257</v>
      </c>
      <c r="O37" s="291">
        <v>43348</v>
      </c>
      <c r="Q37" s="317" t="s">
        <v>5337</v>
      </c>
      <c r="R37" s="302" t="s">
        <v>5338</v>
      </c>
    </row>
    <row r="38" spans="1:18" x14ac:dyDescent="0.3">
      <c r="A38" s="286" t="s">
        <v>5244</v>
      </c>
      <c r="B38" s="288" t="s">
        <v>4803</v>
      </c>
      <c r="C38" s="288">
        <v>0</v>
      </c>
      <c r="D38" s="288">
        <v>1.2</v>
      </c>
      <c r="E38" s="318" t="s">
        <v>5322</v>
      </c>
      <c r="F38" s="319"/>
      <c r="G38" s="288"/>
      <c r="H38" s="288"/>
      <c r="I38" s="288"/>
      <c r="J38" s="288"/>
      <c r="K38" s="288" t="s">
        <v>5339</v>
      </c>
      <c r="L38" s="288" t="s">
        <v>5340</v>
      </c>
      <c r="M38" s="288"/>
      <c r="N38" s="288" t="s">
        <v>5257</v>
      </c>
      <c r="O38" s="291">
        <v>42984</v>
      </c>
      <c r="Q38" s="320" t="s">
        <v>5341</v>
      </c>
      <c r="R38" s="302" t="s">
        <v>5342</v>
      </c>
    </row>
    <row r="39" spans="1:18" ht="13.5" thickBot="1" x14ac:dyDescent="0.35">
      <c r="A39" s="286" t="s">
        <v>5244</v>
      </c>
      <c r="B39" s="288" t="s">
        <v>4803</v>
      </c>
      <c r="C39" s="288">
        <v>35</v>
      </c>
      <c r="D39" s="288">
        <v>47.6</v>
      </c>
      <c r="E39" s="321" t="s">
        <v>5295</v>
      </c>
      <c r="F39" s="319" t="s">
        <v>5343</v>
      </c>
      <c r="G39" s="288" t="s">
        <v>5344</v>
      </c>
      <c r="H39" s="288"/>
      <c r="I39" s="288"/>
      <c r="J39" s="288" t="s">
        <v>5292</v>
      </c>
      <c r="K39" s="288" t="s">
        <v>5345</v>
      </c>
      <c r="L39" s="288" t="s">
        <v>5299</v>
      </c>
      <c r="M39" s="288" t="s">
        <v>5346</v>
      </c>
      <c r="N39" s="288" t="s">
        <v>5257</v>
      </c>
      <c r="O39" s="291">
        <v>42984</v>
      </c>
      <c r="Q39" s="322" t="s">
        <v>5290</v>
      </c>
      <c r="R39" s="323" t="s">
        <v>5347</v>
      </c>
    </row>
    <row r="40" spans="1:18" x14ac:dyDescent="0.3">
      <c r="A40" s="286" t="s">
        <v>5244</v>
      </c>
      <c r="B40" s="288" t="s">
        <v>4803</v>
      </c>
      <c r="C40" s="288">
        <v>47.6</v>
      </c>
      <c r="D40" s="288">
        <v>53.6</v>
      </c>
      <c r="E40" s="321" t="s">
        <v>5295</v>
      </c>
      <c r="F40" s="319" t="s">
        <v>5343</v>
      </c>
      <c r="G40" s="288" t="s">
        <v>5344</v>
      </c>
      <c r="H40" s="288"/>
      <c r="I40" s="288"/>
      <c r="J40" s="288" t="s">
        <v>5292</v>
      </c>
      <c r="K40" s="288" t="s">
        <v>5348</v>
      </c>
      <c r="L40" s="288" t="s">
        <v>5287</v>
      </c>
      <c r="M40" s="288" t="s">
        <v>5346</v>
      </c>
      <c r="N40" s="288" t="s">
        <v>5257</v>
      </c>
      <c r="O40" s="291">
        <v>42984</v>
      </c>
    </row>
    <row r="41" spans="1:18" x14ac:dyDescent="0.3">
      <c r="A41" s="286" t="s">
        <v>5244</v>
      </c>
      <c r="B41" s="288" t="s">
        <v>4803</v>
      </c>
      <c r="C41" s="288">
        <v>53.6</v>
      </c>
      <c r="D41" s="288">
        <v>121</v>
      </c>
      <c r="E41" s="321" t="s">
        <v>5295</v>
      </c>
      <c r="F41" s="319" t="s">
        <v>5343</v>
      </c>
      <c r="G41" s="288" t="s">
        <v>5344</v>
      </c>
      <c r="H41" s="288"/>
      <c r="I41" s="288"/>
      <c r="J41" s="288" t="s">
        <v>5292</v>
      </c>
      <c r="K41" s="288" t="s">
        <v>5348</v>
      </c>
      <c r="L41" s="288" t="s">
        <v>5287</v>
      </c>
      <c r="M41" s="288" t="s">
        <v>5349</v>
      </c>
      <c r="N41" s="288" t="s">
        <v>5257</v>
      </c>
      <c r="O41" s="291">
        <v>42984</v>
      </c>
    </row>
    <row r="42" spans="1:18" x14ac:dyDescent="0.3">
      <c r="A42" s="286" t="s">
        <v>5244</v>
      </c>
      <c r="B42" s="288" t="s">
        <v>4803</v>
      </c>
      <c r="C42" s="288">
        <v>121.21</v>
      </c>
      <c r="D42" s="288">
        <v>133.80000000000001</v>
      </c>
      <c r="E42" s="324" t="s">
        <v>5245</v>
      </c>
      <c r="F42" s="319" t="s">
        <v>5350</v>
      </c>
      <c r="G42" s="288" t="s">
        <v>5351</v>
      </c>
      <c r="H42" s="288"/>
      <c r="I42" s="288"/>
      <c r="J42" s="288" t="s">
        <v>5248</v>
      </c>
      <c r="K42" s="288" t="s">
        <v>5249</v>
      </c>
      <c r="L42" s="288" t="s">
        <v>5287</v>
      </c>
      <c r="M42" s="288" t="s">
        <v>5352</v>
      </c>
      <c r="N42" s="288" t="s">
        <v>5257</v>
      </c>
      <c r="O42" s="291">
        <v>42984</v>
      </c>
    </row>
    <row r="43" spans="1:18" x14ac:dyDescent="0.3">
      <c r="A43" s="286" t="s">
        <v>5244</v>
      </c>
      <c r="B43" s="288" t="s">
        <v>4803</v>
      </c>
      <c r="C43" s="288">
        <v>133.80000000000001</v>
      </c>
      <c r="D43" s="288">
        <v>134</v>
      </c>
      <c r="E43" s="325" t="s">
        <v>5259</v>
      </c>
      <c r="F43" s="319" t="s">
        <v>4274</v>
      </c>
      <c r="G43" s="288" t="s">
        <v>5353</v>
      </c>
      <c r="H43" s="288"/>
      <c r="I43" s="288"/>
      <c r="J43" s="288" t="s">
        <v>5292</v>
      </c>
      <c r="K43" s="288" t="s">
        <v>5249</v>
      </c>
      <c r="L43" s="288"/>
      <c r="M43" s="288" t="s">
        <v>5354</v>
      </c>
      <c r="N43" s="288" t="s">
        <v>5257</v>
      </c>
      <c r="O43" s="291">
        <v>42984</v>
      </c>
    </row>
    <row r="44" spans="1:18" x14ac:dyDescent="0.3">
      <c r="A44" s="286" t="s">
        <v>5244</v>
      </c>
      <c r="B44" s="288" t="s">
        <v>4803</v>
      </c>
      <c r="C44" s="288">
        <v>134</v>
      </c>
      <c r="D44" s="288">
        <v>136.35</v>
      </c>
      <c r="E44" s="324" t="s">
        <v>5245</v>
      </c>
      <c r="F44" s="319" t="s">
        <v>5350</v>
      </c>
      <c r="G44" s="288" t="s">
        <v>5351</v>
      </c>
      <c r="H44" s="288"/>
      <c r="I44" s="288"/>
      <c r="J44" s="288" t="s">
        <v>5248</v>
      </c>
      <c r="K44" s="288" t="s">
        <v>5249</v>
      </c>
      <c r="L44" s="288"/>
      <c r="M44" s="288" t="s">
        <v>5355</v>
      </c>
      <c r="N44" s="288" t="s">
        <v>5257</v>
      </c>
      <c r="O44" s="291">
        <v>42984</v>
      </c>
    </row>
    <row r="45" spans="1:18" x14ac:dyDescent="0.3">
      <c r="A45" s="286" t="s">
        <v>5244</v>
      </c>
      <c r="B45" s="288" t="s">
        <v>4803</v>
      </c>
      <c r="C45" s="288">
        <v>136.35</v>
      </c>
      <c r="D45" s="288">
        <v>137</v>
      </c>
      <c r="E45" s="326" t="s">
        <v>5279</v>
      </c>
      <c r="F45" s="319" t="s">
        <v>5350</v>
      </c>
      <c r="G45" s="288" t="s">
        <v>5280</v>
      </c>
      <c r="H45" s="288" t="s">
        <v>5280</v>
      </c>
      <c r="I45" s="288"/>
      <c r="J45" s="288" t="s">
        <v>5305</v>
      </c>
      <c r="K45" s="288" t="s">
        <v>5249</v>
      </c>
      <c r="L45" s="288"/>
      <c r="M45" s="288" t="s">
        <v>5356</v>
      </c>
      <c r="N45" s="288" t="s">
        <v>5257</v>
      </c>
      <c r="O45" s="291">
        <v>42984</v>
      </c>
    </row>
    <row r="46" spans="1:18" x14ac:dyDescent="0.3">
      <c r="A46" s="286" t="s">
        <v>5244</v>
      </c>
      <c r="B46" s="288" t="s">
        <v>4803</v>
      </c>
      <c r="C46" s="288">
        <v>137</v>
      </c>
      <c r="D46" s="288">
        <v>141.5</v>
      </c>
      <c r="E46" s="324" t="s">
        <v>5245</v>
      </c>
      <c r="F46" s="319" t="s">
        <v>5350</v>
      </c>
      <c r="G46" s="288" t="s">
        <v>5351</v>
      </c>
      <c r="H46" s="288"/>
      <c r="I46" s="288"/>
      <c r="J46" s="288" t="s">
        <v>5248</v>
      </c>
      <c r="K46" s="288" t="s">
        <v>5249</v>
      </c>
      <c r="L46" s="288"/>
      <c r="M46" s="288" t="s">
        <v>5357</v>
      </c>
      <c r="N46" s="288" t="s">
        <v>5257</v>
      </c>
      <c r="O46" s="291">
        <v>42984</v>
      </c>
    </row>
    <row r="47" spans="1:18" x14ac:dyDescent="0.3">
      <c r="A47" s="286" t="s">
        <v>5244</v>
      </c>
      <c r="B47" s="288" t="s">
        <v>4803</v>
      </c>
      <c r="C47" s="288">
        <v>141.5</v>
      </c>
      <c r="D47" s="288">
        <v>147.80000000000001</v>
      </c>
      <c r="E47" s="324" t="s">
        <v>5245</v>
      </c>
      <c r="F47" s="319" t="s">
        <v>5350</v>
      </c>
      <c r="G47" s="288" t="s">
        <v>5358</v>
      </c>
      <c r="H47" s="288"/>
      <c r="I47" s="288"/>
      <c r="J47" s="288" t="s">
        <v>5248</v>
      </c>
      <c r="K47" s="288" t="s">
        <v>5249</v>
      </c>
      <c r="L47" s="288" t="s">
        <v>5287</v>
      </c>
      <c r="M47" s="288" t="s">
        <v>5359</v>
      </c>
      <c r="N47" s="288" t="s">
        <v>5257</v>
      </c>
      <c r="O47" s="291">
        <v>42984</v>
      </c>
    </row>
    <row r="48" spans="1:18" x14ac:dyDescent="0.3">
      <c r="A48" s="286" t="s">
        <v>5244</v>
      </c>
      <c r="B48" s="288" t="s">
        <v>4803</v>
      </c>
      <c r="C48" s="288">
        <v>147.80000000000001</v>
      </c>
      <c r="D48" s="288">
        <v>148.9</v>
      </c>
      <c r="E48" s="326" t="s">
        <v>5279</v>
      </c>
      <c r="F48" s="319" t="s">
        <v>5350</v>
      </c>
      <c r="G48" s="288" t="s">
        <v>5280</v>
      </c>
      <c r="H48" s="288"/>
      <c r="I48" s="288"/>
      <c r="J48" s="288" t="s">
        <v>5305</v>
      </c>
      <c r="K48" s="288" t="s">
        <v>5249</v>
      </c>
      <c r="L48" s="288"/>
      <c r="M48" s="288" t="s">
        <v>5360</v>
      </c>
      <c r="N48" s="288" t="s">
        <v>5257</v>
      </c>
      <c r="O48" s="291">
        <v>42984</v>
      </c>
    </row>
    <row r="49" spans="1:15" x14ac:dyDescent="0.3">
      <c r="A49" s="286" t="s">
        <v>5244</v>
      </c>
      <c r="B49" s="288" t="s">
        <v>4803</v>
      </c>
      <c r="C49" s="288">
        <v>148.9</v>
      </c>
      <c r="D49" s="288">
        <v>153.30000000000001</v>
      </c>
      <c r="E49" s="325" t="s">
        <v>5259</v>
      </c>
      <c r="F49" s="319" t="s">
        <v>4274</v>
      </c>
      <c r="G49" s="288" t="s">
        <v>5344</v>
      </c>
      <c r="H49" s="288"/>
      <c r="I49" s="288"/>
      <c r="J49" s="288" t="s">
        <v>5247</v>
      </c>
      <c r="K49" s="288" t="s">
        <v>5249</v>
      </c>
      <c r="L49" s="288" t="s">
        <v>5287</v>
      </c>
      <c r="M49" s="288" t="s">
        <v>5361</v>
      </c>
      <c r="N49" s="288" t="s">
        <v>5257</v>
      </c>
      <c r="O49" s="291">
        <v>42984</v>
      </c>
    </row>
    <row r="50" spans="1:15" x14ac:dyDescent="0.3">
      <c r="A50" s="286" t="s">
        <v>5244</v>
      </c>
      <c r="B50" s="288" t="s">
        <v>4803</v>
      </c>
      <c r="C50" s="288">
        <v>153.30000000000001</v>
      </c>
      <c r="D50" s="288">
        <v>153.35</v>
      </c>
      <c r="E50" s="325" t="s">
        <v>5259</v>
      </c>
      <c r="F50" s="319" t="s">
        <v>4274</v>
      </c>
      <c r="G50" s="288" t="s">
        <v>5344</v>
      </c>
      <c r="H50" s="288"/>
      <c r="I50" s="288"/>
      <c r="J50" s="288" t="s">
        <v>5247</v>
      </c>
      <c r="K50" s="288" t="s">
        <v>5249</v>
      </c>
      <c r="L50" s="288"/>
      <c r="M50" s="288" t="s">
        <v>5362</v>
      </c>
      <c r="N50" s="288" t="s">
        <v>5257</v>
      </c>
      <c r="O50" s="291">
        <v>42984</v>
      </c>
    </row>
    <row r="51" spans="1:15" x14ac:dyDescent="0.3">
      <c r="A51" s="286" t="s">
        <v>5244</v>
      </c>
      <c r="B51" s="288" t="s">
        <v>4803</v>
      </c>
      <c r="C51" s="288">
        <v>153.35</v>
      </c>
      <c r="D51" s="288">
        <v>161.5</v>
      </c>
      <c r="E51" s="325" t="s">
        <v>5259</v>
      </c>
      <c r="F51" s="319" t="s">
        <v>4274</v>
      </c>
      <c r="G51" s="288" t="s">
        <v>5344</v>
      </c>
      <c r="H51" s="288"/>
      <c r="I51" s="288"/>
      <c r="J51" s="288" t="s">
        <v>5247</v>
      </c>
      <c r="K51" s="288" t="s">
        <v>5249</v>
      </c>
      <c r="L51" s="288"/>
      <c r="M51" s="288" t="s">
        <v>5363</v>
      </c>
      <c r="N51" s="288" t="s">
        <v>5257</v>
      </c>
      <c r="O51" s="291">
        <v>42984</v>
      </c>
    </row>
    <row r="52" spans="1:15" x14ac:dyDescent="0.3">
      <c r="A52" s="286" t="s">
        <v>5244</v>
      </c>
      <c r="B52" s="288" t="s">
        <v>4803</v>
      </c>
      <c r="C52" s="288">
        <v>161.5</v>
      </c>
      <c r="D52" s="288">
        <v>162.80000000000001</v>
      </c>
      <c r="E52" s="324" t="s">
        <v>5364</v>
      </c>
      <c r="F52" s="319" t="s">
        <v>5350</v>
      </c>
      <c r="G52" s="288" t="s">
        <v>5246</v>
      </c>
      <c r="H52" s="288" t="s">
        <v>5246</v>
      </c>
      <c r="I52" s="288" t="s">
        <v>5266</v>
      </c>
      <c r="J52" s="288" t="s">
        <v>5248</v>
      </c>
      <c r="K52" s="288" t="s">
        <v>5249</v>
      </c>
      <c r="L52" s="288" t="s">
        <v>5287</v>
      </c>
      <c r="M52" s="288" t="s">
        <v>5365</v>
      </c>
      <c r="N52" s="288" t="s">
        <v>5257</v>
      </c>
      <c r="O52" s="291">
        <v>42984</v>
      </c>
    </row>
    <row r="53" spans="1:15" x14ac:dyDescent="0.3">
      <c r="A53" s="286" t="s">
        <v>5244</v>
      </c>
      <c r="B53" s="288" t="s">
        <v>4803</v>
      </c>
      <c r="C53" s="288">
        <v>162.80000000000001</v>
      </c>
      <c r="D53" s="288">
        <v>164.7</v>
      </c>
      <c r="E53" s="325" t="s">
        <v>5259</v>
      </c>
      <c r="F53" s="319" t="s">
        <v>4274</v>
      </c>
      <c r="G53" s="288" t="s">
        <v>5353</v>
      </c>
      <c r="H53" s="288"/>
      <c r="I53" s="288"/>
      <c r="J53" s="288" t="s">
        <v>5292</v>
      </c>
      <c r="K53" s="288" t="s">
        <v>5249</v>
      </c>
      <c r="L53" s="288" t="s">
        <v>5287</v>
      </c>
      <c r="M53" s="288" t="s">
        <v>5366</v>
      </c>
      <c r="N53" s="288" t="s">
        <v>5257</v>
      </c>
      <c r="O53" s="291">
        <v>42984</v>
      </c>
    </row>
    <row r="54" spans="1:15" x14ac:dyDescent="0.3">
      <c r="A54" s="286" t="s">
        <v>5244</v>
      </c>
      <c r="B54" s="288" t="s">
        <v>4803</v>
      </c>
      <c r="C54" s="288">
        <v>164.7</v>
      </c>
      <c r="D54" s="288">
        <v>166.1</v>
      </c>
      <c r="E54" s="327" t="s">
        <v>5279</v>
      </c>
      <c r="F54" s="319" t="s">
        <v>5350</v>
      </c>
      <c r="G54" s="288" t="s">
        <v>5280</v>
      </c>
      <c r="H54" s="288"/>
      <c r="I54" s="288"/>
      <c r="J54" s="288" t="s">
        <v>5305</v>
      </c>
      <c r="K54" s="288" t="s">
        <v>5249</v>
      </c>
      <c r="L54" s="288" t="s">
        <v>5287</v>
      </c>
      <c r="M54" s="288" t="s">
        <v>5367</v>
      </c>
      <c r="N54" s="288" t="s">
        <v>5257</v>
      </c>
      <c r="O54" s="291">
        <v>42984</v>
      </c>
    </row>
    <row r="55" spans="1:15" x14ac:dyDescent="0.3">
      <c r="A55" s="286" t="s">
        <v>5244</v>
      </c>
      <c r="B55" s="288" t="s">
        <v>4803</v>
      </c>
      <c r="C55" s="288">
        <v>166.1</v>
      </c>
      <c r="D55" s="288">
        <v>184.7</v>
      </c>
      <c r="E55" s="325" t="s">
        <v>5259</v>
      </c>
      <c r="F55" s="319" t="s">
        <v>4274</v>
      </c>
      <c r="G55" s="288" t="s">
        <v>5344</v>
      </c>
      <c r="H55" s="288"/>
      <c r="I55" s="288"/>
      <c r="J55" s="288" t="s">
        <v>5247</v>
      </c>
      <c r="K55" s="288" t="s">
        <v>5249</v>
      </c>
      <c r="L55" s="288" t="s">
        <v>5287</v>
      </c>
      <c r="M55" s="288" t="s">
        <v>5368</v>
      </c>
      <c r="N55" s="288" t="s">
        <v>5257</v>
      </c>
      <c r="O55" s="291">
        <v>42984</v>
      </c>
    </row>
    <row r="56" spans="1:15" x14ac:dyDescent="0.3">
      <c r="A56" s="286" t="s">
        <v>5244</v>
      </c>
      <c r="B56" s="288" t="s">
        <v>4803</v>
      </c>
      <c r="C56" s="288">
        <v>184.7</v>
      </c>
      <c r="D56" s="288">
        <v>186.65</v>
      </c>
      <c r="E56" s="325" t="s">
        <v>5259</v>
      </c>
      <c r="F56" s="319" t="s">
        <v>4274</v>
      </c>
      <c r="G56" s="288" t="s">
        <v>5246</v>
      </c>
      <c r="H56" s="288" t="s">
        <v>5246</v>
      </c>
      <c r="I56" s="288" t="s">
        <v>5247</v>
      </c>
      <c r="J56" s="288" t="s">
        <v>5247</v>
      </c>
      <c r="K56" s="288" t="s">
        <v>5249</v>
      </c>
      <c r="L56" s="288" t="s">
        <v>5287</v>
      </c>
      <c r="M56" s="288" t="s">
        <v>5369</v>
      </c>
      <c r="N56" s="288" t="s">
        <v>5257</v>
      </c>
      <c r="O56" s="291">
        <v>42984</v>
      </c>
    </row>
    <row r="57" spans="1:15" x14ac:dyDescent="0.3">
      <c r="A57" s="286" t="s">
        <v>5244</v>
      </c>
      <c r="B57" s="288" t="s">
        <v>4803</v>
      </c>
      <c r="C57" s="288">
        <v>186.7</v>
      </c>
      <c r="D57" s="288">
        <v>193.9</v>
      </c>
      <c r="E57" s="325" t="s">
        <v>5259</v>
      </c>
      <c r="F57" s="319" t="s">
        <v>4274</v>
      </c>
      <c r="G57" s="288" t="s">
        <v>5344</v>
      </c>
      <c r="H57" s="288"/>
      <c r="I57" s="288"/>
      <c r="J57" s="288" t="s">
        <v>5247</v>
      </c>
      <c r="K57" s="288" t="s">
        <v>5249</v>
      </c>
      <c r="L57" s="288" t="s">
        <v>5287</v>
      </c>
      <c r="M57" s="288" t="s">
        <v>5370</v>
      </c>
      <c r="N57" s="288" t="s">
        <v>5257</v>
      </c>
      <c r="O57" s="291">
        <v>42984</v>
      </c>
    </row>
    <row r="58" spans="1:15" x14ac:dyDescent="0.3">
      <c r="A58" s="286" t="s">
        <v>5244</v>
      </c>
      <c r="B58" s="288" t="s">
        <v>4803</v>
      </c>
      <c r="C58" s="288">
        <v>193.9</v>
      </c>
      <c r="D58" s="288">
        <v>195.6</v>
      </c>
      <c r="E58" s="325" t="s">
        <v>5259</v>
      </c>
      <c r="F58" s="319" t="s">
        <v>4274</v>
      </c>
      <c r="G58" s="288" t="s">
        <v>5299</v>
      </c>
      <c r="H58" s="288" t="s">
        <v>5371</v>
      </c>
      <c r="I58" s="288" t="s">
        <v>5247</v>
      </c>
      <c r="J58" s="288" t="s">
        <v>5248</v>
      </c>
      <c r="K58" s="288" t="s">
        <v>5249</v>
      </c>
      <c r="L58" s="288" t="s">
        <v>5287</v>
      </c>
      <c r="M58" s="288" t="s">
        <v>5372</v>
      </c>
      <c r="N58" s="288" t="s">
        <v>5257</v>
      </c>
      <c r="O58" s="291">
        <v>42984</v>
      </c>
    </row>
    <row r="59" spans="1:15" x14ac:dyDescent="0.3">
      <c r="A59" s="286" t="s">
        <v>5244</v>
      </c>
      <c r="B59" s="288" t="s">
        <v>4803</v>
      </c>
      <c r="C59" s="288">
        <v>195.6</v>
      </c>
      <c r="D59" s="288">
        <v>196.8</v>
      </c>
      <c r="E59" s="328" t="s">
        <v>5313</v>
      </c>
      <c r="F59" s="319" t="s">
        <v>4274</v>
      </c>
      <c r="G59" s="288" t="s">
        <v>5344</v>
      </c>
      <c r="H59" s="288"/>
      <c r="I59" s="288"/>
      <c r="J59" s="288" t="s">
        <v>5247</v>
      </c>
      <c r="K59" s="288" t="s">
        <v>5249</v>
      </c>
      <c r="L59" s="288"/>
      <c r="M59" s="288" t="s">
        <v>5373</v>
      </c>
      <c r="N59" s="288" t="s">
        <v>5257</v>
      </c>
      <c r="O59" s="291">
        <v>42984</v>
      </c>
    </row>
    <row r="60" spans="1:15" x14ac:dyDescent="0.3">
      <c r="A60" s="286" t="s">
        <v>5244</v>
      </c>
      <c r="B60" s="288" t="s">
        <v>4803</v>
      </c>
      <c r="C60" s="288">
        <v>196.8</v>
      </c>
      <c r="D60" s="288">
        <v>199</v>
      </c>
      <c r="E60" s="325" t="s">
        <v>5259</v>
      </c>
      <c r="F60" s="319" t="s">
        <v>4274</v>
      </c>
      <c r="G60" s="288" t="s">
        <v>5344</v>
      </c>
      <c r="H60" s="288"/>
      <c r="I60" s="288"/>
      <c r="J60" s="288" t="s">
        <v>5247</v>
      </c>
      <c r="K60" s="288" t="s">
        <v>5249</v>
      </c>
      <c r="L60" s="288" t="s">
        <v>5287</v>
      </c>
      <c r="M60" s="288" t="s">
        <v>5374</v>
      </c>
      <c r="N60" s="288" t="s">
        <v>5257</v>
      </c>
      <c r="O60" s="291">
        <v>42984</v>
      </c>
    </row>
    <row r="61" spans="1:15" x14ac:dyDescent="0.3">
      <c r="A61" s="286" t="s">
        <v>5244</v>
      </c>
      <c r="B61" s="288" t="s">
        <v>4803</v>
      </c>
      <c r="C61" s="288">
        <v>199</v>
      </c>
      <c r="D61" s="288">
        <v>199.8</v>
      </c>
      <c r="E61" s="328" t="s">
        <v>5313</v>
      </c>
      <c r="F61" s="319" t="s">
        <v>4274</v>
      </c>
      <c r="G61" s="288" t="s">
        <v>5344</v>
      </c>
      <c r="H61" s="288"/>
      <c r="I61" s="288"/>
      <c r="J61" s="288" t="s">
        <v>5247</v>
      </c>
      <c r="K61" s="288" t="s">
        <v>5249</v>
      </c>
      <c r="L61" s="288"/>
      <c r="M61" s="288" t="s">
        <v>5375</v>
      </c>
      <c r="N61" s="288" t="s">
        <v>5257</v>
      </c>
      <c r="O61" s="291">
        <v>42984</v>
      </c>
    </row>
    <row r="62" spans="1:15" x14ac:dyDescent="0.3">
      <c r="A62" s="286" t="s">
        <v>5244</v>
      </c>
      <c r="B62" s="288" t="s">
        <v>4803</v>
      </c>
      <c r="C62" s="288">
        <v>199.8</v>
      </c>
      <c r="D62" s="288">
        <v>201.9</v>
      </c>
      <c r="E62" s="328" t="s">
        <v>5313</v>
      </c>
      <c r="F62" s="319" t="s">
        <v>4274</v>
      </c>
      <c r="G62" s="288" t="s">
        <v>133</v>
      </c>
      <c r="H62" s="288"/>
      <c r="I62" s="288"/>
      <c r="J62" s="288" t="s">
        <v>5247</v>
      </c>
      <c r="K62" s="288" t="s">
        <v>5249</v>
      </c>
      <c r="L62" s="288" t="s">
        <v>5299</v>
      </c>
      <c r="M62" s="288" t="s">
        <v>5376</v>
      </c>
      <c r="N62" s="288" t="s">
        <v>5257</v>
      </c>
      <c r="O62" s="291">
        <v>42984</v>
      </c>
    </row>
    <row r="63" spans="1:15" x14ac:dyDescent="0.3">
      <c r="A63" s="286" t="s">
        <v>5244</v>
      </c>
      <c r="B63" s="288" t="s">
        <v>4803</v>
      </c>
      <c r="C63" s="288">
        <v>201.9</v>
      </c>
      <c r="D63" s="288">
        <v>208.4</v>
      </c>
      <c r="E63" s="328" t="s">
        <v>5313</v>
      </c>
      <c r="F63" s="319" t="s">
        <v>4274</v>
      </c>
      <c r="G63" s="288" t="s">
        <v>133</v>
      </c>
      <c r="H63" s="288"/>
      <c r="I63" s="288"/>
      <c r="J63" s="288" t="s">
        <v>5247</v>
      </c>
      <c r="K63" s="288" t="s">
        <v>5249</v>
      </c>
      <c r="L63" s="288"/>
      <c r="M63" s="288" t="s">
        <v>5377</v>
      </c>
      <c r="N63" s="288" t="s">
        <v>5257</v>
      </c>
      <c r="O63" s="291">
        <v>42984</v>
      </c>
    </row>
    <row r="64" spans="1:15" x14ac:dyDescent="0.3">
      <c r="A64" s="286" t="s">
        <v>5244</v>
      </c>
      <c r="B64" s="288" t="s">
        <v>4803</v>
      </c>
      <c r="C64" s="288">
        <v>208.4</v>
      </c>
      <c r="D64" s="288">
        <v>209.03</v>
      </c>
      <c r="E64" s="329" t="s">
        <v>5271</v>
      </c>
      <c r="F64" s="319"/>
      <c r="G64" s="288" t="s">
        <v>5246</v>
      </c>
      <c r="H64" s="288"/>
      <c r="I64" s="288"/>
      <c r="J64" s="288" t="s">
        <v>5247</v>
      </c>
      <c r="K64" s="288" t="s">
        <v>5249</v>
      </c>
      <c r="L64" s="288"/>
      <c r="M64" s="288" t="s">
        <v>5378</v>
      </c>
      <c r="N64" s="288" t="s">
        <v>5257</v>
      </c>
      <c r="O64" s="291">
        <v>42984</v>
      </c>
    </row>
    <row r="65" spans="1:15" x14ac:dyDescent="0.3">
      <c r="A65" s="286" t="s">
        <v>5244</v>
      </c>
      <c r="B65" s="288" t="s">
        <v>4803</v>
      </c>
      <c r="C65" s="288">
        <v>209.03</v>
      </c>
      <c r="D65" s="288">
        <v>211</v>
      </c>
      <c r="E65" s="325" t="s">
        <v>5259</v>
      </c>
      <c r="F65" s="319" t="s">
        <v>4274</v>
      </c>
      <c r="G65" s="288" t="s">
        <v>133</v>
      </c>
      <c r="H65" s="288"/>
      <c r="I65" s="288"/>
      <c r="J65" s="288" t="s">
        <v>5247</v>
      </c>
      <c r="K65" s="288" t="s">
        <v>5249</v>
      </c>
      <c r="L65" s="288"/>
      <c r="M65" s="288" t="s">
        <v>5379</v>
      </c>
      <c r="N65" s="288" t="s">
        <v>5257</v>
      </c>
      <c r="O65" s="291">
        <v>42984</v>
      </c>
    </row>
    <row r="66" spans="1:15" x14ac:dyDescent="0.3">
      <c r="A66" s="286" t="s">
        <v>5244</v>
      </c>
      <c r="B66" s="288" t="s">
        <v>4803</v>
      </c>
      <c r="C66" s="288">
        <v>211</v>
      </c>
      <c r="D66" s="288">
        <v>213.05</v>
      </c>
      <c r="E66" s="330" t="s">
        <v>5337</v>
      </c>
      <c r="F66" s="319" t="s">
        <v>5350</v>
      </c>
      <c r="G66" s="288" t="s">
        <v>133</v>
      </c>
      <c r="H66" s="288"/>
      <c r="I66" s="288"/>
      <c r="J66" s="288" t="s">
        <v>5305</v>
      </c>
      <c r="K66" s="288" t="s">
        <v>5249</v>
      </c>
      <c r="L66" s="288"/>
      <c r="M66" s="288" t="s">
        <v>5380</v>
      </c>
      <c r="N66" s="288" t="s">
        <v>5257</v>
      </c>
      <c r="O66" s="291">
        <v>42984</v>
      </c>
    </row>
    <row r="67" spans="1:15" x14ac:dyDescent="0.3">
      <c r="A67" s="286" t="s">
        <v>5244</v>
      </c>
      <c r="B67" s="288" t="s">
        <v>4803</v>
      </c>
      <c r="C67" s="288">
        <v>213.05</v>
      </c>
      <c r="D67" s="288">
        <v>220.5</v>
      </c>
      <c r="E67" s="330" t="s">
        <v>5337</v>
      </c>
      <c r="F67" s="319" t="s">
        <v>5350</v>
      </c>
      <c r="G67" s="288" t="s">
        <v>5280</v>
      </c>
      <c r="H67" s="288" t="s">
        <v>5371</v>
      </c>
      <c r="I67" s="288" t="s">
        <v>5247</v>
      </c>
      <c r="J67" s="288" t="s">
        <v>5305</v>
      </c>
      <c r="K67" s="288" t="s">
        <v>5249</v>
      </c>
      <c r="L67" s="288" t="s">
        <v>5287</v>
      </c>
      <c r="M67" s="288" t="s">
        <v>5381</v>
      </c>
      <c r="N67" s="288" t="s">
        <v>5257</v>
      </c>
      <c r="O67" s="291">
        <v>42984</v>
      </c>
    </row>
    <row r="68" spans="1:15" x14ac:dyDescent="0.3">
      <c r="A68" s="286" t="s">
        <v>5244</v>
      </c>
      <c r="B68" s="288" t="s">
        <v>4803</v>
      </c>
      <c r="C68" s="288">
        <v>220.5</v>
      </c>
      <c r="D68" s="288">
        <v>227.25</v>
      </c>
      <c r="E68" s="324" t="s">
        <v>5245</v>
      </c>
      <c r="F68" s="319" t="s">
        <v>5350</v>
      </c>
      <c r="G68" s="288" t="s">
        <v>5358</v>
      </c>
      <c r="H68" s="288"/>
      <c r="I68" s="288"/>
      <c r="J68" s="288" t="s">
        <v>5248</v>
      </c>
      <c r="K68" s="288" t="s">
        <v>5249</v>
      </c>
      <c r="L68" s="288" t="s">
        <v>5287</v>
      </c>
      <c r="M68" s="288" t="s">
        <v>5382</v>
      </c>
      <c r="N68" s="288" t="s">
        <v>5257</v>
      </c>
      <c r="O68" s="291">
        <v>42984</v>
      </c>
    </row>
    <row r="69" spans="1:15" x14ac:dyDescent="0.3">
      <c r="A69" s="286" t="s">
        <v>5244</v>
      </c>
      <c r="B69" s="288" t="s">
        <v>4803</v>
      </c>
      <c r="C69" s="288">
        <v>227.25</v>
      </c>
      <c r="D69" s="288">
        <v>227.5</v>
      </c>
      <c r="E69" s="324" t="s">
        <v>5245</v>
      </c>
      <c r="F69" s="319" t="s">
        <v>5350</v>
      </c>
      <c r="G69" s="288" t="s">
        <v>5299</v>
      </c>
      <c r="H69" s="288" t="s">
        <v>5299</v>
      </c>
      <c r="I69" s="288"/>
      <c r="J69" s="288" t="s">
        <v>5248</v>
      </c>
      <c r="K69" s="288" t="s">
        <v>5249</v>
      </c>
      <c r="L69" s="288"/>
      <c r="M69" s="288" t="s">
        <v>5383</v>
      </c>
      <c r="N69" s="288" t="s">
        <v>5257</v>
      </c>
      <c r="O69" s="291">
        <v>42984</v>
      </c>
    </row>
    <row r="70" spans="1:15" x14ac:dyDescent="0.3">
      <c r="A70" s="286" t="s">
        <v>5244</v>
      </c>
      <c r="B70" s="288" t="s">
        <v>4803</v>
      </c>
      <c r="C70" s="288">
        <v>227.5</v>
      </c>
      <c r="D70" s="288">
        <v>239.8</v>
      </c>
      <c r="E70" s="324" t="s">
        <v>5245</v>
      </c>
      <c r="F70" s="319" t="s">
        <v>5350</v>
      </c>
      <c r="G70" s="288" t="s">
        <v>133</v>
      </c>
      <c r="H70" s="288"/>
      <c r="I70" s="288"/>
      <c r="J70" s="288" t="s">
        <v>5248</v>
      </c>
      <c r="K70" s="288" t="s">
        <v>5249</v>
      </c>
      <c r="L70" s="288"/>
      <c r="M70" s="288" t="s">
        <v>5384</v>
      </c>
      <c r="N70" s="288" t="s">
        <v>5257</v>
      </c>
      <c r="O70" s="291">
        <v>42984</v>
      </c>
    </row>
    <row r="71" spans="1:15" x14ac:dyDescent="0.3">
      <c r="A71" s="286" t="s">
        <v>5244</v>
      </c>
      <c r="B71" s="288" t="s">
        <v>4803</v>
      </c>
      <c r="C71" s="288">
        <v>239.8</v>
      </c>
      <c r="D71" s="288">
        <v>246.9</v>
      </c>
      <c r="E71" s="324" t="s">
        <v>5245</v>
      </c>
      <c r="F71" s="319" t="s">
        <v>5350</v>
      </c>
      <c r="G71" s="288" t="s">
        <v>5344</v>
      </c>
      <c r="H71" s="288"/>
      <c r="I71" s="288"/>
      <c r="J71" s="288" t="s">
        <v>5248</v>
      </c>
      <c r="K71" s="288" t="s">
        <v>5249</v>
      </c>
      <c r="L71" s="288" t="s">
        <v>5287</v>
      </c>
      <c r="M71" s="288" t="s">
        <v>5385</v>
      </c>
      <c r="N71" s="288" t="s">
        <v>5257</v>
      </c>
      <c r="O71" s="291">
        <v>42984</v>
      </c>
    </row>
    <row r="72" spans="1:15" x14ac:dyDescent="0.3">
      <c r="A72" s="286" t="s">
        <v>5244</v>
      </c>
      <c r="B72" s="288" t="s">
        <v>4803</v>
      </c>
      <c r="C72" s="288">
        <v>246.9</v>
      </c>
      <c r="D72" s="288">
        <v>252.78</v>
      </c>
      <c r="E72" s="324" t="s">
        <v>5245</v>
      </c>
      <c r="F72" s="319" t="s">
        <v>5350</v>
      </c>
      <c r="G72" s="288" t="s">
        <v>5351</v>
      </c>
      <c r="H72" s="288"/>
      <c r="I72" s="288"/>
      <c r="J72" s="288" t="s">
        <v>5248</v>
      </c>
      <c r="K72" s="288" t="s">
        <v>5249</v>
      </c>
      <c r="L72" s="288"/>
      <c r="M72" s="288" t="s">
        <v>5386</v>
      </c>
      <c r="N72" s="288" t="s">
        <v>5257</v>
      </c>
      <c r="O72" s="291">
        <v>42984</v>
      </c>
    </row>
    <row r="73" spans="1:15" x14ac:dyDescent="0.3">
      <c r="A73" s="286" t="s">
        <v>5244</v>
      </c>
      <c r="B73" s="288" t="s">
        <v>4803</v>
      </c>
      <c r="C73" s="288">
        <v>252.78</v>
      </c>
      <c r="D73" s="288">
        <v>255.25</v>
      </c>
      <c r="E73" s="325" t="s">
        <v>5259</v>
      </c>
      <c r="F73" s="319" t="s">
        <v>4274</v>
      </c>
      <c r="G73" s="288" t="s">
        <v>5344</v>
      </c>
      <c r="H73" s="288"/>
      <c r="I73" s="288"/>
      <c r="J73" s="288" t="s">
        <v>5247</v>
      </c>
      <c r="K73" s="288" t="s">
        <v>5249</v>
      </c>
      <c r="L73" s="288"/>
      <c r="M73" s="288" t="s">
        <v>5387</v>
      </c>
      <c r="N73" s="288" t="s">
        <v>5257</v>
      </c>
      <c r="O73" s="291">
        <v>42984</v>
      </c>
    </row>
    <row r="74" spans="1:15" x14ac:dyDescent="0.3">
      <c r="A74" s="286" t="s">
        <v>5244</v>
      </c>
      <c r="B74" s="288" t="s">
        <v>4803</v>
      </c>
      <c r="C74" s="288">
        <v>255.25</v>
      </c>
      <c r="D74" s="288">
        <v>263.2</v>
      </c>
      <c r="E74" s="324" t="s">
        <v>5245</v>
      </c>
      <c r="F74" s="319" t="s">
        <v>5350</v>
      </c>
      <c r="G74" s="288" t="s">
        <v>3605</v>
      </c>
      <c r="H74" s="288" t="s">
        <v>5299</v>
      </c>
      <c r="I74" s="288"/>
      <c r="J74" s="288" t="s">
        <v>5248</v>
      </c>
      <c r="K74" s="288" t="s">
        <v>5249</v>
      </c>
      <c r="L74" s="288"/>
      <c r="M74" s="288" t="s">
        <v>5388</v>
      </c>
      <c r="N74" s="288" t="s">
        <v>5257</v>
      </c>
      <c r="O74" s="291">
        <v>42984</v>
      </c>
    </row>
    <row r="75" spans="1:15" x14ac:dyDescent="0.3">
      <c r="A75" s="286" t="s">
        <v>5244</v>
      </c>
      <c r="B75" s="288" t="s">
        <v>4803</v>
      </c>
      <c r="C75" s="288">
        <v>263.2</v>
      </c>
      <c r="D75" s="288">
        <v>264.60000000000002</v>
      </c>
      <c r="E75" s="325" t="s">
        <v>5259</v>
      </c>
      <c r="F75" s="319" t="s">
        <v>4274</v>
      </c>
      <c r="G75" s="288" t="s">
        <v>5344</v>
      </c>
      <c r="H75" s="288"/>
      <c r="I75" s="288"/>
      <c r="J75" s="288" t="s">
        <v>5247</v>
      </c>
      <c r="K75" s="288" t="s">
        <v>5249</v>
      </c>
      <c r="L75" s="288"/>
      <c r="M75" s="288" t="s">
        <v>5389</v>
      </c>
      <c r="N75" s="288" t="s">
        <v>5257</v>
      </c>
      <c r="O75" s="291">
        <v>42984</v>
      </c>
    </row>
    <row r="76" spans="1:15" x14ac:dyDescent="0.3">
      <c r="A76" s="286" t="s">
        <v>5244</v>
      </c>
      <c r="B76" s="288" t="s">
        <v>4803</v>
      </c>
      <c r="C76" s="288">
        <v>264.60000000000002</v>
      </c>
      <c r="D76" s="288">
        <v>278.10000000000002</v>
      </c>
      <c r="E76" s="324" t="s">
        <v>5245</v>
      </c>
      <c r="F76" s="319" t="s">
        <v>5350</v>
      </c>
      <c r="G76" s="288" t="s">
        <v>133</v>
      </c>
      <c r="H76" s="288"/>
      <c r="I76" s="288"/>
      <c r="J76" s="288" t="s">
        <v>5248</v>
      </c>
      <c r="K76" s="288" t="s">
        <v>5249</v>
      </c>
      <c r="L76" s="288"/>
      <c r="M76" s="288" t="s">
        <v>5390</v>
      </c>
      <c r="N76" s="288" t="s">
        <v>5257</v>
      </c>
      <c r="O76" s="291">
        <v>42984</v>
      </c>
    </row>
    <row r="77" spans="1:15" x14ac:dyDescent="0.3">
      <c r="A77" s="286" t="s">
        <v>5244</v>
      </c>
      <c r="B77" s="288" t="s">
        <v>4803</v>
      </c>
      <c r="C77" s="288">
        <v>278.10000000000002</v>
      </c>
      <c r="D77" s="288">
        <v>289.3</v>
      </c>
      <c r="E77" s="330" t="s">
        <v>5337</v>
      </c>
      <c r="F77" s="319" t="s">
        <v>5350</v>
      </c>
      <c r="G77" s="288" t="s">
        <v>5246</v>
      </c>
      <c r="H77" s="288" t="s">
        <v>5246</v>
      </c>
      <c r="I77" s="288" t="s">
        <v>5247</v>
      </c>
      <c r="J77" s="288" t="s">
        <v>5248</v>
      </c>
      <c r="K77" s="288" t="s">
        <v>5249</v>
      </c>
      <c r="L77" s="288" t="s">
        <v>5287</v>
      </c>
      <c r="M77" s="288" t="s">
        <v>5391</v>
      </c>
      <c r="N77" s="288" t="s">
        <v>5257</v>
      </c>
      <c r="O77" s="291">
        <v>42984</v>
      </c>
    </row>
    <row r="78" spans="1:15" x14ac:dyDescent="0.3">
      <c r="A78" s="286" t="s">
        <v>5244</v>
      </c>
      <c r="B78" s="288" t="s">
        <v>4803</v>
      </c>
      <c r="C78" s="288">
        <v>289.3</v>
      </c>
      <c r="D78" s="288">
        <v>291.18</v>
      </c>
      <c r="E78" s="329" t="s">
        <v>5271</v>
      </c>
      <c r="F78" s="319"/>
      <c r="G78" s="288" t="s">
        <v>5246</v>
      </c>
      <c r="H78" s="288" t="s">
        <v>5371</v>
      </c>
      <c r="I78" s="288" t="s">
        <v>5266</v>
      </c>
      <c r="J78" s="288" t="s">
        <v>5247</v>
      </c>
      <c r="K78" s="288" t="s">
        <v>5249</v>
      </c>
      <c r="L78" s="288" t="s">
        <v>5287</v>
      </c>
      <c r="M78" s="288" t="s">
        <v>5392</v>
      </c>
      <c r="N78" s="288" t="s">
        <v>5257</v>
      </c>
      <c r="O78" s="291">
        <v>42984</v>
      </c>
    </row>
    <row r="79" spans="1:15" x14ac:dyDescent="0.3">
      <c r="A79" s="286" t="s">
        <v>5244</v>
      </c>
      <c r="B79" s="288" t="s">
        <v>4803</v>
      </c>
      <c r="C79" s="288">
        <v>291.2</v>
      </c>
      <c r="D79" s="288">
        <v>292.82</v>
      </c>
      <c r="E79" s="330" t="s">
        <v>5337</v>
      </c>
      <c r="F79" s="319" t="s">
        <v>5350</v>
      </c>
      <c r="G79" s="288" t="s">
        <v>5246</v>
      </c>
      <c r="H79" s="288" t="s">
        <v>5246</v>
      </c>
      <c r="I79" s="288" t="s">
        <v>5247</v>
      </c>
      <c r="J79" s="288" t="s">
        <v>5248</v>
      </c>
      <c r="K79" s="288" t="s">
        <v>5249</v>
      </c>
      <c r="L79" s="288" t="s">
        <v>5287</v>
      </c>
      <c r="M79" s="288" t="s">
        <v>5393</v>
      </c>
      <c r="N79" s="288" t="s">
        <v>5257</v>
      </c>
      <c r="O79" s="291">
        <v>42984</v>
      </c>
    </row>
    <row r="80" spans="1:15" x14ac:dyDescent="0.3">
      <c r="A80" s="286" t="s">
        <v>5244</v>
      </c>
      <c r="B80" s="288" t="s">
        <v>4803</v>
      </c>
      <c r="C80" s="288">
        <v>292.82</v>
      </c>
      <c r="D80" s="288">
        <v>296.02999999999997</v>
      </c>
      <c r="E80" s="321" t="s">
        <v>5295</v>
      </c>
      <c r="F80" s="319" t="s">
        <v>5343</v>
      </c>
      <c r="G80" s="288" t="s">
        <v>5344</v>
      </c>
      <c r="H80" s="288"/>
      <c r="I80" s="288"/>
      <c r="J80" s="288" t="s">
        <v>5248</v>
      </c>
      <c r="K80" s="288" t="s">
        <v>5249</v>
      </c>
      <c r="L80" s="288" t="s">
        <v>5287</v>
      </c>
      <c r="M80" s="288" t="s">
        <v>5394</v>
      </c>
      <c r="N80" s="288" t="s">
        <v>5257</v>
      </c>
      <c r="O80" s="291">
        <v>42984</v>
      </c>
    </row>
    <row r="81" spans="1:15" x14ac:dyDescent="0.3">
      <c r="A81" s="286" t="s">
        <v>5244</v>
      </c>
      <c r="B81" s="288" t="s">
        <v>4803</v>
      </c>
      <c r="C81" s="288">
        <v>296.02999999999997</v>
      </c>
      <c r="D81" s="288">
        <v>304.95</v>
      </c>
      <c r="E81" s="330" t="s">
        <v>5337</v>
      </c>
      <c r="F81" s="319" t="s">
        <v>5350</v>
      </c>
      <c r="G81" s="288" t="s">
        <v>5351</v>
      </c>
      <c r="H81" s="288" t="s">
        <v>5246</v>
      </c>
      <c r="I81" s="288" t="s">
        <v>5247</v>
      </c>
      <c r="J81" s="288" t="s">
        <v>5248</v>
      </c>
      <c r="K81" s="288" t="s">
        <v>5249</v>
      </c>
      <c r="L81" s="288" t="s">
        <v>5287</v>
      </c>
      <c r="M81" s="288" t="s">
        <v>5395</v>
      </c>
      <c r="N81" s="288" t="s">
        <v>5257</v>
      </c>
      <c r="O81" s="291">
        <v>42984</v>
      </c>
    </row>
    <row r="82" spans="1:15" x14ac:dyDescent="0.3">
      <c r="A82" s="286" t="s">
        <v>5244</v>
      </c>
      <c r="B82" s="288" t="s">
        <v>4803</v>
      </c>
      <c r="C82" s="288">
        <v>304.95</v>
      </c>
      <c r="D82" s="288">
        <v>307.7</v>
      </c>
      <c r="E82" s="329" t="s">
        <v>5271</v>
      </c>
      <c r="F82" s="319"/>
      <c r="G82" s="288" t="s">
        <v>5253</v>
      </c>
      <c r="H82" s="288" t="s">
        <v>5371</v>
      </c>
      <c r="I82" s="288" t="s">
        <v>5266</v>
      </c>
      <c r="J82" s="288" t="s">
        <v>5247</v>
      </c>
      <c r="K82" s="288" t="s">
        <v>5249</v>
      </c>
      <c r="L82" s="288" t="s">
        <v>5272</v>
      </c>
      <c r="M82" s="288" t="s">
        <v>5396</v>
      </c>
      <c r="N82" s="288" t="s">
        <v>5257</v>
      </c>
      <c r="O82" s="291">
        <v>42984</v>
      </c>
    </row>
    <row r="83" spans="1:15" x14ac:dyDescent="0.3">
      <c r="A83" s="286" t="s">
        <v>5244</v>
      </c>
      <c r="B83" s="288" t="s">
        <v>4803</v>
      </c>
      <c r="C83" s="288">
        <v>307.7</v>
      </c>
      <c r="D83" s="288">
        <v>308.64999999999998</v>
      </c>
      <c r="E83" s="330" t="s">
        <v>5337</v>
      </c>
      <c r="F83" s="319" t="s">
        <v>5350</v>
      </c>
      <c r="G83" s="288" t="s">
        <v>5246</v>
      </c>
      <c r="H83" s="288"/>
      <c r="I83" s="288"/>
      <c r="J83" s="288" t="s">
        <v>5248</v>
      </c>
      <c r="K83" s="288" t="s">
        <v>5249</v>
      </c>
      <c r="L83" s="288" t="s">
        <v>5287</v>
      </c>
      <c r="M83" s="288" t="s">
        <v>5397</v>
      </c>
      <c r="N83" s="288" t="s">
        <v>5257</v>
      </c>
      <c r="O83" s="291">
        <v>42984</v>
      </c>
    </row>
    <row r="84" spans="1:15" x14ac:dyDescent="0.3">
      <c r="A84" s="286" t="s">
        <v>5244</v>
      </c>
      <c r="B84" s="288" t="s">
        <v>4803</v>
      </c>
      <c r="C84" s="288">
        <v>308.64999999999998</v>
      </c>
      <c r="D84" s="288">
        <v>310</v>
      </c>
      <c r="E84" s="321" t="s">
        <v>5295</v>
      </c>
      <c r="F84" s="319" t="s">
        <v>5343</v>
      </c>
      <c r="G84" s="288" t="s">
        <v>5344</v>
      </c>
      <c r="H84" s="288"/>
      <c r="I84" s="288"/>
      <c r="J84" s="288" t="s">
        <v>5248</v>
      </c>
      <c r="K84" s="288" t="s">
        <v>5249</v>
      </c>
      <c r="L84" s="288" t="s">
        <v>5287</v>
      </c>
      <c r="M84" s="288" t="s">
        <v>5398</v>
      </c>
      <c r="N84" s="288" t="s">
        <v>5257</v>
      </c>
      <c r="O84" s="291">
        <v>42984</v>
      </c>
    </row>
    <row r="85" spans="1:15" x14ac:dyDescent="0.3">
      <c r="A85" s="286" t="s">
        <v>5244</v>
      </c>
      <c r="B85" s="288" t="s">
        <v>4803</v>
      </c>
      <c r="C85" s="288">
        <v>310</v>
      </c>
      <c r="D85" s="288">
        <v>326.35000000000002</v>
      </c>
      <c r="E85" s="321" t="s">
        <v>5295</v>
      </c>
      <c r="F85" s="319" t="s">
        <v>5343</v>
      </c>
      <c r="G85" s="288" t="s">
        <v>5353</v>
      </c>
      <c r="H85" s="288"/>
      <c r="I85" s="288"/>
      <c r="J85" s="288" t="s">
        <v>5247</v>
      </c>
      <c r="K85" s="288" t="s">
        <v>5249</v>
      </c>
      <c r="L85" s="288"/>
      <c r="M85" s="288" t="s">
        <v>5399</v>
      </c>
      <c r="N85" s="288" t="s">
        <v>5257</v>
      </c>
      <c r="O85" s="291">
        <v>42984</v>
      </c>
    </row>
    <row r="86" spans="1:15" x14ac:dyDescent="0.3">
      <c r="A86" s="286" t="s">
        <v>5244</v>
      </c>
      <c r="B86" s="288" t="s">
        <v>4803</v>
      </c>
      <c r="C86" s="288">
        <v>326.35000000000002</v>
      </c>
      <c r="D86" s="288">
        <v>327.35000000000002</v>
      </c>
      <c r="E86" s="318" t="s">
        <v>5325</v>
      </c>
      <c r="F86" s="319" t="s">
        <v>5400</v>
      </c>
      <c r="G86" s="288" t="s">
        <v>5344</v>
      </c>
      <c r="H86" s="288"/>
      <c r="I86" s="288"/>
      <c r="J86" s="288" t="s">
        <v>5248</v>
      </c>
      <c r="K86" s="288" t="s">
        <v>5249</v>
      </c>
      <c r="L86" s="288" t="s">
        <v>5287</v>
      </c>
      <c r="M86" s="288" t="s">
        <v>5401</v>
      </c>
      <c r="N86" s="288" t="s">
        <v>5257</v>
      </c>
      <c r="O86" s="291">
        <v>42984</v>
      </c>
    </row>
    <row r="87" spans="1:15" x14ac:dyDescent="0.3">
      <c r="A87" s="286" t="s">
        <v>5244</v>
      </c>
      <c r="B87" s="288" t="s">
        <v>4803</v>
      </c>
      <c r="C87" s="288">
        <v>327.35000000000002</v>
      </c>
      <c r="D87" s="288">
        <v>329</v>
      </c>
      <c r="E87" s="321" t="s">
        <v>5295</v>
      </c>
      <c r="F87" s="319" t="s">
        <v>5343</v>
      </c>
      <c r="G87" s="288" t="s">
        <v>5344</v>
      </c>
      <c r="H87" s="288"/>
      <c r="I87" s="288"/>
      <c r="J87" s="288" t="s">
        <v>5247</v>
      </c>
      <c r="K87" s="288" t="s">
        <v>5249</v>
      </c>
      <c r="L87" s="288"/>
      <c r="M87" s="288" t="s">
        <v>5402</v>
      </c>
      <c r="N87" s="288" t="s">
        <v>5257</v>
      </c>
      <c r="O87" s="291">
        <v>42984</v>
      </c>
    </row>
    <row r="88" spans="1:15" x14ac:dyDescent="0.3">
      <c r="A88" s="286" t="s">
        <v>5244</v>
      </c>
      <c r="B88" s="288" t="s">
        <v>4803</v>
      </c>
      <c r="C88" s="288">
        <v>329</v>
      </c>
      <c r="D88" s="288">
        <v>332</v>
      </c>
      <c r="E88" s="318" t="s">
        <v>5325</v>
      </c>
      <c r="F88" s="319" t="s">
        <v>5400</v>
      </c>
      <c r="G88" s="288" t="s">
        <v>5403</v>
      </c>
      <c r="H88" s="288"/>
      <c r="I88" s="288"/>
      <c r="J88" s="288" t="s">
        <v>5248</v>
      </c>
      <c r="K88" s="288" t="s">
        <v>5249</v>
      </c>
      <c r="L88" s="288"/>
      <c r="M88" s="288" t="s">
        <v>5404</v>
      </c>
      <c r="N88" s="288" t="s">
        <v>5257</v>
      </c>
      <c r="O88" s="291">
        <v>42984</v>
      </c>
    </row>
    <row r="89" spans="1:15" x14ac:dyDescent="0.3">
      <c r="A89" s="286" t="s">
        <v>5244</v>
      </c>
      <c r="B89" s="288" t="s">
        <v>4803</v>
      </c>
      <c r="C89" s="288">
        <v>332</v>
      </c>
      <c r="D89" s="288">
        <v>333.65</v>
      </c>
      <c r="E89" s="321" t="s">
        <v>5295</v>
      </c>
      <c r="F89" s="319" t="s">
        <v>5343</v>
      </c>
      <c r="G89" s="288" t="s">
        <v>5344</v>
      </c>
      <c r="H89" s="288"/>
      <c r="I89" s="288"/>
      <c r="J89" s="288" t="s">
        <v>5247</v>
      </c>
      <c r="K89" s="288" t="s">
        <v>5249</v>
      </c>
      <c r="L89" s="288"/>
      <c r="M89" s="288" t="s">
        <v>5405</v>
      </c>
      <c r="N89" s="288" t="s">
        <v>5257</v>
      </c>
      <c r="O89" s="291">
        <v>42984</v>
      </c>
    </row>
    <row r="90" spans="1:15" x14ac:dyDescent="0.3">
      <c r="A90" s="286" t="s">
        <v>5244</v>
      </c>
      <c r="B90" s="288" t="s">
        <v>4803</v>
      </c>
      <c r="C90" s="288">
        <v>333.65</v>
      </c>
      <c r="D90" s="288">
        <v>346.03</v>
      </c>
      <c r="E90" s="318" t="s">
        <v>5325</v>
      </c>
      <c r="F90" s="319" t="s">
        <v>5400</v>
      </c>
      <c r="G90" s="288" t="s">
        <v>5403</v>
      </c>
      <c r="H90" s="288"/>
      <c r="I90" s="288"/>
      <c r="J90" s="288" t="s">
        <v>5248</v>
      </c>
      <c r="K90" s="288" t="s">
        <v>5249</v>
      </c>
      <c r="L90" s="288"/>
      <c r="M90" s="288" t="s">
        <v>5406</v>
      </c>
      <c r="N90" s="288" t="s">
        <v>5257</v>
      </c>
      <c r="O90" s="291">
        <v>42984</v>
      </c>
    </row>
    <row r="91" spans="1:15" x14ac:dyDescent="0.3">
      <c r="A91" s="286" t="s">
        <v>5244</v>
      </c>
      <c r="B91" s="288" t="s">
        <v>4803</v>
      </c>
      <c r="C91" s="288">
        <v>346.03</v>
      </c>
      <c r="D91" s="288">
        <v>355.28</v>
      </c>
      <c r="E91" s="321" t="s">
        <v>5295</v>
      </c>
      <c r="F91" s="319" t="s">
        <v>5343</v>
      </c>
      <c r="G91" s="288" t="s">
        <v>5344</v>
      </c>
      <c r="H91" s="288"/>
      <c r="I91" s="288"/>
      <c r="J91" s="288"/>
      <c r="K91" s="288" t="s">
        <v>5249</v>
      </c>
      <c r="L91" s="288"/>
      <c r="M91" s="288" t="s">
        <v>5407</v>
      </c>
      <c r="N91" s="288" t="s">
        <v>5257</v>
      </c>
      <c r="O91" s="291">
        <v>42984</v>
      </c>
    </row>
    <row r="92" spans="1:15" x14ac:dyDescent="0.3">
      <c r="A92" s="286" t="s">
        <v>5244</v>
      </c>
      <c r="B92" s="288" t="s">
        <v>4803</v>
      </c>
      <c r="C92" s="288">
        <v>355.28</v>
      </c>
      <c r="D92" s="288">
        <v>356.74</v>
      </c>
      <c r="E92" s="318" t="s">
        <v>5325</v>
      </c>
      <c r="F92" s="319" t="s">
        <v>5400</v>
      </c>
      <c r="G92" s="288" t="s">
        <v>5403</v>
      </c>
      <c r="H92" s="288"/>
      <c r="I92" s="288"/>
      <c r="J92" s="288" t="s">
        <v>5248</v>
      </c>
      <c r="K92" s="288" t="s">
        <v>5249</v>
      </c>
      <c r="L92" s="288"/>
      <c r="M92" s="288" t="s">
        <v>5408</v>
      </c>
      <c r="N92" s="288" t="s">
        <v>5257</v>
      </c>
      <c r="O92" s="291">
        <v>42984</v>
      </c>
    </row>
    <row r="93" spans="1:15" x14ac:dyDescent="0.3">
      <c r="A93" s="286" t="s">
        <v>5244</v>
      </c>
      <c r="B93" s="288" t="s">
        <v>4803</v>
      </c>
      <c r="C93" s="288">
        <v>356.74</v>
      </c>
      <c r="D93" s="288">
        <v>358.65</v>
      </c>
      <c r="E93" s="321" t="s">
        <v>5295</v>
      </c>
      <c r="F93" s="319" t="s">
        <v>5343</v>
      </c>
      <c r="G93" s="288" t="s">
        <v>5344</v>
      </c>
      <c r="H93" s="288"/>
      <c r="I93" s="288"/>
      <c r="J93" s="288" t="s">
        <v>5247</v>
      </c>
      <c r="K93" s="288" t="s">
        <v>5249</v>
      </c>
      <c r="L93" s="288"/>
      <c r="M93" s="288" t="s">
        <v>5409</v>
      </c>
      <c r="N93" s="288" t="s">
        <v>5257</v>
      </c>
      <c r="O93" s="291">
        <v>42984</v>
      </c>
    </row>
    <row r="94" spans="1:15" x14ac:dyDescent="0.3">
      <c r="A94" s="286" t="s">
        <v>5244</v>
      </c>
      <c r="B94" s="288" t="s">
        <v>4803</v>
      </c>
      <c r="C94" s="288">
        <v>358.65</v>
      </c>
      <c r="D94" s="288">
        <v>359.2</v>
      </c>
      <c r="E94" s="318" t="s">
        <v>5325</v>
      </c>
      <c r="F94" s="319" t="s">
        <v>5400</v>
      </c>
      <c r="G94" s="288" t="s">
        <v>5403</v>
      </c>
      <c r="H94" s="288"/>
      <c r="I94" s="288"/>
      <c r="J94" s="288" t="s">
        <v>5248</v>
      </c>
      <c r="K94" s="288" t="s">
        <v>5249</v>
      </c>
      <c r="L94" s="288"/>
      <c r="M94" s="288" t="s">
        <v>5410</v>
      </c>
      <c r="N94" s="288" t="s">
        <v>5257</v>
      </c>
      <c r="O94" s="291">
        <v>42984</v>
      </c>
    </row>
    <row r="95" spans="1:15" x14ac:dyDescent="0.3">
      <c r="A95" s="286" t="s">
        <v>5244</v>
      </c>
      <c r="B95" s="288" t="s">
        <v>4803</v>
      </c>
      <c r="C95" s="288">
        <v>359.2</v>
      </c>
      <c r="D95" s="288">
        <v>366.3</v>
      </c>
      <c r="E95" s="321" t="s">
        <v>5295</v>
      </c>
      <c r="F95" s="319" t="s">
        <v>5343</v>
      </c>
      <c r="G95" s="288" t="s">
        <v>5344</v>
      </c>
      <c r="H95" s="288"/>
      <c r="I95" s="288"/>
      <c r="J95" s="288" t="s">
        <v>5247</v>
      </c>
      <c r="K95" s="288" t="s">
        <v>5249</v>
      </c>
      <c r="L95" s="288"/>
      <c r="M95" s="288" t="s">
        <v>5411</v>
      </c>
      <c r="N95" s="288" t="s">
        <v>5257</v>
      </c>
      <c r="O95" s="291">
        <v>42984</v>
      </c>
    </row>
    <row r="96" spans="1:15" x14ac:dyDescent="0.3">
      <c r="A96" s="286" t="s">
        <v>5244</v>
      </c>
      <c r="B96" s="288" t="s">
        <v>4803</v>
      </c>
      <c r="C96" s="288">
        <v>366.3</v>
      </c>
      <c r="D96" s="288">
        <v>367.3</v>
      </c>
      <c r="E96" s="321" t="s">
        <v>5295</v>
      </c>
      <c r="F96" s="319" t="s">
        <v>5343</v>
      </c>
      <c r="G96" s="288" t="s">
        <v>5344</v>
      </c>
      <c r="H96" s="288"/>
      <c r="I96" s="288"/>
      <c r="J96" s="288" t="s">
        <v>5248</v>
      </c>
      <c r="K96" s="288" t="s">
        <v>5249</v>
      </c>
      <c r="L96" s="288"/>
      <c r="M96" s="288" t="s">
        <v>5412</v>
      </c>
      <c r="N96" s="288" t="s">
        <v>5257</v>
      </c>
      <c r="O96" s="291">
        <v>42984</v>
      </c>
    </row>
    <row r="97" spans="1:15" x14ac:dyDescent="0.3">
      <c r="A97" s="286" t="s">
        <v>5244</v>
      </c>
      <c r="B97" s="288" t="s">
        <v>4803</v>
      </c>
      <c r="C97" s="288">
        <v>367.3</v>
      </c>
      <c r="D97" s="288">
        <v>368.21</v>
      </c>
      <c r="E97" s="331" t="s">
        <v>5341</v>
      </c>
      <c r="F97" s="319"/>
      <c r="G97" s="288" t="s">
        <v>5253</v>
      </c>
      <c r="H97" s="288"/>
      <c r="I97" s="288"/>
      <c r="J97" s="288" t="s">
        <v>5247</v>
      </c>
      <c r="K97" s="288" t="s">
        <v>5249</v>
      </c>
      <c r="L97" s="288" t="s">
        <v>5413</v>
      </c>
      <c r="M97" s="288" t="s">
        <v>5414</v>
      </c>
      <c r="N97" s="288" t="s">
        <v>5257</v>
      </c>
      <c r="O97" s="291">
        <v>42984</v>
      </c>
    </row>
    <row r="98" spans="1:15" x14ac:dyDescent="0.3">
      <c r="A98" s="286" t="s">
        <v>5244</v>
      </c>
      <c r="B98" s="288" t="s">
        <v>4803</v>
      </c>
      <c r="C98" s="288">
        <v>368.21</v>
      </c>
      <c r="D98" s="288">
        <v>368.8</v>
      </c>
      <c r="E98" s="331" t="s">
        <v>5341</v>
      </c>
      <c r="F98" s="319"/>
      <c r="G98" s="288" t="s">
        <v>5358</v>
      </c>
      <c r="H98" s="288"/>
      <c r="I98" s="288"/>
      <c r="J98" s="288"/>
      <c r="K98" s="288" t="s">
        <v>5249</v>
      </c>
      <c r="L98" s="288"/>
      <c r="M98" s="288" t="s">
        <v>5415</v>
      </c>
      <c r="N98" s="288" t="s">
        <v>5257</v>
      </c>
      <c r="O98" s="291">
        <v>42984</v>
      </c>
    </row>
    <row r="99" spans="1:15" x14ac:dyDescent="0.3">
      <c r="A99" s="286" t="s">
        <v>5244</v>
      </c>
      <c r="B99" s="288" t="s">
        <v>4803</v>
      </c>
      <c r="C99" s="288">
        <v>368.8</v>
      </c>
      <c r="D99" s="288">
        <v>372</v>
      </c>
      <c r="E99" s="331" t="s">
        <v>5341</v>
      </c>
      <c r="F99" s="319"/>
      <c r="G99" s="288" t="s">
        <v>5253</v>
      </c>
      <c r="H99" s="288"/>
      <c r="I99" s="288"/>
      <c r="J99" s="288" t="s">
        <v>5247</v>
      </c>
      <c r="K99" s="288" t="s">
        <v>5249</v>
      </c>
      <c r="L99" s="288"/>
      <c r="M99" s="288" t="s">
        <v>5416</v>
      </c>
      <c r="N99" s="288" t="s">
        <v>5257</v>
      </c>
      <c r="O99" s="291">
        <v>42984</v>
      </c>
    </row>
    <row r="100" spans="1:15" x14ac:dyDescent="0.3">
      <c r="A100" s="286" t="s">
        <v>5244</v>
      </c>
      <c r="B100" s="288" t="s">
        <v>4803</v>
      </c>
      <c r="C100" s="288">
        <v>372</v>
      </c>
      <c r="D100" s="288">
        <v>373.3</v>
      </c>
      <c r="E100" s="332" t="s">
        <v>5290</v>
      </c>
      <c r="F100" s="319"/>
      <c r="G100" s="288" t="s">
        <v>5351</v>
      </c>
      <c r="H100" s="288"/>
      <c r="I100" s="288"/>
      <c r="J100" s="288" t="s">
        <v>5248</v>
      </c>
      <c r="K100" s="288" t="s">
        <v>5249</v>
      </c>
      <c r="L100" s="288"/>
      <c r="M100" s="288" t="s">
        <v>5417</v>
      </c>
      <c r="N100" s="288" t="s">
        <v>5257</v>
      </c>
      <c r="O100" s="291">
        <v>42984</v>
      </c>
    </row>
    <row r="101" spans="1:15" x14ac:dyDescent="0.3">
      <c r="A101" s="286" t="s">
        <v>5244</v>
      </c>
      <c r="B101" s="288" t="s">
        <v>4803</v>
      </c>
      <c r="C101" s="288">
        <v>373.3</v>
      </c>
      <c r="D101" s="288">
        <v>375.39</v>
      </c>
      <c r="E101" s="332" t="s">
        <v>5290</v>
      </c>
      <c r="F101" s="319"/>
      <c r="G101" s="288" t="s">
        <v>5253</v>
      </c>
      <c r="H101" s="288"/>
      <c r="I101" s="288"/>
      <c r="J101" s="288" t="s">
        <v>5247</v>
      </c>
      <c r="K101" s="288" t="s">
        <v>5249</v>
      </c>
      <c r="L101" s="288" t="s">
        <v>5287</v>
      </c>
      <c r="M101" s="288" t="s">
        <v>5418</v>
      </c>
      <c r="N101" s="288" t="s">
        <v>5257</v>
      </c>
      <c r="O101" s="291">
        <v>42984</v>
      </c>
    </row>
    <row r="102" spans="1:15" x14ac:dyDescent="0.3">
      <c r="A102" s="286" t="s">
        <v>5244</v>
      </c>
      <c r="B102" s="333" t="s">
        <v>4828</v>
      </c>
      <c r="C102" s="288">
        <v>0</v>
      </c>
      <c r="D102" s="288">
        <v>0.8</v>
      </c>
      <c r="E102" s="318" t="s">
        <v>5322</v>
      </c>
      <c r="F102" s="288"/>
      <c r="G102" s="288"/>
      <c r="H102" s="288"/>
      <c r="I102" s="288"/>
      <c r="J102" s="288"/>
      <c r="K102" s="288" t="s">
        <v>5419</v>
      </c>
      <c r="L102" s="288" t="s">
        <v>5299</v>
      </c>
      <c r="M102" s="288" t="s">
        <v>5323</v>
      </c>
      <c r="N102" s="288" t="s">
        <v>5257</v>
      </c>
      <c r="O102" s="291">
        <v>42993</v>
      </c>
    </row>
    <row r="103" spans="1:15" x14ac:dyDescent="0.3">
      <c r="A103" s="286" t="s">
        <v>5244</v>
      </c>
      <c r="B103" s="333" t="s">
        <v>4828</v>
      </c>
      <c r="C103" s="288">
        <v>0.8</v>
      </c>
      <c r="D103" s="288">
        <v>5.2</v>
      </c>
      <c r="E103" s="318" t="s">
        <v>5322</v>
      </c>
      <c r="F103" s="288"/>
      <c r="G103" s="288"/>
      <c r="H103" s="288"/>
      <c r="I103" s="288"/>
      <c r="J103" s="288"/>
      <c r="K103" s="288" t="s">
        <v>5419</v>
      </c>
      <c r="L103" s="288" t="s">
        <v>5299</v>
      </c>
      <c r="M103" s="288" t="s">
        <v>5323</v>
      </c>
      <c r="N103" s="288" t="s">
        <v>5257</v>
      </c>
      <c r="O103" s="291">
        <v>42993</v>
      </c>
    </row>
    <row r="104" spans="1:15" x14ac:dyDescent="0.3">
      <c r="A104" s="286" t="s">
        <v>5244</v>
      </c>
      <c r="B104" s="333" t="s">
        <v>4828</v>
      </c>
      <c r="C104" s="288">
        <v>5.2</v>
      </c>
      <c r="D104" s="288">
        <v>19.100000000000001</v>
      </c>
      <c r="E104" s="334" t="s">
        <v>5285</v>
      </c>
      <c r="F104" s="288" t="s">
        <v>4788</v>
      </c>
      <c r="G104" s="288"/>
      <c r="H104" s="288"/>
      <c r="I104" s="288"/>
      <c r="J104" s="288"/>
      <c r="K104" s="288" t="s">
        <v>5420</v>
      </c>
      <c r="L104" s="288" t="s">
        <v>5287</v>
      </c>
      <c r="M104" s="288" t="s">
        <v>5421</v>
      </c>
      <c r="N104" s="288" t="s">
        <v>5257</v>
      </c>
      <c r="O104" s="291">
        <v>42993</v>
      </c>
    </row>
    <row r="105" spans="1:15" x14ac:dyDescent="0.3">
      <c r="A105" s="286" t="s">
        <v>5244</v>
      </c>
      <c r="B105" s="333" t="s">
        <v>4828</v>
      </c>
      <c r="C105" s="288">
        <v>19.100000000000001</v>
      </c>
      <c r="D105" s="288">
        <v>35.4</v>
      </c>
      <c r="E105" s="335" t="s">
        <v>5259</v>
      </c>
      <c r="F105" s="288" t="s">
        <v>4274</v>
      </c>
      <c r="G105" s="288" t="s">
        <v>133</v>
      </c>
      <c r="H105" s="288"/>
      <c r="I105" s="288"/>
      <c r="J105" s="288" t="s">
        <v>5292</v>
      </c>
      <c r="K105" s="288" t="s">
        <v>5422</v>
      </c>
      <c r="L105" s="288" t="s">
        <v>5299</v>
      </c>
      <c r="M105" s="288" t="s">
        <v>5423</v>
      </c>
      <c r="N105" s="288" t="s">
        <v>5257</v>
      </c>
      <c r="O105" s="291">
        <v>42993</v>
      </c>
    </row>
    <row r="106" spans="1:15" x14ac:dyDescent="0.3">
      <c r="A106" s="286" t="s">
        <v>5244</v>
      </c>
      <c r="B106" s="333" t="s">
        <v>4828</v>
      </c>
      <c r="C106" s="288">
        <v>35.4</v>
      </c>
      <c r="D106" s="288">
        <v>52.35</v>
      </c>
      <c r="E106" s="336" t="s">
        <v>5341</v>
      </c>
      <c r="F106" s="288" t="s">
        <v>4274</v>
      </c>
      <c r="G106" s="288" t="s">
        <v>5424</v>
      </c>
      <c r="H106" s="288"/>
      <c r="I106" s="288"/>
      <c r="J106" s="288" t="s">
        <v>5292</v>
      </c>
      <c r="K106" s="288" t="s">
        <v>5422</v>
      </c>
      <c r="L106" s="288" t="s">
        <v>5299</v>
      </c>
      <c r="M106" s="288" t="s">
        <v>5425</v>
      </c>
      <c r="N106" s="288" t="s">
        <v>5257</v>
      </c>
      <c r="O106" s="291">
        <v>42993</v>
      </c>
    </row>
    <row r="107" spans="1:15" x14ac:dyDescent="0.3">
      <c r="A107" s="286" t="s">
        <v>5244</v>
      </c>
      <c r="B107" s="333" t="s">
        <v>4828</v>
      </c>
      <c r="C107" s="288">
        <v>52.35</v>
      </c>
      <c r="D107" s="288">
        <v>63.8</v>
      </c>
      <c r="E107" s="336" t="s">
        <v>5341</v>
      </c>
      <c r="F107" s="288" t="s">
        <v>4274</v>
      </c>
      <c r="G107" s="288" t="s">
        <v>5424</v>
      </c>
      <c r="H107" s="288"/>
      <c r="I107" s="288"/>
      <c r="J107" s="288" t="s">
        <v>5292</v>
      </c>
      <c r="K107" s="288" t="s">
        <v>5422</v>
      </c>
      <c r="L107" s="288" t="s">
        <v>5299</v>
      </c>
      <c r="M107" s="288" t="s">
        <v>5426</v>
      </c>
      <c r="N107" s="288" t="s">
        <v>5257</v>
      </c>
      <c r="O107" s="291">
        <v>42993</v>
      </c>
    </row>
    <row r="108" spans="1:15" x14ac:dyDescent="0.3">
      <c r="A108" s="286" t="s">
        <v>5244</v>
      </c>
      <c r="B108" s="333" t="s">
        <v>4828</v>
      </c>
      <c r="C108" s="288">
        <v>63.8</v>
      </c>
      <c r="D108" s="288">
        <v>81.599999999999994</v>
      </c>
      <c r="E108" s="336" t="s">
        <v>5341</v>
      </c>
      <c r="F108" s="288" t="s">
        <v>4274</v>
      </c>
      <c r="G108" s="288" t="s">
        <v>5424</v>
      </c>
      <c r="H108" s="288"/>
      <c r="I108" s="288"/>
      <c r="J108" s="288" t="s">
        <v>5292</v>
      </c>
      <c r="K108" s="288" t="s">
        <v>5427</v>
      </c>
      <c r="L108" s="288" t="s">
        <v>5250</v>
      </c>
      <c r="M108" s="288" t="s">
        <v>5428</v>
      </c>
      <c r="N108" s="288" t="s">
        <v>5257</v>
      </c>
      <c r="O108" s="291">
        <v>42993</v>
      </c>
    </row>
    <row r="109" spans="1:15" x14ac:dyDescent="0.3">
      <c r="A109" s="286" t="s">
        <v>5244</v>
      </c>
      <c r="B109" s="333" t="s">
        <v>4828</v>
      </c>
      <c r="C109" s="288">
        <v>81.599999999999994</v>
      </c>
      <c r="D109" s="288">
        <v>91.3</v>
      </c>
      <c r="E109" s="336" t="s">
        <v>5341</v>
      </c>
      <c r="F109" s="288" t="s">
        <v>4274</v>
      </c>
      <c r="G109" s="288" t="s">
        <v>5424</v>
      </c>
      <c r="H109" s="288"/>
      <c r="I109" s="288"/>
      <c r="J109" s="288" t="s">
        <v>5292</v>
      </c>
      <c r="K109" s="288" t="s">
        <v>5249</v>
      </c>
      <c r="L109" s="288" t="s">
        <v>5250</v>
      </c>
      <c r="M109" s="288" t="s">
        <v>5429</v>
      </c>
      <c r="N109" s="288" t="s">
        <v>5257</v>
      </c>
      <c r="O109" s="291">
        <v>42993</v>
      </c>
    </row>
    <row r="110" spans="1:15" x14ac:dyDescent="0.3">
      <c r="A110" s="286" t="s">
        <v>5244</v>
      </c>
      <c r="B110" s="333" t="s">
        <v>4828</v>
      </c>
      <c r="C110" s="288">
        <v>93.2</v>
      </c>
      <c r="D110" s="288">
        <v>107.3</v>
      </c>
      <c r="E110" s="336" t="s">
        <v>5341</v>
      </c>
      <c r="F110" s="288" t="s">
        <v>4274</v>
      </c>
      <c r="G110" s="288" t="s">
        <v>133</v>
      </c>
      <c r="H110" s="288"/>
      <c r="I110" s="288"/>
      <c r="J110" s="288" t="s">
        <v>5292</v>
      </c>
      <c r="K110" s="288" t="s">
        <v>5249</v>
      </c>
      <c r="L110" s="288" t="s">
        <v>5430</v>
      </c>
      <c r="M110" s="288" t="s">
        <v>5431</v>
      </c>
      <c r="N110" s="288" t="s">
        <v>5257</v>
      </c>
      <c r="O110" s="291">
        <v>42993</v>
      </c>
    </row>
    <row r="111" spans="1:15" x14ac:dyDescent="0.3">
      <c r="A111" s="286" t="s">
        <v>5244</v>
      </c>
      <c r="B111" s="333" t="s">
        <v>4828</v>
      </c>
      <c r="C111" s="288">
        <v>107.3</v>
      </c>
      <c r="D111" s="288">
        <v>118.9</v>
      </c>
      <c r="E111" s="336" t="s">
        <v>5341</v>
      </c>
      <c r="F111" s="288" t="s">
        <v>4274</v>
      </c>
      <c r="G111" s="288" t="s">
        <v>5424</v>
      </c>
      <c r="H111" s="288"/>
      <c r="I111" s="288"/>
      <c r="J111" s="288" t="s">
        <v>5292</v>
      </c>
      <c r="K111" s="288" t="s">
        <v>5249</v>
      </c>
      <c r="L111" s="288" t="s">
        <v>5287</v>
      </c>
      <c r="M111" s="288" t="s">
        <v>5432</v>
      </c>
      <c r="N111" s="288" t="s">
        <v>5257</v>
      </c>
      <c r="O111" s="291">
        <v>42993</v>
      </c>
    </row>
    <row r="112" spans="1:15" x14ac:dyDescent="0.3">
      <c r="A112" s="286" t="s">
        <v>5244</v>
      </c>
      <c r="B112" s="333" t="s">
        <v>4828</v>
      </c>
      <c r="C112" s="288">
        <v>118.9</v>
      </c>
      <c r="D112" s="288">
        <v>129</v>
      </c>
      <c r="E112" s="336" t="s">
        <v>5341</v>
      </c>
      <c r="F112" s="288" t="s">
        <v>4274</v>
      </c>
      <c r="G112" s="288" t="s">
        <v>133</v>
      </c>
      <c r="H112" s="288"/>
      <c r="I112" s="288"/>
      <c r="J112" s="288" t="s">
        <v>5292</v>
      </c>
      <c r="K112" s="288" t="s">
        <v>5249</v>
      </c>
      <c r="L112" s="288" t="s">
        <v>5287</v>
      </c>
      <c r="M112" s="288" t="s">
        <v>5433</v>
      </c>
      <c r="N112" s="288" t="s">
        <v>5257</v>
      </c>
      <c r="O112" s="291">
        <v>42993</v>
      </c>
    </row>
    <row r="113" spans="1:15" x14ac:dyDescent="0.3">
      <c r="A113" s="286" t="s">
        <v>5244</v>
      </c>
      <c r="B113" s="333" t="s">
        <v>4828</v>
      </c>
      <c r="C113" s="288">
        <v>129</v>
      </c>
      <c r="D113" s="288">
        <v>134.6</v>
      </c>
      <c r="E113" s="336" t="s">
        <v>5341</v>
      </c>
      <c r="F113" s="288" t="s">
        <v>4274</v>
      </c>
      <c r="G113" s="288" t="s">
        <v>5434</v>
      </c>
      <c r="H113" s="288"/>
      <c r="I113" s="288"/>
      <c r="J113" s="288" t="s">
        <v>5292</v>
      </c>
      <c r="K113" s="288" t="s">
        <v>5249</v>
      </c>
      <c r="L113" s="288" t="s">
        <v>5287</v>
      </c>
      <c r="M113" s="288" t="s">
        <v>5435</v>
      </c>
      <c r="N113" s="288" t="s">
        <v>5257</v>
      </c>
      <c r="O113" s="291">
        <v>42993</v>
      </c>
    </row>
    <row r="114" spans="1:15" x14ac:dyDescent="0.3">
      <c r="A114" s="286" t="s">
        <v>5244</v>
      </c>
      <c r="B114" s="333" t="s">
        <v>4828</v>
      </c>
      <c r="C114" s="288">
        <v>134.6</v>
      </c>
      <c r="D114" s="288">
        <v>136</v>
      </c>
      <c r="E114" s="336" t="s">
        <v>5341</v>
      </c>
      <c r="F114" s="288" t="s">
        <v>4274</v>
      </c>
      <c r="G114" s="288" t="s">
        <v>5434</v>
      </c>
      <c r="H114" s="288"/>
      <c r="I114" s="288"/>
      <c r="J114" s="288" t="s">
        <v>5248</v>
      </c>
      <c r="K114" s="288" t="s">
        <v>5249</v>
      </c>
      <c r="L114" s="288" t="s">
        <v>5436</v>
      </c>
      <c r="M114" s="288" t="s">
        <v>5437</v>
      </c>
      <c r="N114" s="288" t="s">
        <v>5257</v>
      </c>
      <c r="O114" s="291">
        <v>42993</v>
      </c>
    </row>
    <row r="115" spans="1:15" x14ac:dyDescent="0.3">
      <c r="A115" s="286" t="s">
        <v>5244</v>
      </c>
      <c r="B115" s="333" t="s">
        <v>4828</v>
      </c>
      <c r="C115" s="288">
        <v>136</v>
      </c>
      <c r="D115" s="288">
        <v>151.5</v>
      </c>
      <c r="E115" s="336" t="s">
        <v>5341</v>
      </c>
      <c r="F115" s="288" t="s">
        <v>4274</v>
      </c>
      <c r="G115" s="288" t="s">
        <v>5424</v>
      </c>
      <c r="H115" s="288"/>
      <c r="I115" s="288"/>
      <c r="J115" s="288" t="s">
        <v>5292</v>
      </c>
      <c r="K115" s="288" t="s">
        <v>5249</v>
      </c>
      <c r="L115" s="288" t="s">
        <v>5287</v>
      </c>
      <c r="M115" s="288" t="s">
        <v>5438</v>
      </c>
      <c r="N115" s="288" t="s">
        <v>5257</v>
      </c>
      <c r="O115" s="291">
        <v>42993</v>
      </c>
    </row>
    <row r="116" spans="1:15" x14ac:dyDescent="0.3">
      <c r="A116" s="286" t="s">
        <v>5244</v>
      </c>
      <c r="B116" s="333" t="s">
        <v>4828</v>
      </c>
      <c r="C116" s="288">
        <v>151.5</v>
      </c>
      <c r="D116" s="288">
        <v>184</v>
      </c>
      <c r="E116" s="336" t="s">
        <v>5341</v>
      </c>
      <c r="F116" s="288" t="s">
        <v>4274</v>
      </c>
      <c r="G116" s="288" t="s">
        <v>133</v>
      </c>
      <c r="H116" s="288"/>
      <c r="I116" s="288"/>
      <c r="J116" s="288" t="s">
        <v>5292</v>
      </c>
      <c r="K116" s="288" t="s">
        <v>5249</v>
      </c>
      <c r="L116" s="288" t="s">
        <v>5287</v>
      </c>
      <c r="M116" s="288" t="s">
        <v>5439</v>
      </c>
      <c r="N116" s="288" t="s">
        <v>5257</v>
      </c>
      <c r="O116" s="291">
        <v>42993</v>
      </c>
    </row>
    <row r="117" spans="1:15" x14ac:dyDescent="0.3">
      <c r="A117" s="286" t="s">
        <v>5244</v>
      </c>
      <c r="B117" s="333" t="s">
        <v>4828</v>
      </c>
      <c r="C117" s="288">
        <v>184</v>
      </c>
      <c r="D117" s="288">
        <v>186.5</v>
      </c>
      <c r="E117" s="336" t="s">
        <v>5341</v>
      </c>
      <c r="F117" s="288" t="s">
        <v>4274</v>
      </c>
      <c r="G117" s="288" t="s">
        <v>133</v>
      </c>
      <c r="H117" s="288"/>
      <c r="I117" s="288"/>
      <c r="J117" s="288" t="s">
        <v>5292</v>
      </c>
      <c r="K117" s="288" t="s">
        <v>5249</v>
      </c>
      <c r="L117" s="288" t="s">
        <v>5440</v>
      </c>
      <c r="M117" s="288" t="s">
        <v>5441</v>
      </c>
      <c r="N117" s="288" t="s">
        <v>5257</v>
      </c>
      <c r="O117" s="291">
        <v>42993</v>
      </c>
    </row>
    <row r="118" spans="1:15" x14ac:dyDescent="0.3">
      <c r="A118" s="286" t="s">
        <v>5244</v>
      </c>
      <c r="B118" s="333" t="s">
        <v>4828</v>
      </c>
      <c r="C118" s="288">
        <v>186.5</v>
      </c>
      <c r="D118" s="288">
        <v>196</v>
      </c>
      <c r="E118" s="336" t="s">
        <v>5341</v>
      </c>
      <c r="F118" s="288" t="s">
        <v>4274</v>
      </c>
      <c r="G118" s="288" t="s">
        <v>133</v>
      </c>
      <c r="H118" s="288"/>
      <c r="I118" s="288"/>
      <c r="J118" s="288" t="s">
        <v>5292</v>
      </c>
      <c r="K118" s="288" t="s">
        <v>5249</v>
      </c>
      <c r="L118" s="288" t="s">
        <v>5287</v>
      </c>
      <c r="M118" s="288" t="s">
        <v>5442</v>
      </c>
      <c r="N118" s="288" t="s">
        <v>5257</v>
      </c>
      <c r="O118" s="291">
        <v>42993</v>
      </c>
    </row>
    <row r="119" spans="1:15" x14ac:dyDescent="0.3">
      <c r="A119" s="286" t="s">
        <v>5244</v>
      </c>
      <c r="B119" s="333" t="s">
        <v>4828</v>
      </c>
      <c r="C119" s="288">
        <v>196</v>
      </c>
      <c r="D119" s="288">
        <v>198</v>
      </c>
      <c r="E119" s="336" t="s">
        <v>5341</v>
      </c>
      <c r="F119" s="288" t="s">
        <v>4274</v>
      </c>
      <c r="G119" s="288" t="s">
        <v>5443</v>
      </c>
      <c r="H119" s="288"/>
      <c r="I119" s="288"/>
      <c r="J119" s="288" t="s">
        <v>5247</v>
      </c>
      <c r="K119" s="288" t="s">
        <v>5249</v>
      </c>
      <c r="L119" s="288" t="s">
        <v>5287</v>
      </c>
      <c r="M119" s="288" t="s">
        <v>5444</v>
      </c>
      <c r="N119" s="288" t="s">
        <v>5257</v>
      </c>
      <c r="O119" s="291">
        <v>42993</v>
      </c>
    </row>
    <row r="120" spans="1:15" x14ac:dyDescent="0.3">
      <c r="A120" s="286" t="s">
        <v>5244</v>
      </c>
      <c r="B120" s="333" t="s">
        <v>4828</v>
      </c>
      <c r="C120" s="288">
        <v>198</v>
      </c>
      <c r="D120" s="288">
        <v>198.8</v>
      </c>
      <c r="E120" s="337" t="s">
        <v>5303</v>
      </c>
      <c r="F120" s="288" t="s">
        <v>4325</v>
      </c>
      <c r="G120" s="288" t="s">
        <v>5299</v>
      </c>
      <c r="H120" s="288"/>
      <c r="I120" s="288"/>
      <c r="J120" s="288" t="s">
        <v>5305</v>
      </c>
      <c r="K120" s="288" t="s">
        <v>5249</v>
      </c>
      <c r="L120" s="288" t="s">
        <v>5445</v>
      </c>
      <c r="M120" s="288" t="s">
        <v>5446</v>
      </c>
      <c r="N120" s="288" t="s">
        <v>5257</v>
      </c>
      <c r="O120" s="291">
        <v>42993</v>
      </c>
    </row>
    <row r="121" spans="1:15" x14ac:dyDescent="0.3">
      <c r="A121" s="286" t="s">
        <v>5244</v>
      </c>
      <c r="B121" s="333" t="s">
        <v>4828</v>
      </c>
      <c r="C121" s="288">
        <v>198.8</v>
      </c>
      <c r="D121" s="288">
        <v>199.5</v>
      </c>
      <c r="E121" s="337" t="s">
        <v>5303</v>
      </c>
      <c r="F121" s="288" t="s">
        <v>4325</v>
      </c>
      <c r="G121" s="288" t="s">
        <v>5246</v>
      </c>
      <c r="H121" s="288"/>
      <c r="I121" s="288"/>
      <c r="J121" s="288" t="s">
        <v>5305</v>
      </c>
      <c r="K121" s="288" t="s">
        <v>5249</v>
      </c>
      <c r="L121" s="288" t="s">
        <v>5287</v>
      </c>
      <c r="M121" s="288" t="s">
        <v>5447</v>
      </c>
      <c r="N121" s="288" t="s">
        <v>5257</v>
      </c>
      <c r="O121" s="291">
        <v>42993</v>
      </c>
    </row>
    <row r="122" spans="1:15" x14ac:dyDescent="0.3">
      <c r="A122" s="286" t="s">
        <v>5244</v>
      </c>
      <c r="B122" s="333" t="s">
        <v>4828</v>
      </c>
      <c r="C122" s="288">
        <v>199.5</v>
      </c>
      <c r="D122" s="288">
        <v>204.1</v>
      </c>
      <c r="E122" s="334" t="s">
        <v>5285</v>
      </c>
      <c r="F122" s="288" t="s">
        <v>4788</v>
      </c>
      <c r="G122" s="288" t="s">
        <v>5299</v>
      </c>
      <c r="H122" s="288"/>
      <c r="I122" s="288"/>
      <c r="J122" s="288" t="s">
        <v>5247</v>
      </c>
      <c r="K122" s="288" t="s">
        <v>5249</v>
      </c>
      <c r="L122" s="288" t="s">
        <v>5287</v>
      </c>
      <c r="M122" s="288" t="s">
        <v>5448</v>
      </c>
      <c r="N122" s="288" t="s">
        <v>5257</v>
      </c>
      <c r="O122" s="291">
        <v>42993</v>
      </c>
    </row>
    <row r="123" spans="1:15" x14ac:dyDescent="0.3">
      <c r="A123" s="286" t="s">
        <v>5244</v>
      </c>
      <c r="B123" s="333" t="s">
        <v>4828</v>
      </c>
      <c r="C123" s="288">
        <v>204.1</v>
      </c>
      <c r="D123" s="288">
        <v>206.5</v>
      </c>
      <c r="E123" s="334" t="s">
        <v>5285</v>
      </c>
      <c r="F123" s="288" t="s">
        <v>4788</v>
      </c>
      <c r="G123" s="288" t="s">
        <v>5299</v>
      </c>
      <c r="H123" s="288"/>
      <c r="I123" s="288"/>
      <c r="J123" s="288" t="s">
        <v>5247</v>
      </c>
      <c r="K123" s="288" t="s">
        <v>5249</v>
      </c>
      <c r="L123" s="288" t="s">
        <v>5287</v>
      </c>
      <c r="M123" s="288" t="s">
        <v>5449</v>
      </c>
      <c r="N123" s="288" t="s">
        <v>5257</v>
      </c>
      <c r="O123" s="291">
        <v>42993</v>
      </c>
    </row>
    <row r="124" spans="1:15" x14ac:dyDescent="0.3">
      <c r="A124" s="286" t="s">
        <v>5244</v>
      </c>
      <c r="B124" s="333" t="s">
        <v>4828</v>
      </c>
      <c r="C124" s="288">
        <v>206.5</v>
      </c>
      <c r="D124" s="288">
        <v>223.7</v>
      </c>
      <c r="E124" s="336" t="s">
        <v>5290</v>
      </c>
      <c r="F124" s="288" t="s">
        <v>4788</v>
      </c>
      <c r="G124" s="288" t="s">
        <v>5299</v>
      </c>
      <c r="H124" s="288"/>
      <c r="I124" s="288"/>
      <c r="J124" s="288" t="s">
        <v>5247</v>
      </c>
      <c r="K124" s="288" t="s">
        <v>5249</v>
      </c>
      <c r="L124" s="288" t="s">
        <v>5430</v>
      </c>
      <c r="M124" s="288" t="s">
        <v>5450</v>
      </c>
      <c r="N124" s="288" t="s">
        <v>5257</v>
      </c>
      <c r="O124" s="291">
        <v>42993</v>
      </c>
    </row>
    <row r="125" spans="1:15" x14ac:dyDescent="0.3">
      <c r="A125" s="286" t="s">
        <v>5244</v>
      </c>
      <c r="B125" s="333" t="s">
        <v>4828</v>
      </c>
      <c r="C125" s="288">
        <v>223.7</v>
      </c>
      <c r="D125" s="288">
        <v>225.1</v>
      </c>
      <c r="E125" s="337" t="s">
        <v>5303</v>
      </c>
      <c r="F125" s="288" t="s">
        <v>4325</v>
      </c>
      <c r="G125" s="288" t="s">
        <v>5246</v>
      </c>
      <c r="H125" s="288"/>
      <c r="I125" s="288"/>
      <c r="J125" s="288" t="s">
        <v>5247</v>
      </c>
      <c r="K125" s="288" t="s">
        <v>5249</v>
      </c>
      <c r="L125" s="288" t="s">
        <v>5445</v>
      </c>
      <c r="M125" s="288" t="s">
        <v>5451</v>
      </c>
      <c r="N125" s="288" t="s">
        <v>5257</v>
      </c>
      <c r="O125" s="291">
        <v>42993</v>
      </c>
    </row>
    <row r="126" spans="1:15" x14ac:dyDescent="0.3">
      <c r="A126" s="286" t="s">
        <v>5244</v>
      </c>
      <c r="B126" s="333" t="s">
        <v>4828</v>
      </c>
      <c r="C126" s="288">
        <v>225.1</v>
      </c>
      <c r="D126" s="288">
        <v>225.8</v>
      </c>
      <c r="E126" s="337" t="s">
        <v>5303</v>
      </c>
      <c r="F126" s="288" t="s">
        <v>4325</v>
      </c>
      <c r="G126" s="288" t="s">
        <v>5246</v>
      </c>
      <c r="H126" s="288"/>
      <c r="I126" s="288"/>
      <c r="J126" s="288" t="s">
        <v>5305</v>
      </c>
      <c r="K126" s="288" t="s">
        <v>5249</v>
      </c>
      <c r="L126" s="288" t="s">
        <v>5282</v>
      </c>
      <c r="M126" s="288" t="s">
        <v>5452</v>
      </c>
      <c r="N126" s="288" t="s">
        <v>5257</v>
      </c>
      <c r="O126" s="291">
        <v>42993</v>
      </c>
    </row>
    <row r="127" spans="1:15" x14ac:dyDescent="0.3">
      <c r="A127" s="286" t="s">
        <v>5244</v>
      </c>
      <c r="B127" s="333" t="s">
        <v>4828</v>
      </c>
      <c r="C127" s="288">
        <v>225.8</v>
      </c>
      <c r="D127" s="288">
        <v>228.45</v>
      </c>
      <c r="E127" s="336" t="s">
        <v>5290</v>
      </c>
      <c r="F127" s="288" t="s">
        <v>4788</v>
      </c>
      <c r="G127" s="288" t="s">
        <v>5299</v>
      </c>
      <c r="H127" s="288"/>
      <c r="I127" s="288"/>
      <c r="J127" s="288" t="s">
        <v>5247</v>
      </c>
      <c r="K127" s="288" t="s">
        <v>5249</v>
      </c>
      <c r="L127" s="288" t="s">
        <v>5287</v>
      </c>
      <c r="M127" s="288" t="s">
        <v>5453</v>
      </c>
      <c r="N127" s="288" t="s">
        <v>5257</v>
      </c>
      <c r="O127" s="291">
        <v>42993</v>
      </c>
    </row>
    <row r="128" spans="1:15" x14ac:dyDescent="0.3">
      <c r="A128" s="286" t="s">
        <v>5244</v>
      </c>
      <c r="B128" s="333" t="s">
        <v>4828</v>
      </c>
      <c r="C128" s="288">
        <v>228.45</v>
      </c>
      <c r="D128" s="288">
        <v>229.3</v>
      </c>
      <c r="E128" s="337" t="s">
        <v>5303</v>
      </c>
      <c r="F128" s="288" t="s">
        <v>4325</v>
      </c>
      <c r="G128" s="288" t="s">
        <v>133</v>
      </c>
      <c r="H128" s="288"/>
      <c r="I128" s="288"/>
      <c r="J128" s="288" t="s">
        <v>5305</v>
      </c>
      <c r="K128" s="288" t="s">
        <v>5249</v>
      </c>
      <c r="L128" s="288" t="s">
        <v>5454</v>
      </c>
      <c r="M128" s="288" t="s">
        <v>5455</v>
      </c>
      <c r="N128" s="288" t="s">
        <v>5257</v>
      </c>
      <c r="O128" s="291">
        <v>42993</v>
      </c>
    </row>
    <row r="129" spans="1:15" x14ac:dyDescent="0.3">
      <c r="A129" s="286" t="s">
        <v>5244</v>
      </c>
      <c r="B129" s="333" t="s">
        <v>4828</v>
      </c>
      <c r="C129" s="288">
        <v>229.3</v>
      </c>
      <c r="D129" s="288">
        <v>234.2</v>
      </c>
      <c r="E129" s="337" t="s">
        <v>5303</v>
      </c>
      <c r="F129" s="288" t="s">
        <v>4325</v>
      </c>
      <c r="G129" s="288" t="s">
        <v>133</v>
      </c>
      <c r="H129" s="288"/>
      <c r="I129" s="288"/>
      <c r="J129" s="288" t="s">
        <v>5305</v>
      </c>
      <c r="K129" s="288" t="s">
        <v>5249</v>
      </c>
      <c r="L129" s="288" t="s">
        <v>5287</v>
      </c>
      <c r="M129" s="288" t="s">
        <v>5456</v>
      </c>
      <c r="N129" s="288" t="s">
        <v>5257</v>
      </c>
      <c r="O129" s="291">
        <v>42993</v>
      </c>
    </row>
    <row r="130" spans="1:15" x14ac:dyDescent="0.3">
      <c r="A130" s="286" t="s">
        <v>5244</v>
      </c>
      <c r="B130" s="333" t="s">
        <v>4828</v>
      </c>
      <c r="C130" s="288">
        <v>234.2</v>
      </c>
      <c r="D130" s="288">
        <v>243</v>
      </c>
      <c r="E130" s="337" t="s">
        <v>5303</v>
      </c>
      <c r="F130" s="288" t="s">
        <v>4325</v>
      </c>
      <c r="G130" s="288" t="s">
        <v>5280</v>
      </c>
      <c r="H130" s="288"/>
      <c r="I130" s="288"/>
      <c r="J130" s="288" t="s">
        <v>5305</v>
      </c>
      <c r="K130" s="288" t="s">
        <v>5249</v>
      </c>
      <c r="L130" s="288" t="s">
        <v>5445</v>
      </c>
      <c r="M130" s="288" t="s">
        <v>5457</v>
      </c>
      <c r="N130" s="288" t="s">
        <v>5257</v>
      </c>
      <c r="O130" s="291">
        <v>42993</v>
      </c>
    </row>
    <row r="131" spans="1:15" x14ac:dyDescent="0.3">
      <c r="A131" s="286" t="s">
        <v>5244</v>
      </c>
      <c r="B131" s="333" t="s">
        <v>4828</v>
      </c>
      <c r="C131" s="288">
        <v>243</v>
      </c>
      <c r="D131" s="288">
        <v>248.8</v>
      </c>
      <c r="E131" s="337" t="s">
        <v>5303</v>
      </c>
      <c r="F131" s="288" t="s">
        <v>4325</v>
      </c>
      <c r="G131" s="288" t="s">
        <v>5280</v>
      </c>
      <c r="H131" s="288"/>
      <c r="I131" s="288"/>
      <c r="J131" s="288" t="s">
        <v>5305</v>
      </c>
      <c r="K131" s="288" t="s">
        <v>5249</v>
      </c>
      <c r="L131" s="288" t="s">
        <v>5445</v>
      </c>
      <c r="M131" s="288" t="s">
        <v>5458</v>
      </c>
      <c r="N131" s="288" t="s">
        <v>5257</v>
      </c>
      <c r="O131" s="291">
        <v>42993</v>
      </c>
    </row>
    <row r="132" spans="1:15" x14ac:dyDescent="0.3">
      <c r="A132" s="286" t="s">
        <v>5244</v>
      </c>
      <c r="B132" s="333" t="s">
        <v>4828</v>
      </c>
      <c r="C132" s="288">
        <v>248.8</v>
      </c>
      <c r="D132" s="288">
        <v>249.4</v>
      </c>
      <c r="E132" s="338" t="s">
        <v>5334</v>
      </c>
      <c r="F132" s="288" t="s">
        <v>4325</v>
      </c>
      <c r="G132" s="288" t="s">
        <v>5280</v>
      </c>
      <c r="H132" s="288"/>
      <c r="I132" s="288"/>
      <c r="J132" s="288" t="s">
        <v>5305</v>
      </c>
      <c r="K132" s="288" t="s">
        <v>5249</v>
      </c>
      <c r="L132" s="288" t="s">
        <v>5459</v>
      </c>
      <c r="M132" s="288" t="s">
        <v>5460</v>
      </c>
      <c r="N132" s="288" t="s">
        <v>5257</v>
      </c>
      <c r="O132" s="291">
        <v>42993</v>
      </c>
    </row>
    <row r="133" spans="1:15" x14ac:dyDescent="0.3">
      <c r="A133" s="286" t="s">
        <v>5244</v>
      </c>
      <c r="B133" s="333" t="s">
        <v>4828</v>
      </c>
      <c r="C133" s="288">
        <v>249.4</v>
      </c>
      <c r="D133" s="288">
        <v>251.7</v>
      </c>
      <c r="E133" s="337" t="s">
        <v>5303</v>
      </c>
      <c r="F133" s="288" t="s">
        <v>4325</v>
      </c>
      <c r="G133" s="288" t="s">
        <v>5280</v>
      </c>
      <c r="H133" s="288"/>
      <c r="I133" s="288"/>
      <c r="J133" s="288" t="s">
        <v>5305</v>
      </c>
      <c r="K133" s="288" t="s">
        <v>5249</v>
      </c>
      <c r="L133" s="288" t="s">
        <v>5445</v>
      </c>
      <c r="M133" s="288" t="s">
        <v>5461</v>
      </c>
      <c r="N133" s="288" t="s">
        <v>5257</v>
      </c>
      <c r="O133" s="291">
        <v>42993</v>
      </c>
    </row>
    <row r="134" spans="1:15" x14ac:dyDescent="0.3">
      <c r="A134" s="286" t="s">
        <v>5244</v>
      </c>
      <c r="B134" s="333" t="s">
        <v>4828</v>
      </c>
      <c r="C134" s="288">
        <v>251.7</v>
      </c>
      <c r="D134" s="288">
        <v>261.5</v>
      </c>
      <c r="E134" s="338" t="s">
        <v>5334</v>
      </c>
      <c r="F134" s="288" t="s">
        <v>4325</v>
      </c>
      <c r="G134" s="288" t="s">
        <v>5280</v>
      </c>
      <c r="H134" s="288"/>
      <c r="I134" s="288"/>
      <c r="J134" s="288" t="s">
        <v>5305</v>
      </c>
      <c r="K134" s="288" t="s">
        <v>5249</v>
      </c>
      <c r="L134" s="288" t="s">
        <v>5459</v>
      </c>
      <c r="M134" s="288" t="s">
        <v>5462</v>
      </c>
      <c r="N134" s="288" t="s">
        <v>5257</v>
      </c>
      <c r="O134" s="291">
        <v>42993</v>
      </c>
    </row>
    <row r="135" spans="1:15" x14ac:dyDescent="0.3">
      <c r="A135" s="286" t="s">
        <v>5244</v>
      </c>
      <c r="B135" s="333" t="s">
        <v>4828</v>
      </c>
      <c r="C135" s="288">
        <v>261.5</v>
      </c>
      <c r="D135" s="288">
        <v>265.3</v>
      </c>
      <c r="E135" s="337" t="s">
        <v>5303</v>
      </c>
      <c r="F135" s="288" t="s">
        <v>4325</v>
      </c>
      <c r="G135" s="288" t="s">
        <v>5280</v>
      </c>
      <c r="H135" s="288"/>
      <c r="I135" s="288"/>
      <c r="J135" s="288" t="s">
        <v>5305</v>
      </c>
      <c r="K135" s="288" t="s">
        <v>5249</v>
      </c>
      <c r="L135" s="288" t="s">
        <v>5445</v>
      </c>
      <c r="M135" s="288" t="s">
        <v>5463</v>
      </c>
      <c r="N135" s="288" t="s">
        <v>5257</v>
      </c>
      <c r="O135" s="291">
        <v>42993</v>
      </c>
    </row>
    <row r="136" spans="1:15" x14ac:dyDescent="0.3">
      <c r="A136" s="286" t="s">
        <v>5244</v>
      </c>
      <c r="B136" s="333" t="s">
        <v>4828</v>
      </c>
      <c r="C136" s="288">
        <v>265.3</v>
      </c>
      <c r="D136" s="288">
        <v>269.8</v>
      </c>
      <c r="E136" s="338" t="s">
        <v>5334</v>
      </c>
      <c r="F136" s="288" t="s">
        <v>4325</v>
      </c>
      <c r="G136" s="288" t="s">
        <v>5280</v>
      </c>
      <c r="H136" s="288"/>
      <c r="I136" s="288"/>
      <c r="J136" s="288" t="s">
        <v>5305</v>
      </c>
      <c r="K136" s="288" t="s">
        <v>5249</v>
      </c>
      <c r="L136" s="288" t="s">
        <v>5459</v>
      </c>
      <c r="M136" s="288" t="s">
        <v>5464</v>
      </c>
      <c r="N136" s="288" t="s">
        <v>5257</v>
      </c>
      <c r="O136" s="291">
        <v>42993</v>
      </c>
    </row>
    <row r="137" spans="1:15" x14ac:dyDescent="0.3">
      <c r="A137" s="286" t="s">
        <v>5244</v>
      </c>
      <c r="B137" s="333" t="s">
        <v>4828</v>
      </c>
      <c r="C137" s="288">
        <v>269.8</v>
      </c>
      <c r="D137" s="288">
        <v>273</v>
      </c>
      <c r="E137" s="337" t="s">
        <v>5303</v>
      </c>
      <c r="F137" s="288" t="s">
        <v>4325</v>
      </c>
      <c r="G137" s="288" t="s">
        <v>5280</v>
      </c>
      <c r="H137" s="288"/>
      <c r="I137" s="288"/>
      <c r="J137" s="288" t="s">
        <v>5305</v>
      </c>
      <c r="K137" s="288" t="s">
        <v>5249</v>
      </c>
      <c r="L137" s="288" t="s">
        <v>5445</v>
      </c>
      <c r="M137" s="288" t="s">
        <v>5465</v>
      </c>
      <c r="N137" s="288" t="s">
        <v>5257</v>
      </c>
      <c r="O137" s="291">
        <v>42993</v>
      </c>
    </row>
    <row r="138" spans="1:15" x14ac:dyDescent="0.3">
      <c r="A138" s="286" t="s">
        <v>5244</v>
      </c>
      <c r="B138" s="333" t="s">
        <v>4828</v>
      </c>
      <c r="C138" s="288">
        <v>273</v>
      </c>
      <c r="D138" s="288">
        <v>281.3</v>
      </c>
      <c r="E138" s="337" t="s">
        <v>5303</v>
      </c>
      <c r="F138" s="288" t="s">
        <v>4325</v>
      </c>
      <c r="G138" s="288" t="s">
        <v>5280</v>
      </c>
      <c r="H138" s="288"/>
      <c r="I138" s="288"/>
      <c r="J138" s="288" t="s">
        <v>5305</v>
      </c>
      <c r="K138" s="288" t="s">
        <v>5249</v>
      </c>
      <c r="L138" s="288" t="s">
        <v>5445</v>
      </c>
      <c r="M138" s="288" t="s">
        <v>5466</v>
      </c>
      <c r="N138" s="288" t="s">
        <v>5257</v>
      </c>
      <c r="O138" s="291">
        <v>42993</v>
      </c>
    </row>
    <row r="139" spans="1:15" x14ac:dyDescent="0.3">
      <c r="A139" s="286" t="s">
        <v>5244</v>
      </c>
      <c r="B139" s="333" t="s">
        <v>4828</v>
      </c>
      <c r="C139" s="288">
        <v>281.3</v>
      </c>
      <c r="D139" s="288">
        <v>283</v>
      </c>
      <c r="E139" s="338" t="s">
        <v>5334</v>
      </c>
      <c r="F139" s="288" t="s">
        <v>4325</v>
      </c>
      <c r="G139" s="288" t="s">
        <v>5280</v>
      </c>
      <c r="H139" s="288"/>
      <c r="I139" s="288"/>
      <c r="J139" s="288" t="s">
        <v>5305</v>
      </c>
      <c r="K139" s="288" t="s">
        <v>5249</v>
      </c>
      <c r="L139" s="288" t="s">
        <v>5459</v>
      </c>
      <c r="M139" s="288" t="s">
        <v>5467</v>
      </c>
      <c r="N139" s="288" t="s">
        <v>5257</v>
      </c>
      <c r="O139" s="291">
        <v>42993</v>
      </c>
    </row>
    <row r="140" spans="1:15" x14ac:dyDescent="0.3">
      <c r="A140" s="286" t="s">
        <v>5244</v>
      </c>
      <c r="B140" s="333" t="s">
        <v>4828</v>
      </c>
      <c r="C140" s="288">
        <v>283</v>
      </c>
      <c r="D140" s="288">
        <v>299.10000000000002</v>
      </c>
      <c r="E140" s="337" t="s">
        <v>5303</v>
      </c>
      <c r="F140" s="288" t="s">
        <v>4325</v>
      </c>
      <c r="G140" s="288" t="s">
        <v>5280</v>
      </c>
      <c r="H140" s="288"/>
      <c r="I140" s="288"/>
      <c r="J140" s="288" t="s">
        <v>5305</v>
      </c>
      <c r="K140" s="288" t="s">
        <v>5249</v>
      </c>
      <c r="L140" s="288" t="s">
        <v>5445</v>
      </c>
      <c r="M140" s="288" t="s">
        <v>5463</v>
      </c>
      <c r="N140" s="288" t="s">
        <v>5257</v>
      </c>
      <c r="O140" s="291">
        <v>42993</v>
      </c>
    </row>
    <row r="141" spans="1:15" x14ac:dyDescent="0.3">
      <c r="A141" s="286" t="s">
        <v>5244</v>
      </c>
      <c r="B141" s="333" t="s">
        <v>4828</v>
      </c>
      <c r="C141" s="288">
        <v>299.10000000000002</v>
      </c>
      <c r="D141" s="288">
        <v>300.3</v>
      </c>
      <c r="E141" s="338" t="s">
        <v>5334</v>
      </c>
      <c r="F141" s="288" t="s">
        <v>4325</v>
      </c>
      <c r="G141" s="288" t="s">
        <v>5280</v>
      </c>
      <c r="H141" s="288"/>
      <c r="I141" s="288"/>
      <c r="J141" s="288" t="s">
        <v>5305</v>
      </c>
      <c r="K141" s="288" t="s">
        <v>5249</v>
      </c>
      <c r="L141" s="288" t="s">
        <v>5459</v>
      </c>
      <c r="M141" s="288" t="s">
        <v>5460</v>
      </c>
      <c r="N141" s="288" t="s">
        <v>5257</v>
      </c>
      <c r="O141" s="291">
        <v>42993</v>
      </c>
    </row>
    <row r="142" spans="1:15" x14ac:dyDescent="0.3">
      <c r="A142" s="286" t="s">
        <v>5244</v>
      </c>
      <c r="B142" s="288" t="s">
        <v>4864</v>
      </c>
      <c r="C142" s="288">
        <v>0</v>
      </c>
      <c r="D142" s="288">
        <v>149.6</v>
      </c>
      <c r="E142" s="288"/>
      <c r="F142" s="288"/>
      <c r="G142" s="288"/>
      <c r="H142" s="288"/>
      <c r="I142" s="288"/>
      <c r="J142" s="288"/>
      <c r="K142" s="288"/>
      <c r="L142" s="288"/>
      <c r="M142" s="288" t="s">
        <v>5468</v>
      </c>
      <c r="N142" s="288" t="s">
        <v>5257</v>
      </c>
      <c r="O142" s="291">
        <v>42993</v>
      </c>
    </row>
    <row r="143" spans="1:15" x14ac:dyDescent="0.3">
      <c r="A143" s="286" t="s">
        <v>5244</v>
      </c>
      <c r="B143" s="288" t="s">
        <v>4864</v>
      </c>
      <c r="C143" s="288">
        <v>149.6</v>
      </c>
      <c r="D143" s="288">
        <v>160</v>
      </c>
      <c r="E143" s="339" t="s">
        <v>5328</v>
      </c>
      <c r="F143" s="288" t="s">
        <v>4280</v>
      </c>
      <c r="G143" s="288" t="s">
        <v>5469</v>
      </c>
      <c r="H143" s="288" t="s">
        <v>5434</v>
      </c>
      <c r="I143" s="288" t="s">
        <v>5470</v>
      </c>
      <c r="J143" s="288" t="s">
        <v>5281</v>
      </c>
      <c r="K143" s="288" t="s">
        <v>5249</v>
      </c>
      <c r="L143" s="288" t="s">
        <v>5471</v>
      </c>
      <c r="M143" s="288" t="s">
        <v>5472</v>
      </c>
      <c r="N143" s="288" t="s">
        <v>5257</v>
      </c>
      <c r="O143" s="291">
        <v>42993</v>
      </c>
    </row>
    <row r="144" spans="1:15" x14ac:dyDescent="0.3">
      <c r="A144" s="286" t="s">
        <v>5244</v>
      </c>
      <c r="B144" s="288" t="s">
        <v>4864</v>
      </c>
      <c r="C144" s="288">
        <v>160</v>
      </c>
      <c r="D144" s="288">
        <v>162.87</v>
      </c>
      <c r="E144" s="333" t="s">
        <v>5337</v>
      </c>
      <c r="F144" s="288" t="s">
        <v>4280</v>
      </c>
      <c r="G144" s="288" t="s">
        <v>5250</v>
      </c>
      <c r="H144" s="288"/>
      <c r="I144" s="288"/>
      <c r="J144" s="288" t="s">
        <v>5248</v>
      </c>
      <c r="K144" s="288" t="s">
        <v>5249</v>
      </c>
      <c r="L144" s="288" t="s">
        <v>5473</v>
      </c>
      <c r="M144" s="288" t="s">
        <v>5474</v>
      </c>
      <c r="N144" s="288" t="s">
        <v>5257</v>
      </c>
      <c r="O144" s="291">
        <v>42993</v>
      </c>
    </row>
    <row r="145" spans="1:15" x14ac:dyDescent="0.3">
      <c r="A145" s="286" t="s">
        <v>5244</v>
      </c>
      <c r="B145" s="288" t="s">
        <v>4864</v>
      </c>
      <c r="C145" s="288">
        <v>162.87</v>
      </c>
      <c r="D145" s="288">
        <v>169.7</v>
      </c>
      <c r="E145" s="333" t="s">
        <v>5337</v>
      </c>
      <c r="F145" s="288" t="s">
        <v>4280</v>
      </c>
      <c r="G145" s="288" t="s">
        <v>5475</v>
      </c>
      <c r="H145" s="288"/>
      <c r="I145" s="288"/>
      <c r="J145" s="288" t="s">
        <v>5476</v>
      </c>
      <c r="K145" s="288" t="s">
        <v>5249</v>
      </c>
      <c r="L145" s="288" t="s">
        <v>5477</v>
      </c>
      <c r="M145" s="288" t="s">
        <v>5478</v>
      </c>
      <c r="N145" s="288" t="s">
        <v>5257</v>
      </c>
      <c r="O145" s="291">
        <v>42993</v>
      </c>
    </row>
    <row r="146" spans="1:15" x14ac:dyDescent="0.3">
      <c r="A146" s="286" t="s">
        <v>5244</v>
      </c>
      <c r="B146" s="288" t="s">
        <v>4864</v>
      </c>
      <c r="C146" s="288">
        <v>169.7</v>
      </c>
      <c r="D146" s="288">
        <v>170.68</v>
      </c>
      <c r="E146" s="326" t="s">
        <v>5279</v>
      </c>
      <c r="F146" s="288" t="s">
        <v>4280</v>
      </c>
      <c r="G146" s="288" t="s">
        <v>5469</v>
      </c>
      <c r="H146" s="288"/>
      <c r="I146" s="288"/>
      <c r="J146" s="288" t="s">
        <v>5281</v>
      </c>
      <c r="K146" s="288" t="s">
        <v>5249</v>
      </c>
      <c r="L146" s="288" t="s">
        <v>5479</v>
      </c>
      <c r="M146" s="288" t="s">
        <v>5480</v>
      </c>
      <c r="N146" s="288" t="s">
        <v>5257</v>
      </c>
      <c r="O146" s="291">
        <v>42993</v>
      </c>
    </row>
    <row r="147" spans="1:15" x14ac:dyDescent="0.3">
      <c r="A147" s="286" t="s">
        <v>5244</v>
      </c>
      <c r="B147" s="288" t="s">
        <v>4864</v>
      </c>
      <c r="C147" s="288">
        <v>170.68</v>
      </c>
      <c r="D147" s="288">
        <v>171.06</v>
      </c>
      <c r="E147" s="337" t="s">
        <v>5481</v>
      </c>
      <c r="F147" s="288" t="s">
        <v>4280</v>
      </c>
      <c r="G147" s="288" t="s">
        <v>5475</v>
      </c>
      <c r="H147" s="288"/>
      <c r="I147" s="288"/>
      <c r="J147" s="288" t="s">
        <v>5476</v>
      </c>
      <c r="K147" s="288" t="s">
        <v>5249</v>
      </c>
      <c r="L147" s="288" t="s">
        <v>5482</v>
      </c>
      <c r="M147" s="288" t="s">
        <v>5483</v>
      </c>
      <c r="N147" s="288" t="s">
        <v>5257</v>
      </c>
      <c r="O147" s="291">
        <v>42993</v>
      </c>
    </row>
    <row r="148" spans="1:15" x14ac:dyDescent="0.3">
      <c r="A148" s="286" t="s">
        <v>5244</v>
      </c>
      <c r="B148" s="288" t="s">
        <v>4864</v>
      </c>
      <c r="C148" s="288">
        <v>171.06</v>
      </c>
      <c r="D148" s="288">
        <v>173.47</v>
      </c>
      <c r="E148" s="326" t="s">
        <v>5279</v>
      </c>
      <c r="F148" s="288" t="s">
        <v>4280</v>
      </c>
      <c r="G148" s="288" t="s">
        <v>5469</v>
      </c>
      <c r="H148" s="288"/>
      <c r="I148" s="288"/>
      <c r="J148" s="288" t="s">
        <v>5281</v>
      </c>
      <c r="K148" s="288" t="s">
        <v>5249</v>
      </c>
      <c r="L148" s="288" t="s">
        <v>5479</v>
      </c>
      <c r="M148" s="288" t="s">
        <v>5484</v>
      </c>
      <c r="N148" s="288" t="s">
        <v>5257</v>
      </c>
      <c r="O148" s="291">
        <v>42993</v>
      </c>
    </row>
    <row r="149" spans="1:15" x14ac:dyDescent="0.3">
      <c r="A149" s="286" t="s">
        <v>5244</v>
      </c>
      <c r="B149" s="288" t="s">
        <v>4864</v>
      </c>
      <c r="C149" s="288">
        <v>173.47</v>
      </c>
      <c r="D149" s="288">
        <v>188.3</v>
      </c>
      <c r="E149" s="333" t="s">
        <v>5337</v>
      </c>
      <c r="F149" s="288" t="s">
        <v>4280</v>
      </c>
      <c r="G149" s="288" t="s">
        <v>5250</v>
      </c>
      <c r="H149" s="288"/>
      <c r="I149" s="288"/>
      <c r="J149" s="288" t="s">
        <v>5248</v>
      </c>
      <c r="K149" s="288" t="s">
        <v>5249</v>
      </c>
      <c r="L149" s="288" t="s">
        <v>5477</v>
      </c>
      <c r="M149" s="288" t="s">
        <v>5485</v>
      </c>
      <c r="N149" s="288" t="s">
        <v>5257</v>
      </c>
      <c r="O149" s="291">
        <v>42993</v>
      </c>
    </row>
    <row r="150" spans="1:15" x14ac:dyDescent="0.3">
      <c r="A150" s="286" t="s">
        <v>5244</v>
      </c>
      <c r="B150" s="288" t="s">
        <v>4864</v>
      </c>
      <c r="C150" s="288">
        <v>188.3</v>
      </c>
      <c r="D150" s="288">
        <v>190.3</v>
      </c>
      <c r="E150" s="326" t="s">
        <v>5279</v>
      </c>
      <c r="F150" s="288" t="s">
        <v>4280</v>
      </c>
      <c r="G150" s="288" t="s">
        <v>5469</v>
      </c>
      <c r="H150" s="288"/>
      <c r="I150" s="288"/>
      <c r="J150" s="288" t="s">
        <v>5281</v>
      </c>
      <c r="K150" s="288" t="s">
        <v>5249</v>
      </c>
      <c r="L150" s="288" t="s">
        <v>5479</v>
      </c>
      <c r="M150" s="288" t="s">
        <v>5486</v>
      </c>
      <c r="N150" s="288" t="s">
        <v>5257</v>
      </c>
      <c r="O150" s="291">
        <v>42993</v>
      </c>
    </row>
    <row r="151" spans="1:15" x14ac:dyDescent="0.3">
      <c r="A151" s="286" t="s">
        <v>5244</v>
      </c>
      <c r="B151" s="288" t="s">
        <v>4864</v>
      </c>
      <c r="C151" s="288">
        <v>190.3</v>
      </c>
      <c r="D151" s="288">
        <v>203.75</v>
      </c>
      <c r="E151" s="333" t="s">
        <v>5337</v>
      </c>
      <c r="F151" s="288" t="s">
        <v>4280</v>
      </c>
      <c r="G151" s="288" t="s">
        <v>5475</v>
      </c>
      <c r="H151" s="288"/>
      <c r="I151" s="288"/>
      <c r="J151" s="288" t="s">
        <v>5476</v>
      </c>
      <c r="K151" s="288" t="s">
        <v>5249</v>
      </c>
      <c r="L151" s="288" t="s">
        <v>5473</v>
      </c>
      <c r="M151" s="288" t="s">
        <v>5487</v>
      </c>
      <c r="N151" s="288" t="s">
        <v>5257</v>
      </c>
      <c r="O151" s="291">
        <v>42993</v>
      </c>
    </row>
    <row r="152" spans="1:15" x14ac:dyDescent="0.3">
      <c r="A152" s="286" t="s">
        <v>5244</v>
      </c>
      <c r="B152" s="288" t="s">
        <v>4864</v>
      </c>
      <c r="C152" s="288">
        <v>203.75</v>
      </c>
      <c r="D152" s="288">
        <v>204.1</v>
      </c>
      <c r="E152" s="326" t="s">
        <v>5279</v>
      </c>
      <c r="F152" s="288" t="s">
        <v>4280</v>
      </c>
      <c r="G152" s="288" t="s">
        <v>5469</v>
      </c>
      <c r="H152" s="288"/>
      <c r="I152" s="288"/>
      <c r="J152" s="288" t="s">
        <v>5281</v>
      </c>
      <c r="K152" s="288" t="s">
        <v>5249</v>
      </c>
      <c r="L152" s="288" t="s">
        <v>5479</v>
      </c>
      <c r="M152" s="288" t="s">
        <v>5488</v>
      </c>
      <c r="N152" s="288" t="s">
        <v>5257</v>
      </c>
      <c r="O152" s="291">
        <v>42993</v>
      </c>
    </row>
    <row r="153" spans="1:15" x14ac:dyDescent="0.3">
      <c r="A153" s="286" t="s">
        <v>5244</v>
      </c>
      <c r="B153" s="288" t="s">
        <v>4864</v>
      </c>
      <c r="C153" s="288">
        <v>204.1</v>
      </c>
      <c r="D153" s="288">
        <v>208.44</v>
      </c>
      <c r="E153" s="333" t="s">
        <v>5337</v>
      </c>
      <c r="F153" s="288" t="s">
        <v>4280</v>
      </c>
      <c r="G153" s="288" t="s">
        <v>5475</v>
      </c>
      <c r="H153" s="288"/>
      <c r="I153" s="288"/>
      <c r="J153" s="288" t="s">
        <v>5476</v>
      </c>
      <c r="K153" s="288" t="s">
        <v>5249</v>
      </c>
      <c r="L153" s="288" t="s">
        <v>5473</v>
      </c>
      <c r="M153" s="288" t="s">
        <v>5489</v>
      </c>
      <c r="N153" s="288" t="s">
        <v>5257</v>
      </c>
      <c r="O153" s="291">
        <v>42993</v>
      </c>
    </row>
    <row r="154" spans="1:15" x14ac:dyDescent="0.3">
      <c r="A154" s="286" t="s">
        <v>5244</v>
      </c>
      <c r="B154" s="288" t="s">
        <v>4864</v>
      </c>
      <c r="C154" s="288">
        <v>208.44</v>
      </c>
      <c r="D154" s="288">
        <v>208.74</v>
      </c>
      <c r="E154" s="326" t="s">
        <v>5279</v>
      </c>
      <c r="F154" s="288" t="s">
        <v>4280</v>
      </c>
      <c r="G154" s="288" t="s">
        <v>5469</v>
      </c>
      <c r="H154" s="288"/>
      <c r="I154" s="288"/>
      <c r="J154" s="288" t="s">
        <v>5281</v>
      </c>
      <c r="K154" s="288" t="s">
        <v>5249</v>
      </c>
      <c r="L154" s="288" t="s">
        <v>5479</v>
      </c>
      <c r="M154" s="288" t="s">
        <v>5490</v>
      </c>
      <c r="N154" s="288" t="s">
        <v>5257</v>
      </c>
      <c r="O154" s="291">
        <v>42993</v>
      </c>
    </row>
    <row r="155" spans="1:15" x14ac:dyDescent="0.3">
      <c r="A155" s="286" t="s">
        <v>5244</v>
      </c>
      <c r="B155" s="288" t="s">
        <v>4864</v>
      </c>
      <c r="C155" s="288">
        <v>208.74</v>
      </c>
      <c r="D155" s="288">
        <v>220.12</v>
      </c>
      <c r="E155" s="333" t="s">
        <v>5337</v>
      </c>
      <c r="F155" s="288" t="s">
        <v>4280</v>
      </c>
      <c r="G155" s="288" t="s">
        <v>5475</v>
      </c>
      <c r="H155" s="288"/>
      <c r="I155" s="288"/>
      <c r="J155" s="288" t="s">
        <v>5476</v>
      </c>
      <c r="K155" s="288" t="s">
        <v>5249</v>
      </c>
      <c r="L155" s="288" t="s">
        <v>5491</v>
      </c>
      <c r="M155" s="288" t="s">
        <v>5492</v>
      </c>
      <c r="N155" s="288" t="s">
        <v>5257</v>
      </c>
      <c r="O155" s="291">
        <v>42993</v>
      </c>
    </row>
    <row r="156" spans="1:15" x14ac:dyDescent="0.3">
      <c r="A156" s="286" t="s">
        <v>5244</v>
      </c>
      <c r="B156" s="288" t="s">
        <v>4864</v>
      </c>
      <c r="C156" s="288">
        <v>220.12</v>
      </c>
      <c r="D156" s="288">
        <v>228</v>
      </c>
      <c r="E156" s="333" t="s">
        <v>5337</v>
      </c>
      <c r="F156" s="288" t="s">
        <v>4280</v>
      </c>
      <c r="G156" s="288" t="s">
        <v>5280</v>
      </c>
      <c r="H156" s="288"/>
      <c r="I156" s="288"/>
      <c r="J156" s="288" t="s">
        <v>5248</v>
      </c>
      <c r="K156" s="288" t="s">
        <v>5249</v>
      </c>
      <c r="L156" s="288" t="s">
        <v>5477</v>
      </c>
      <c r="M156" s="288" t="s">
        <v>5493</v>
      </c>
      <c r="N156" s="288" t="s">
        <v>5257</v>
      </c>
      <c r="O156" s="291">
        <v>42993</v>
      </c>
    </row>
    <row r="157" spans="1:15" x14ac:dyDescent="0.3">
      <c r="A157" s="286" t="s">
        <v>5244</v>
      </c>
      <c r="B157" s="288" t="s">
        <v>4864</v>
      </c>
      <c r="C157" s="288">
        <v>228</v>
      </c>
      <c r="D157" s="288">
        <v>262.60000000000002</v>
      </c>
      <c r="E157" s="333" t="s">
        <v>5337</v>
      </c>
      <c r="F157" s="288" t="s">
        <v>4280</v>
      </c>
      <c r="G157" s="288" t="s">
        <v>5253</v>
      </c>
      <c r="H157" s="288"/>
      <c r="I157" s="288"/>
      <c r="J157" s="288" t="s">
        <v>5248</v>
      </c>
      <c r="K157" s="288" t="s">
        <v>5249</v>
      </c>
      <c r="L157" s="288" t="s">
        <v>5473</v>
      </c>
      <c r="M157" s="288" t="s">
        <v>5494</v>
      </c>
      <c r="N157" s="288" t="s">
        <v>5257</v>
      </c>
      <c r="O157" s="291">
        <v>42993</v>
      </c>
    </row>
    <row r="158" spans="1:15" x14ac:dyDescent="0.3">
      <c r="A158" s="286" t="s">
        <v>5244</v>
      </c>
      <c r="B158" s="288" t="s">
        <v>4864</v>
      </c>
      <c r="C158" s="288">
        <v>262.60000000000002</v>
      </c>
      <c r="D158" s="288">
        <v>262.77999999999997</v>
      </c>
      <c r="E158" s="326" t="s">
        <v>5279</v>
      </c>
      <c r="F158" s="288" t="s">
        <v>4280</v>
      </c>
      <c r="G158" s="288" t="s">
        <v>5469</v>
      </c>
      <c r="H158" s="288"/>
      <c r="I158" s="288"/>
      <c r="J158" s="288" t="s">
        <v>5281</v>
      </c>
      <c r="K158" s="288" t="s">
        <v>5249</v>
      </c>
      <c r="L158" s="288" t="s">
        <v>5495</v>
      </c>
      <c r="M158" s="288" t="s">
        <v>5496</v>
      </c>
      <c r="N158" s="288" t="s">
        <v>5257</v>
      </c>
      <c r="O158" s="291">
        <v>42993</v>
      </c>
    </row>
    <row r="159" spans="1:15" x14ac:dyDescent="0.3">
      <c r="A159" s="286" t="s">
        <v>5244</v>
      </c>
      <c r="B159" s="288" t="s">
        <v>4864</v>
      </c>
      <c r="C159" s="288">
        <v>262.77999999999997</v>
      </c>
      <c r="D159" s="288">
        <v>281.64999999999998</v>
      </c>
      <c r="E159" s="333" t="s">
        <v>5337</v>
      </c>
      <c r="F159" s="288" t="s">
        <v>4280</v>
      </c>
      <c r="G159" s="288" t="s">
        <v>5253</v>
      </c>
      <c r="H159" s="288"/>
      <c r="I159" s="288"/>
      <c r="J159" s="288" t="s">
        <v>5248</v>
      </c>
      <c r="K159" s="288" t="s">
        <v>5249</v>
      </c>
      <c r="L159" s="288" t="s">
        <v>5477</v>
      </c>
      <c r="M159" s="288" t="s">
        <v>5497</v>
      </c>
      <c r="N159" s="288" t="s">
        <v>5257</v>
      </c>
      <c r="O159" s="291">
        <v>42993</v>
      </c>
    </row>
    <row r="160" spans="1:15" x14ac:dyDescent="0.3">
      <c r="A160" s="286" t="s">
        <v>5244</v>
      </c>
      <c r="B160" s="288" t="s">
        <v>4864</v>
      </c>
      <c r="C160" s="288">
        <v>281.64999999999998</v>
      </c>
      <c r="D160" s="288">
        <v>282.49</v>
      </c>
      <c r="E160" s="326" t="s">
        <v>5279</v>
      </c>
      <c r="F160" s="288" t="s">
        <v>4280</v>
      </c>
      <c r="G160" s="288" t="s">
        <v>5469</v>
      </c>
      <c r="H160" s="288"/>
      <c r="I160" s="288"/>
      <c r="J160" s="288" t="s">
        <v>5281</v>
      </c>
      <c r="K160" s="288" t="s">
        <v>5249</v>
      </c>
      <c r="L160" s="288" t="s">
        <v>5479</v>
      </c>
      <c r="M160" s="288" t="s">
        <v>5498</v>
      </c>
      <c r="N160" s="288" t="s">
        <v>5257</v>
      </c>
      <c r="O160" s="291">
        <v>42993</v>
      </c>
    </row>
    <row r="161" spans="1:15" x14ac:dyDescent="0.3">
      <c r="A161" s="286" t="s">
        <v>5244</v>
      </c>
      <c r="B161" s="288" t="s">
        <v>4864</v>
      </c>
      <c r="C161" s="288">
        <v>282.49</v>
      </c>
      <c r="D161" s="288">
        <v>289.98</v>
      </c>
      <c r="E161" s="340" t="s">
        <v>5290</v>
      </c>
      <c r="F161" s="288" t="s">
        <v>4280</v>
      </c>
      <c r="G161" s="288" t="s">
        <v>133</v>
      </c>
      <c r="H161" s="288"/>
      <c r="I161" s="288"/>
      <c r="J161" s="288" t="s">
        <v>5248</v>
      </c>
      <c r="K161" s="288" t="s">
        <v>5249</v>
      </c>
      <c r="L161" s="288" t="s">
        <v>5477</v>
      </c>
      <c r="M161" s="288" t="s">
        <v>5499</v>
      </c>
      <c r="N161" s="288" t="s">
        <v>5257</v>
      </c>
      <c r="O161" s="291">
        <v>42993</v>
      </c>
    </row>
    <row r="162" spans="1:15" x14ac:dyDescent="0.3">
      <c r="A162" s="286" t="s">
        <v>5244</v>
      </c>
      <c r="B162" s="288" t="s">
        <v>4864</v>
      </c>
      <c r="C162" s="288">
        <v>289.98</v>
      </c>
      <c r="D162" s="288">
        <v>318.43</v>
      </c>
      <c r="E162" s="333" t="s">
        <v>5337</v>
      </c>
      <c r="F162" s="288" t="s">
        <v>4280</v>
      </c>
      <c r="G162" s="288" t="s">
        <v>5253</v>
      </c>
      <c r="H162" s="288"/>
      <c r="I162" s="288"/>
      <c r="J162" s="288" t="s">
        <v>5248</v>
      </c>
      <c r="K162" s="288" t="s">
        <v>5249</v>
      </c>
      <c r="L162" s="288" t="s">
        <v>5473</v>
      </c>
      <c r="M162" s="288" t="s">
        <v>5500</v>
      </c>
      <c r="N162" s="288" t="s">
        <v>5257</v>
      </c>
      <c r="O162" s="291">
        <v>42993</v>
      </c>
    </row>
    <row r="163" spans="1:15" x14ac:dyDescent="0.3">
      <c r="A163" s="286" t="s">
        <v>5244</v>
      </c>
      <c r="B163" s="288" t="s">
        <v>4864</v>
      </c>
      <c r="C163" s="288">
        <v>318.43</v>
      </c>
      <c r="D163" s="288">
        <v>320.39999999999998</v>
      </c>
      <c r="E163" s="337" t="s">
        <v>5334</v>
      </c>
      <c r="F163" s="288" t="s">
        <v>4280</v>
      </c>
      <c r="G163" s="288" t="s">
        <v>5475</v>
      </c>
      <c r="H163" s="288"/>
      <c r="I163" s="288"/>
      <c r="J163" s="288" t="s">
        <v>5476</v>
      </c>
      <c r="K163" s="288" t="s">
        <v>5249</v>
      </c>
      <c r="L163" s="288" t="s">
        <v>5501</v>
      </c>
      <c r="M163" s="288" t="s">
        <v>5502</v>
      </c>
      <c r="N163" s="288" t="s">
        <v>5257</v>
      </c>
      <c r="O163" s="291">
        <v>42993</v>
      </c>
    </row>
    <row r="164" spans="1:15" x14ac:dyDescent="0.3">
      <c r="A164" s="286" t="s">
        <v>5244</v>
      </c>
      <c r="B164" s="288" t="s">
        <v>4864</v>
      </c>
      <c r="C164" s="288">
        <v>320.39999999999998</v>
      </c>
      <c r="D164" s="288">
        <v>320.8</v>
      </c>
      <c r="E164" s="326" t="s">
        <v>5279</v>
      </c>
      <c r="F164" s="288" t="s">
        <v>4280</v>
      </c>
      <c r="G164" s="288" t="s">
        <v>5469</v>
      </c>
      <c r="H164" s="288"/>
      <c r="I164" s="288"/>
      <c r="J164" s="288" t="s">
        <v>5281</v>
      </c>
      <c r="K164" s="288" t="s">
        <v>5249</v>
      </c>
      <c r="L164" s="288" t="s">
        <v>5479</v>
      </c>
      <c r="M164" s="288" t="s">
        <v>5503</v>
      </c>
      <c r="N164" s="288" t="s">
        <v>5257</v>
      </c>
      <c r="O164" s="291">
        <v>42993</v>
      </c>
    </row>
    <row r="165" spans="1:15" x14ac:dyDescent="0.3">
      <c r="A165" s="286" t="s">
        <v>5244</v>
      </c>
      <c r="B165" s="288" t="s">
        <v>4864</v>
      </c>
      <c r="C165" s="288">
        <v>320.8</v>
      </c>
      <c r="D165" s="288">
        <v>322</v>
      </c>
      <c r="E165" s="337" t="s">
        <v>5481</v>
      </c>
      <c r="F165" s="288" t="s">
        <v>4280</v>
      </c>
      <c r="G165" s="288" t="s">
        <v>5475</v>
      </c>
      <c r="H165" s="288"/>
      <c r="I165" s="288"/>
      <c r="J165" s="288" t="s">
        <v>5476</v>
      </c>
      <c r="K165" s="288" t="s">
        <v>5249</v>
      </c>
      <c r="L165" s="288" t="s">
        <v>5491</v>
      </c>
      <c r="M165" s="288" t="s">
        <v>5504</v>
      </c>
      <c r="N165" s="288" t="s">
        <v>5257</v>
      </c>
      <c r="O165" s="291">
        <v>42993</v>
      </c>
    </row>
    <row r="166" spans="1:15" x14ac:dyDescent="0.3">
      <c r="A166" s="286" t="s">
        <v>5244</v>
      </c>
      <c r="B166" s="288" t="s">
        <v>4864</v>
      </c>
      <c r="C166" s="288">
        <v>322</v>
      </c>
      <c r="D166" s="288">
        <v>327.60000000000002</v>
      </c>
      <c r="E166" s="341" t="s">
        <v>5259</v>
      </c>
      <c r="F166" s="288" t="s">
        <v>4274</v>
      </c>
      <c r="G166" s="288" t="s">
        <v>5505</v>
      </c>
      <c r="H166" s="288"/>
      <c r="I166" s="288"/>
      <c r="J166" s="288" t="s">
        <v>5247</v>
      </c>
      <c r="K166" s="288" t="s">
        <v>5249</v>
      </c>
      <c r="L166" s="288" t="s">
        <v>5477</v>
      </c>
      <c r="M166" s="288" t="s">
        <v>5506</v>
      </c>
      <c r="N166" s="288" t="s">
        <v>5257</v>
      </c>
      <c r="O166" s="291">
        <v>42993</v>
      </c>
    </row>
    <row r="167" spans="1:15" x14ac:dyDescent="0.3">
      <c r="A167" s="286" t="s">
        <v>5244</v>
      </c>
      <c r="B167" s="288" t="s">
        <v>4864</v>
      </c>
      <c r="C167" s="288">
        <v>327.60000000000002</v>
      </c>
      <c r="D167" s="288">
        <v>328.72</v>
      </c>
      <c r="E167" s="340" t="s">
        <v>5290</v>
      </c>
      <c r="F167" s="288" t="s">
        <v>4274</v>
      </c>
      <c r="G167" s="288" t="s">
        <v>133</v>
      </c>
      <c r="H167" s="288"/>
      <c r="I167" s="288"/>
      <c r="J167" s="288" t="s">
        <v>5248</v>
      </c>
      <c r="K167" s="288" t="s">
        <v>5249</v>
      </c>
      <c r="L167" s="288" t="s">
        <v>5477</v>
      </c>
      <c r="M167" s="288" t="s">
        <v>5507</v>
      </c>
      <c r="N167" s="288" t="s">
        <v>5257</v>
      </c>
      <c r="O167" s="291">
        <v>42993</v>
      </c>
    </row>
    <row r="168" spans="1:15" x14ac:dyDescent="0.3">
      <c r="A168" s="286" t="s">
        <v>5244</v>
      </c>
      <c r="B168" s="288" t="s">
        <v>4864</v>
      </c>
      <c r="C168" s="288">
        <v>328.72</v>
      </c>
      <c r="D168" s="288">
        <v>334.04</v>
      </c>
      <c r="E168" s="341" t="s">
        <v>5259</v>
      </c>
      <c r="F168" s="288" t="s">
        <v>4274</v>
      </c>
      <c r="G168" s="288" t="s">
        <v>5505</v>
      </c>
      <c r="H168" s="288"/>
      <c r="I168" s="288"/>
      <c r="J168" s="288" t="s">
        <v>5247</v>
      </c>
      <c r="K168" s="288" t="s">
        <v>5249</v>
      </c>
      <c r="L168" s="288" t="s">
        <v>5508</v>
      </c>
      <c r="M168" s="288" t="s">
        <v>5509</v>
      </c>
      <c r="N168" s="288" t="s">
        <v>5257</v>
      </c>
      <c r="O168" s="291">
        <v>42993</v>
      </c>
    </row>
    <row r="169" spans="1:15" x14ac:dyDescent="0.3">
      <c r="A169" s="286" t="s">
        <v>5244</v>
      </c>
      <c r="B169" s="288" t="s">
        <v>4864</v>
      </c>
      <c r="C169" s="288">
        <v>334.04</v>
      </c>
      <c r="D169" s="288">
        <v>336.5</v>
      </c>
      <c r="E169" s="340" t="s">
        <v>5290</v>
      </c>
      <c r="F169" s="288" t="s">
        <v>4274</v>
      </c>
      <c r="G169" s="288" t="s">
        <v>133</v>
      </c>
      <c r="H169" s="288"/>
      <c r="I169" s="288"/>
      <c r="J169" s="288" t="s">
        <v>5248</v>
      </c>
      <c r="K169" s="288" t="s">
        <v>5249</v>
      </c>
      <c r="L169" s="288" t="s">
        <v>5477</v>
      </c>
      <c r="M169" s="288" t="s">
        <v>5510</v>
      </c>
      <c r="N169" s="288" t="s">
        <v>5257</v>
      </c>
      <c r="O169" s="291">
        <v>42993</v>
      </c>
    </row>
    <row r="170" spans="1:15" x14ac:dyDescent="0.3">
      <c r="A170" s="286" t="s">
        <v>5244</v>
      </c>
      <c r="B170" s="288" t="s">
        <v>4864</v>
      </c>
      <c r="C170" s="288">
        <v>336.5</v>
      </c>
      <c r="D170" s="288">
        <v>338.86</v>
      </c>
      <c r="E170" s="341" t="s">
        <v>5259</v>
      </c>
      <c r="F170" s="288" t="s">
        <v>4274</v>
      </c>
      <c r="G170" s="288" t="s">
        <v>5505</v>
      </c>
      <c r="H170" s="288"/>
      <c r="I170" s="288"/>
      <c r="J170" s="288" t="s">
        <v>5247</v>
      </c>
      <c r="K170" s="288" t="s">
        <v>5249</v>
      </c>
      <c r="L170" s="288" t="s">
        <v>5477</v>
      </c>
      <c r="M170" s="288" t="s">
        <v>5511</v>
      </c>
      <c r="N170" s="288" t="s">
        <v>5257</v>
      </c>
      <c r="O170" s="291">
        <v>42993</v>
      </c>
    </row>
    <row r="171" spans="1:15" x14ac:dyDescent="0.3">
      <c r="A171" s="286" t="s">
        <v>5244</v>
      </c>
      <c r="B171" s="288" t="s">
        <v>4864</v>
      </c>
      <c r="C171" s="288">
        <v>338.86</v>
      </c>
      <c r="D171" s="288">
        <v>339.12</v>
      </c>
      <c r="E171" s="288" t="s">
        <v>5271</v>
      </c>
      <c r="F171" s="288"/>
      <c r="G171" s="288"/>
      <c r="H171" s="288"/>
      <c r="I171" s="288"/>
      <c r="J171" s="288" t="s">
        <v>5248</v>
      </c>
      <c r="K171" s="288" t="s">
        <v>5249</v>
      </c>
      <c r="L171" s="288" t="s">
        <v>5512</v>
      </c>
      <c r="M171" s="288" t="s">
        <v>5513</v>
      </c>
      <c r="N171" s="288" t="s">
        <v>5257</v>
      </c>
      <c r="O171" s="291">
        <v>42993</v>
      </c>
    </row>
    <row r="172" spans="1:15" x14ac:dyDescent="0.3">
      <c r="A172" s="286" t="s">
        <v>5244</v>
      </c>
      <c r="B172" s="288" t="s">
        <v>4864</v>
      </c>
      <c r="C172" s="288">
        <v>339.12</v>
      </c>
      <c r="D172" s="288">
        <v>340.1</v>
      </c>
      <c r="E172" s="340" t="s">
        <v>5290</v>
      </c>
      <c r="F172" s="288" t="s">
        <v>4274</v>
      </c>
      <c r="G172" s="288" t="s">
        <v>133</v>
      </c>
      <c r="H172" s="288"/>
      <c r="I172" s="288"/>
      <c r="J172" s="288" t="s">
        <v>5248</v>
      </c>
      <c r="K172" s="288" t="s">
        <v>5249</v>
      </c>
      <c r="L172" s="288" t="s">
        <v>5501</v>
      </c>
      <c r="M172" s="288" t="s">
        <v>5514</v>
      </c>
      <c r="N172" s="288" t="s">
        <v>5257</v>
      </c>
      <c r="O172" s="291">
        <v>42993</v>
      </c>
    </row>
    <row r="173" spans="1:15" x14ac:dyDescent="0.3">
      <c r="A173" s="286" t="s">
        <v>5244</v>
      </c>
      <c r="B173" s="288" t="s">
        <v>4864</v>
      </c>
      <c r="C173" s="288">
        <v>340.1</v>
      </c>
      <c r="D173" s="288">
        <v>346.15</v>
      </c>
      <c r="E173" s="341" t="s">
        <v>5259</v>
      </c>
      <c r="F173" s="288" t="s">
        <v>4274</v>
      </c>
      <c r="G173" s="288" t="s">
        <v>5505</v>
      </c>
      <c r="H173" s="288"/>
      <c r="I173" s="288"/>
      <c r="J173" s="288" t="s">
        <v>5247</v>
      </c>
      <c r="K173" s="288" t="s">
        <v>5249</v>
      </c>
      <c r="L173" s="288" t="s">
        <v>5501</v>
      </c>
      <c r="M173" s="288" t="s">
        <v>5515</v>
      </c>
      <c r="N173" s="288" t="s">
        <v>5257</v>
      </c>
      <c r="O173" s="291">
        <v>42993</v>
      </c>
    </row>
    <row r="174" spans="1:15" x14ac:dyDescent="0.3">
      <c r="A174" s="286" t="s">
        <v>5244</v>
      </c>
      <c r="B174" s="288" t="s">
        <v>4864</v>
      </c>
      <c r="C174" s="288">
        <v>346.15</v>
      </c>
      <c r="D174" s="288">
        <v>347.44</v>
      </c>
      <c r="E174" s="340" t="s">
        <v>5290</v>
      </c>
      <c r="F174" s="288" t="s">
        <v>4274</v>
      </c>
      <c r="G174" s="288" t="s">
        <v>133</v>
      </c>
      <c r="H174" s="288"/>
      <c r="I174" s="288"/>
      <c r="J174" s="288" t="s">
        <v>5248</v>
      </c>
      <c r="K174" s="288" t="s">
        <v>5249</v>
      </c>
      <c r="L174" s="288" t="s">
        <v>5477</v>
      </c>
      <c r="M174" s="288" t="s">
        <v>5516</v>
      </c>
      <c r="N174" s="288" t="s">
        <v>5257</v>
      </c>
      <c r="O174" s="291">
        <v>42993</v>
      </c>
    </row>
    <row r="175" spans="1:15" x14ac:dyDescent="0.3">
      <c r="A175" s="286" t="s">
        <v>5244</v>
      </c>
      <c r="B175" s="288" t="s">
        <v>4864</v>
      </c>
      <c r="C175" s="288">
        <v>347.44</v>
      </c>
      <c r="D175" s="288">
        <v>353.07</v>
      </c>
      <c r="E175" s="341" t="s">
        <v>5259</v>
      </c>
      <c r="F175" s="288" t="s">
        <v>4274</v>
      </c>
      <c r="G175" s="288" t="s">
        <v>5505</v>
      </c>
      <c r="H175" s="288"/>
      <c r="I175" s="288"/>
      <c r="J175" s="288" t="s">
        <v>5247</v>
      </c>
      <c r="K175" s="288" t="s">
        <v>5249</v>
      </c>
      <c r="L175" s="288" t="s">
        <v>5477</v>
      </c>
      <c r="M175" s="288" t="s">
        <v>5517</v>
      </c>
      <c r="N175" s="288" t="s">
        <v>5257</v>
      </c>
      <c r="O175" s="291">
        <v>42993</v>
      </c>
    </row>
    <row r="176" spans="1:15" x14ac:dyDescent="0.3">
      <c r="A176" s="286" t="s">
        <v>5244</v>
      </c>
      <c r="B176" s="288" t="s">
        <v>4864</v>
      </c>
      <c r="C176" s="288">
        <v>353.07</v>
      </c>
      <c r="D176" s="288">
        <v>355.13</v>
      </c>
      <c r="E176" s="340" t="s">
        <v>5290</v>
      </c>
      <c r="F176" s="288" t="s">
        <v>4274</v>
      </c>
      <c r="G176" s="288" t="s">
        <v>133</v>
      </c>
      <c r="H176" s="288"/>
      <c r="I176" s="288"/>
      <c r="J176" s="288" t="s">
        <v>5248</v>
      </c>
      <c r="K176" s="288" t="s">
        <v>5249</v>
      </c>
      <c r="L176" s="288" t="s">
        <v>5477</v>
      </c>
      <c r="M176" s="288" t="s">
        <v>5518</v>
      </c>
      <c r="N176" s="288" t="s">
        <v>5257</v>
      </c>
      <c r="O176" s="291">
        <v>42993</v>
      </c>
    </row>
    <row r="177" spans="1:15" x14ac:dyDescent="0.3">
      <c r="A177" s="286" t="s">
        <v>5244</v>
      </c>
      <c r="B177" s="288" t="s">
        <v>4864</v>
      </c>
      <c r="C177" s="288">
        <v>355.13</v>
      </c>
      <c r="D177" s="288">
        <v>357.99</v>
      </c>
      <c r="E177" s="341" t="s">
        <v>5259</v>
      </c>
      <c r="F177" s="288" t="s">
        <v>4274</v>
      </c>
      <c r="G177" s="288" t="s">
        <v>133</v>
      </c>
      <c r="H177" s="288"/>
      <c r="I177" s="288"/>
      <c r="J177" s="288" t="s">
        <v>5247</v>
      </c>
      <c r="K177" s="288" t="s">
        <v>5249</v>
      </c>
      <c r="L177" s="288" t="s">
        <v>5473</v>
      </c>
      <c r="M177" s="288" t="s">
        <v>5519</v>
      </c>
      <c r="N177" s="288" t="s">
        <v>5257</v>
      </c>
      <c r="O177" s="291">
        <v>42993</v>
      </c>
    </row>
    <row r="178" spans="1:15" x14ac:dyDescent="0.3">
      <c r="A178" s="286" t="s">
        <v>5244</v>
      </c>
      <c r="B178" s="288" t="s">
        <v>4864</v>
      </c>
      <c r="C178" s="288">
        <v>357.99</v>
      </c>
      <c r="D178" s="288">
        <v>367.65</v>
      </c>
      <c r="E178" s="341" t="s">
        <v>5259</v>
      </c>
      <c r="F178" s="288" t="s">
        <v>4274</v>
      </c>
      <c r="G178" s="288" t="s">
        <v>133</v>
      </c>
      <c r="H178" s="288"/>
      <c r="I178" s="288"/>
      <c r="J178" s="288" t="s">
        <v>5248</v>
      </c>
      <c r="K178" s="288" t="s">
        <v>5249</v>
      </c>
      <c r="L178" s="288" t="s">
        <v>5477</v>
      </c>
      <c r="M178" s="288" t="s">
        <v>5520</v>
      </c>
      <c r="N178" s="288" t="s">
        <v>5257</v>
      </c>
      <c r="O178" s="291">
        <v>42993</v>
      </c>
    </row>
    <row r="179" spans="1:15" x14ac:dyDescent="0.3">
      <c r="A179" s="286" t="s">
        <v>5244</v>
      </c>
      <c r="B179" s="288" t="s">
        <v>4864</v>
      </c>
      <c r="C179" s="288">
        <v>367.65</v>
      </c>
      <c r="D179" s="288">
        <v>374.95</v>
      </c>
      <c r="E179" s="340" t="s">
        <v>5290</v>
      </c>
      <c r="F179" s="288" t="s">
        <v>4280</v>
      </c>
      <c r="G179" s="288" t="s">
        <v>133</v>
      </c>
      <c r="H179" s="288"/>
      <c r="I179" s="288"/>
      <c r="J179" s="288" t="s">
        <v>5248</v>
      </c>
      <c r="K179" s="288" t="s">
        <v>5249</v>
      </c>
      <c r="L179" s="288" t="s">
        <v>5477</v>
      </c>
      <c r="M179" s="288" t="s">
        <v>5521</v>
      </c>
      <c r="N179" s="288" t="s">
        <v>5257</v>
      </c>
      <c r="O179" s="291">
        <v>42993</v>
      </c>
    </row>
    <row r="180" spans="1:15" x14ac:dyDescent="0.3">
      <c r="A180" s="286" t="s">
        <v>5244</v>
      </c>
      <c r="B180" s="288" t="s">
        <v>4864</v>
      </c>
      <c r="C180" s="288">
        <v>374.95</v>
      </c>
      <c r="D180" s="288">
        <v>387.1</v>
      </c>
      <c r="E180" s="324" t="s">
        <v>5522</v>
      </c>
      <c r="F180" s="288" t="s">
        <v>4280</v>
      </c>
      <c r="G180" s="288" t="s">
        <v>133</v>
      </c>
      <c r="H180" s="288"/>
      <c r="I180" s="288"/>
      <c r="J180" s="288" t="s">
        <v>5248</v>
      </c>
      <c r="K180" s="288" t="s">
        <v>5249</v>
      </c>
      <c r="L180" s="288" t="s">
        <v>5482</v>
      </c>
      <c r="M180" s="288" t="s">
        <v>5523</v>
      </c>
      <c r="N180" s="288" t="s">
        <v>5257</v>
      </c>
      <c r="O180" s="291">
        <v>42993</v>
      </c>
    </row>
    <row r="181" spans="1:15" x14ac:dyDescent="0.3">
      <c r="A181" s="286" t="s">
        <v>5244</v>
      </c>
      <c r="B181" s="288" t="s">
        <v>4864</v>
      </c>
      <c r="C181" s="288">
        <v>387.1</v>
      </c>
      <c r="D181" s="288">
        <v>391.15</v>
      </c>
      <c r="E181" s="340" t="s">
        <v>5290</v>
      </c>
      <c r="F181" s="288" t="s">
        <v>4280</v>
      </c>
      <c r="G181" s="288" t="s">
        <v>133</v>
      </c>
      <c r="H181" s="288"/>
      <c r="I181" s="288"/>
      <c r="J181" s="288" t="s">
        <v>5248</v>
      </c>
      <c r="K181" s="288" t="s">
        <v>5249</v>
      </c>
      <c r="L181" s="288" t="s">
        <v>5501</v>
      </c>
      <c r="M181" s="288" t="s">
        <v>5524</v>
      </c>
      <c r="N181" s="288" t="s">
        <v>5257</v>
      </c>
      <c r="O181" s="291">
        <v>42993</v>
      </c>
    </row>
    <row r="182" spans="1:15" x14ac:dyDescent="0.3">
      <c r="A182" s="286" t="s">
        <v>5244</v>
      </c>
      <c r="B182" s="288" t="s">
        <v>4864</v>
      </c>
      <c r="C182" s="288">
        <v>391.15</v>
      </c>
      <c r="D182" s="288">
        <v>403.2</v>
      </c>
      <c r="E182" s="324" t="s">
        <v>5522</v>
      </c>
      <c r="F182" s="288" t="s">
        <v>4280</v>
      </c>
      <c r="G182" s="288" t="s">
        <v>133</v>
      </c>
      <c r="H182" s="288"/>
      <c r="I182" s="288"/>
      <c r="J182" s="288" t="s">
        <v>5248</v>
      </c>
      <c r="K182" s="288" t="s">
        <v>5249</v>
      </c>
      <c r="L182" s="288" t="s">
        <v>5473</v>
      </c>
      <c r="M182" s="288" t="s">
        <v>5525</v>
      </c>
      <c r="N182" s="288" t="s">
        <v>5257</v>
      </c>
      <c r="O182" s="291">
        <v>42993</v>
      </c>
    </row>
    <row r="183" spans="1:15" x14ac:dyDescent="0.3">
      <c r="A183" s="286" t="s">
        <v>5244</v>
      </c>
      <c r="B183" s="288" t="s">
        <v>4864</v>
      </c>
      <c r="C183" s="288">
        <v>403.2</v>
      </c>
      <c r="D183" s="288">
        <v>413.7</v>
      </c>
      <c r="E183" s="340" t="s">
        <v>5290</v>
      </c>
      <c r="F183" s="288" t="s">
        <v>4280</v>
      </c>
      <c r="G183" s="288" t="s">
        <v>133</v>
      </c>
      <c r="H183" s="288" t="s">
        <v>5286</v>
      </c>
      <c r="I183" s="288" t="s">
        <v>5476</v>
      </c>
      <c r="J183" s="288" t="s">
        <v>5248</v>
      </c>
      <c r="K183" s="288" t="s">
        <v>5249</v>
      </c>
      <c r="L183" s="288" t="s">
        <v>5508</v>
      </c>
      <c r="M183" s="288" t="s">
        <v>5526</v>
      </c>
      <c r="N183" s="288" t="s">
        <v>5257</v>
      </c>
      <c r="O183" s="291">
        <v>42993</v>
      </c>
    </row>
    <row r="184" spans="1:15" x14ac:dyDescent="0.3">
      <c r="A184" s="286" t="s">
        <v>5244</v>
      </c>
      <c r="B184" s="288" t="s">
        <v>4864</v>
      </c>
      <c r="C184" s="288">
        <v>413.71</v>
      </c>
      <c r="D184" s="288">
        <v>415.68</v>
      </c>
      <c r="E184" s="327" t="s">
        <v>5527</v>
      </c>
      <c r="F184" s="288" t="s">
        <v>4788</v>
      </c>
      <c r="G184" s="288" t="s">
        <v>133</v>
      </c>
      <c r="H184" s="288" t="s">
        <v>5286</v>
      </c>
      <c r="I184" s="288" t="s">
        <v>5476</v>
      </c>
      <c r="J184" s="288" t="s">
        <v>5248</v>
      </c>
      <c r="K184" s="288" t="s">
        <v>5249</v>
      </c>
      <c r="L184" s="288" t="s">
        <v>5501</v>
      </c>
      <c r="M184" s="288" t="s">
        <v>5528</v>
      </c>
      <c r="N184" s="288" t="s">
        <v>5257</v>
      </c>
      <c r="O184" s="291">
        <v>42993</v>
      </c>
    </row>
    <row r="185" spans="1:15" x14ac:dyDescent="0.3">
      <c r="A185" s="286" t="s">
        <v>5244</v>
      </c>
      <c r="B185" s="288" t="s">
        <v>4864</v>
      </c>
      <c r="C185" s="288">
        <v>415.68</v>
      </c>
      <c r="D185" s="288">
        <v>435.73</v>
      </c>
      <c r="E185" s="340" t="s">
        <v>5290</v>
      </c>
      <c r="F185" s="288" t="s">
        <v>4788</v>
      </c>
      <c r="G185" s="288" t="s">
        <v>133</v>
      </c>
      <c r="H185" s="288" t="s">
        <v>5246</v>
      </c>
      <c r="I185" s="288" t="s">
        <v>5529</v>
      </c>
      <c r="J185" s="288" t="s">
        <v>5248</v>
      </c>
      <c r="K185" s="288" t="s">
        <v>5249</v>
      </c>
      <c r="L185" s="288" t="s">
        <v>5501</v>
      </c>
      <c r="M185" s="288" t="s">
        <v>5530</v>
      </c>
      <c r="N185" s="288" t="s">
        <v>5257</v>
      </c>
      <c r="O185" s="291">
        <v>42993</v>
      </c>
    </row>
    <row r="186" spans="1:15" x14ac:dyDescent="0.3">
      <c r="A186" s="286" t="s">
        <v>5244</v>
      </c>
      <c r="B186" s="288" t="s">
        <v>4864</v>
      </c>
      <c r="C186" s="288">
        <v>435.73</v>
      </c>
      <c r="D186" s="288">
        <v>437.4</v>
      </c>
      <c r="E186" s="340" t="s">
        <v>5290</v>
      </c>
      <c r="F186" s="288" t="s">
        <v>4788</v>
      </c>
      <c r="G186" s="288" t="s">
        <v>5434</v>
      </c>
      <c r="H186" s="288" t="s">
        <v>5246</v>
      </c>
      <c r="I186" s="288" t="s">
        <v>5529</v>
      </c>
      <c r="J186" s="288" t="s">
        <v>5248</v>
      </c>
      <c r="K186" s="288" t="s">
        <v>5249</v>
      </c>
      <c r="L186" s="288" t="s">
        <v>5477</v>
      </c>
      <c r="M186" s="288" t="s">
        <v>5531</v>
      </c>
      <c r="N186" s="288" t="s">
        <v>5257</v>
      </c>
      <c r="O186" s="291">
        <v>42993</v>
      </c>
    </row>
    <row r="187" spans="1:15" x14ac:dyDescent="0.3">
      <c r="A187" s="286" t="s">
        <v>5244</v>
      </c>
      <c r="B187" s="288" t="s">
        <v>4864</v>
      </c>
      <c r="C187" s="288">
        <v>437.4</v>
      </c>
      <c r="D187" s="288">
        <v>438</v>
      </c>
      <c r="E187" s="340" t="s">
        <v>5290</v>
      </c>
      <c r="F187" s="288" t="s">
        <v>4788</v>
      </c>
      <c r="G187" s="288" t="s">
        <v>133</v>
      </c>
      <c r="H187" s="288" t="s">
        <v>5246</v>
      </c>
      <c r="I187" s="288" t="s">
        <v>5476</v>
      </c>
      <c r="J187" s="288" t="s">
        <v>5248</v>
      </c>
      <c r="K187" s="288" t="s">
        <v>5249</v>
      </c>
      <c r="L187" s="288" t="s">
        <v>5501</v>
      </c>
      <c r="M187" s="288" t="s">
        <v>5532</v>
      </c>
      <c r="N187" s="288" t="s">
        <v>5257</v>
      </c>
      <c r="O187" s="291">
        <v>42993</v>
      </c>
    </row>
    <row r="188" spans="1:15" x14ac:dyDescent="0.3">
      <c r="A188" s="286" t="s">
        <v>5244</v>
      </c>
      <c r="B188" s="288" t="s">
        <v>4864</v>
      </c>
      <c r="C188" s="288">
        <v>438</v>
      </c>
      <c r="D188" s="288">
        <v>440.1</v>
      </c>
      <c r="E188" s="340" t="s">
        <v>5290</v>
      </c>
      <c r="F188" s="288" t="s">
        <v>4788</v>
      </c>
      <c r="G188" s="288" t="s">
        <v>5434</v>
      </c>
      <c r="H188" s="288" t="s">
        <v>5434</v>
      </c>
      <c r="I188" s="288" t="s">
        <v>5476</v>
      </c>
      <c r="J188" s="288" t="s">
        <v>5248</v>
      </c>
      <c r="K188" s="288" t="s">
        <v>5249</v>
      </c>
      <c r="L188" s="288" t="s">
        <v>5501</v>
      </c>
      <c r="M188" s="288" t="s">
        <v>5533</v>
      </c>
      <c r="N188" s="288" t="s">
        <v>5257</v>
      </c>
      <c r="O188" s="291">
        <v>42993</v>
      </c>
    </row>
    <row r="189" spans="1:15" x14ac:dyDescent="0.3">
      <c r="A189" s="286" t="s">
        <v>5244</v>
      </c>
      <c r="B189" s="288" t="s">
        <v>4864</v>
      </c>
      <c r="C189" s="288">
        <v>440.1</v>
      </c>
      <c r="D189" s="288">
        <v>443.48</v>
      </c>
      <c r="E189" s="340" t="s">
        <v>5290</v>
      </c>
      <c r="F189" s="288" t="s">
        <v>4788</v>
      </c>
      <c r="G189" s="288" t="s">
        <v>5299</v>
      </c>
      <c r="H189" s="288" t="s">
        <v>5246</v>
      </c>
      <c r="I189" s="288" t="s">
        <v>5476</v>
      </c>
      <c r="J189" s="288" t="s">
        <v>5248</v>
      </c>
      <c r="K189" s="288" t="s">
        <v>5249</v>
      </c>
      <c r="L189" s="288" t="s">
        <v>5534</v>
      </c>
      <c r="M189" s="288" t="s">
        <v>5535</v>
      </c>
      <c r="N189" s="288" t="s">
        <v>5257</v>
      </c>
      <c r="O189" s="291">
        <v>42993</v>
      </c>
    </row>
    <row r="190" spans="1:15" x14ac:dyDescent="0.3">
      <c r="A190" s="286" t="s">
        <v>5244</v>
      </c>
      <c r="B190" s="288" t="s">
        <v>4864</v>
      </c>
      <c r="C190" s="288">
        <v>443.48</v>
      </c>
      <c r="D190" s="288">
        <v>444.58</v>
      </c>
      <c r="E190" s="340" t="s">
        <v>5290</v>
      </c>
      <c r="F190" s="288" t="s">
        <v>4788</v>
      </c>
      <c r="G190" s="288" t="s">
        <v>133</v>
      </c>
      <c r="H190" s="288" t="s">
        <v>5246</v>
      </c>
      <c r="I190" s="288" t="s">
        <v>5476</v>
      </c>
      <c r="J190" s="288" t="s">
        <v>5248</v>
      </c>
      <c r="K190" s="288" t="s">
        <v>5249</v>
      </c>
      <c r="L190" s="288" t="s">
        <v>5534</v>
      </c>
      <c r="M190" s="288" t="s">
        <v>5536</v>
      </c>
      <c r="N190" s="288" t="s">
        <v>5257</v>
      </c>
      <c r="O190" s="291">
        <v>42993</v>
      </c>
    </row>
    <row r="191" spans="1:15" x14ac:dyDescent="0.3">
      <c r="A191" s="286" t="s">
        <v>5244</v>
      </c>
      <c r="B191" s="288" t="s">
        <v>4864</v>
      </c>
      <c r="C191" s="288">
        <v>444.58</v>
      </c>
      <c r="D191" s="288">
        <v>448.12</v>
      </c>
      <c r="E191" s="337" t="s">
        <v>5303</v>
      </c>
      <c r="F191" s="288" t="s">
        <v>4325</v>
      </c>
      <c r="G191" s="288" t="s">
        <v>133</v>
      </c>
      <c r="H191" s="288" t="s">
        <v>5246</v>
      </c>
      <c r="I191" s="288" t="s">
        <v>5476</v>
      </c>
      <c r="J191" s="288" t="s">
        <v>5476</v>
      </c>
      <c r="K191" s="288" t="s">
        <v>5249</v>
      </c>
      <c r="L191" s="288" t="s">
        <v>5491</v>
      </c>
      <c r="M191" s="288" t="s">
        <v>5537</v>
      </c>
      <c r="N191" s="288" t="s">
        <v>5257</v>
      </c>
      <c r="O191" s="291">
        <v>42993</v>
      </c>
    </row>
    <row r="192" spans="1:15" x14ac:dyDescent="0.3">
      <c r="A192" s="286" t="s">
        <v>5244</v>
      </c>
      <c r="B192" s="288" t="s">
        <v>4864</v>
      </c>
      <c r="C192" s="288">
        <v>444.58</v>
      </c>
      <c r="D192" s="288">
        <v>448.12</v>
      </c>
      <c r="E192" s="342" t="s">
        <v>5303</v>
      </c>
      <c r="F192" s="288" t="s">
        <v>5296</v>
      </c>
      <c r="G192" s="288" t="s">
        <v>5538</v>
      </c>
      <c r="H192" s="288"/>
      <c r="I192" s="288"/>
      <c r="J192" s="288" t="s">
        <v>5248</v>
      </c>
      <c r="K192" s="288" t="s">
        <v>5249</v>
      </c>
      <c r="L192" s="288" t="s">
        <v>5482</v>
      </c>
      <c r="M192" s="288" t="s">
        <v>5539</v>
      </c>
      <c r="N192" s="288" t="s">
        <v>5257</v>
      </c>
      <c r="O192" s="291">
        <v>42993</v>
      </c>
    </row>
    <row r="193" spans="1:15" x14ac:dyDescent="0.3">
      <c r="A193" s="286" t="s">
        <v>5244</v>
      </c>
      <c r="B193" s="288" t="s">
        <v>4864</v>
      </c>
      <c r="C193" s="288">
        <v>452.3</v>
      </c>
      <c r="D193" s="288">
        <v>465.04</v>
      </c>
      <c r="E193" s="342" t="s">
        <v>5295</v>
      </c>
      <c r="F193" s="288" t="s">
        <v>5296</v>
      </c>
      <c r="G193" s="288" t="s">
        <v>5505</v>
      </c>
      <c r="H193" s="288"/>
      <c r="I193" s="288"/>
      <c r="J193" s="288" t="s">
        <v>5248</v>
      </c>
      <c r="K193" s="288" t="s">
        <v>5249</v>
      </c>
      <c r="L193" s="288" t="s">
        <v>5482</v>
      </c>
      <c r="M193" s="288" t="s">
        <v>5540</v>
      </c>
      <c r="N193" s="288" t="s">
        <v>5257</v>
      </c>
      <c r="O193" s="291">
        <v>42993</v>
      </c>
    </row>
    <row r="194" spans="1:15" x14ac:dyDescent="0.3">
      <c r="A194" s="286" t="s">
        <v>5244</v>
      </c>
      <c r="B194" s="288" t="s">
        <v>4864</v>
      </c>
      <c r="C194" s="288">
        <v>465.04</v>
      </c>
      <c r="D194" s="288">
        <v>465.16</v>
      </c>
      <c r="E194" s="340" t="s">
        <v>5290</v>
      </c>
      <c r="F194" s="288" t="s">
        <v>4788</v>
      </c>
      <c r="G194" s="288" t="s">
        <v>5299</v>
      </c>
      <c r="H194" s="288" t="s">
        <v>5246</v>
      </c>
      <c r="I194" s="288" t="s">
        <v>5529</v>
      </c>
      <c r="J194" s="288" t="s">
        <v>5248</v>
      </c>
      <c r="K194" s="288" t="s">
        <v>5249</v>
      </c>
      <c r="L194" s="288" t="s">
        <v>5473</v>
      </c>
      <c r="M194" s="288" t="s">
        <v>5541</v>
      </c>
      <c r="N194" s="288" t="s">
        <v>5257</v>
      </c>
      <c r="O194" s="291">
        <v>42993</v>
      </c>
    </row>
    <row r="195" spans="1:15" x14ac:dyDescent="0.3">
      <c r="A195" s="286" t="s">
        <v>5244</v>
      </c>
      <c r="B195" s="288" t="s">
        <v>4864</v>
      </c>
      <c r="C195" s="288">
        <v>465.16</v>
      </c>
      <c r="D195" s="288">
        <v>468</v>
      </c>
      <c r="E195" s="342" t="s">
        <v>5295</v>
      </c>
      <c r="F195" s="288" t="s">
        <v>5296</v>
      </c>
      <c r="G195" s="288" t="s">
        <v>5505</v>
      </c>
      <c r="H195" s="288"/>
      <c r="I195" s="288"/>
      <c r="J195" s="288" t="s">
        <v>5248</v>
      </c>
      <c r="K195" s="288" t="s">
        <v>5249</v>
      </c>
      <c r="L195" s="288" t="s">
        <v>5491</v>
      </c>
      <c r="M195" s="288" t="s">
        <v>5542</v>
      </c>
      <c r="N195" s="288" t="s">
        <v>5257</v>
      </c>
      <c r="O195" s="291">
        <v>42993</v>
      </c>
    </row>
    <row r="196" spans="1:15" x14ac:dyDescent="0.3">
      <c r="A196" s="286" t="s">
        <v>5244</v>
      </c>
      <c r="B196" s="288" t="s">
        <v>4864</v>
      </c>
      <c r="C196" s="288">
        <v>468</v>
      </c>
      <c r="D196" s="288">
        <v>468.15</v>
      </c>
      <c r="E196" s="337" t="s">
        <v>5303</v>
      </c>
      <c r="F196" s="288" t="s">
        <v>4325</v>
      </c>
      <c r="G196" s="288" t="s">
        <v>5280</v>
      </c>
      <c r="H196" s="288" t="s">
        <v>5246</v>
      </c>
      <c r="I196" s="288" t="s">
        <v>5529</v>
      </c>
      <c r="J196" s="288" t="s">
        <v>5305</v>
      </c>
      <c r="K196" s="288" t="s">
        <v>5249</v>
      </c>
      <c r="L196" s="288" t="s">
        <v>5491</v>
      </c>
      <c r="M196" s="288" t="s">
        <v>5543</v>
      </c>
      <c r="N196" s="288" t="s">
        <v>5257</v>
      </c>
      <c r="O196" s="291">
        <v>42993</v>
      </c>
    </row>
    <row r="197" spans="1:15" x14ac:dyDescent="0.3">
      <c r="A197" s="286" t="s">
        <v>5244</v>
      </c>
      <c r="B197" s="288" t="s">
        <v>4864</v>
      </c>
      <c r="C197" s="288">
        <v>468.15</v>
      </c>
      <c r="D197" s="288">
        <v>468.95</v>
      </c>
      <c r="E197" s="343" t="s">
        <v>5334</v>
      </c>
      <c r="F197" s="288" t="s">
        <v>4325</v>
      </c>
      <c r="G197" s="288" t="s">
        <v>5280</v>
      </c>
      <c r="H197" s="288" t="s">
        <v>5280</v>
      </c>
      <c r="I197" s="288" t="s">
        <v>5529</v>
      </c>
      <c r="J197" s="288" t="s">
        <v>5248</v>
      </c>
      <c r="K197" s="288" t="s">
        <v>5249</v>
      </c>
      <c r="L197" s="288" t="s">
        <v>5534</v>
      </c>
      <c r="M197" s="288" t="s">
        <v>5544</v>
      </c>
      <c r="N197" s="288" t="s">
        <v>5257</v>
      </c>
      <c r="O197" s="291">
        <v>42993</v>
      </c>
    </row>
    <row r="198" spans="1:15" x14ac:dyDescent="0.3">
      <c r="A198" s="286" t="s">
        <v>5244</v>
      </c>
      <c r="B198" s="288" t="s">
        <v>4864</v>
      </c>
      <c r="C198" s="288">
        <v>468.95</v>
      </c>
      <c r="D198" s="288">
        <v>470.5</v>
      </c>
      <c r="E198" s="337" t="s">
        <v>5303</v>
      </c>
      <c r="F198" s="288" t="s">
        <v>4325</v>
      </c>
      <c r="G198" s="288" t="s">
        <v>5280</v>
      </c>
      <c r="H198" s="288" t="s">
        <v>5280</v>
      </c>
      <c r="I198" s="288" t="s">
        <v>5476</v>
      </c>
      <c r="J198" s="288" t="s">
        <v>5305</v>
      </c>
      <c r="K198" s="288" t="s">
        <v>5249</v>
      </c>
      <c r="L198" s="288" t="s">
        <v>5491</v>
      </c>
      <c r="M198" s="288" t="s">
        <v>5545</v>
      </c>
      <c r="N198" s="288" t="s">
        <v>5257</v>
      </c>
      <c r="O198" s="291">
        <v>42993</v>
      </c>
    </row>
    <row r="199" spans="1:15" x14ac:dyDescent="0.3">
      <c r="A199" s="286" t="s">
        <v>5244</v>
      </c>
      <c r="B199" s="288" t="s">
        <v>4864</v>
      </c>
      <c r="C199" s="288">
        <v>470.5</v>
      </c>
      <c r="D199" s="288">
        <v>471.35</v>
      </c>
      <c r="E199" s="342" t="s">
        <v>5295</v>
      </c>
      <c r="F199" s="288" t="s">
        <v>5296</v>
      </c>
      <c r="G199" s="288" t="s">
        <v>5505</v>
      </c>
      <c r="H199" s="288"/>
      <c r="I199" s="288"/>
      <c r="J199" s="288" t="s">
        <v>5248</v>
      </c>
      <c r="K199" s="288" t="s">
        <v>5249</v>
      </c>
      <c r="L199" s="288" t="s">
        <v>5482</v>
      </c>
      <c r="M199" s="288" t="s">
        <v>5546</v>
      </c>
      <c r="N199" s="288" t="s">
        <v>5257</v>
      </c>
      <c r="O199" s="291">
        <v>42993</v>
      </c>
    </row>
    <row r="200" spans="1:15" x14ac:dyDescent="0.3">
      <c r="A200" s="286" t="s">
        <v>5244</v>
      </c>
      <c r="B200" s="288" t="s">
        <v>4864</v>
      </c>
      <c r="C200" s="288">
        <v>471.35</v>
      </c>
      <c r="D200" s="288">
        <v>494.73</v>
      </c>
      <c r="E200" s="337" t="s">
        <v>5303</v>
      </c>
      <c r="F200" s="288" t="s">
        <v>4325</v>
      </c>
      <c r="G200" s="288" t="s">
        <v>5280</v>
      </c>
      <c r="H200" s="288" t="s">
        <v>5280</v>
      </c>
      <c r="I200" s="288" t="s">
        <v>5476</v>
      </c>
      <c r="J200" s="288" t="s">
        <v>5476</v>
      </c>
      <c r="K200" s="288" t="s">
        <v>5249</v>
      </c>
      <c r="L200" s="288" t="s">
        <v>5491</v>
      </c>
      <c r="M200" s="288" t="s">
        <v>5547</v>
      </c>
      <c r="N200" s="288" t="s">
        <v>5257</v>
      </c>
      <c r="O200" s="291">
        <v>42993</v>
      </c>
    </row>
    <row r="201" spans="1:15" x14ac:dyDescent="0.3">
      <c r="A201" s="286" t="s">
        <v>5244</v>
      </c>
      <c r="B201" s="288" t="s">
        <v>4864</v>
      </c>
      <c r="C201" s="288">
        <v>494.73</v>
      </c>
      <c r="D201" s="288">
        <v>497.6</v>
      </c>
      <c r="E201" s="342" t="s">
        <v>5295</v>
      </c>
      <c r="F201" s="288" t="s">
        <v>5296</v>
      </c>
      <c r="G201" s="288" t="s">
        <v>5505</v>
      </c>
      <c r="H201" s="288"/>
      <c r="I201" s="288"/>
      <c r="J201" s="288" t="s">
        <v>5248</v>
      </c>
      <c r="K201" s="288" t="s">
        <v>5249</v>
      </c>
      <c r="L201" s="288" t="s">
        <v>5482</v>
      </c>
      <c r="M201" s="288" t="s">
        <v>5548</v>
      </c>
      <c r="N201" s="288" t="s">
        <v>5257</v>
      </c>
      <c r="O201" s="291">
        <v>42993</v>
      </c>
    </row>
    <row r="202" spans="1:15" x14ac:dyDescent="0.3">
      <c r="A202" s="286" t="s">
        <v>5244</v>
      </c>
      <c r="B202" s="288" t="s">
        <v>4864</v>
      </c>
      <c r="C202" s="288">
        <v>497.6</v>
      </c>
      <c r="D202" s="288">
        <v>498.9</v>
      </c>
      <c r="E202" s="337" t="s">
        <v>5303</v>
      </c>
      <c r="F202" s="288" t="s">
        <v>4325</v>
      </c>
      <c r="G202" s="288" t="s">
        <v>133</v>
      </c>
      <c r="H202" s="288" t="s">
        <v>5280</v>
      </c>
      <c r="I202" s="288" t="s">
        <v>5470</v>
      </c>
      <c r="J202" s="288" t="s">
        <v>5476</v>
      </c>
      <c r="K202" s="288" t="s">
        <v>5249</v>
      </c>
      <c r="L202" s="288" t="s">
        <v>5491</v>
      </c>
      <c r="M202" s="288" t="s">
        <v>5549</v>
      </c>
      <c r="N202" s="288" t="s">
        <v>5257</v>
      </c>
      <c r="O202" s="291">
        <v>42993</v>
      </c>
    </row>
    <row r="203" spans="1:15" x14ac:dyDescent="0.3">
      <c r="A203" s="286" t="s">
        <v>5244</v>
      </c>
      <c r="B203" s="287" t="s">
        <v>4913</v>
      </c>
      <c r="C203" s="288">
        <v>149.69999999999999</v>
      </c>
      <c r="D203" s="288">
        <v>169.74</v>
      </c>
      <c r="E203" s="344" t="s">
        <v>5259</v>
      </c>
      <c r="F203" s="290" t="s">
        <v>4274</v>
      </c>
      <c r="G203" s="290" t="s">
        <v>5550</v>
      </c>
      <c r="H203" s="288"/>
      <c r="I203" s="288"/>
      <c r="J203" s="290" t="s">
        <v>5247</v>
      </c>
      <c r="K203" s="290" t="s">
        <v>5249</v>
      </c>
      <c r="L203" s="290" t="s">
        <v>5287</v>
      </c>
      <c r="M203" s="290" t="s">
        <v>5551</v>
      </c>
      <c r="N203" s="290" t="s">
        <v>5257</v>
      </c>
      <c r="O203" s="291">
        <v>42961</v>
      </c>
    </row>
    <row r="204" spans="1:15" x14ac:dyDescent="0.3">
      <c r="A204" s="286" t="s">
        <v>5244</v>
      </c>
      <c r="B204" s="287" t="s">
        <v>4913</v>
      </c>
      <c r="C204" s="288">
        <v>169.74</v>
      </c>
      <c r="D204" s="288">
        <v>170.64</v>
      </c>
      <c r="E204" s="342" t="s">
        <v>5295</v>
      </c>
      <c r="F204" s="290" t="s">
        <v>5296</v>
      </c>
      <c r="G204" s="288"/>
      <c r="H204" s="288"/>
      <c r="I204" s="288"/>
      <c r="J204" s="290" t="s">
        <v>5248</v>
      </c>
      <c r="K204" s="290" t="s">
        <v>5249</v>
      </c>
      <c r="L204" s="290" t="s">
        <v>5491</v>
      </c>
      <c r="M204" s="290" t="s">
        <v>5552</v>
      </c>
      <c r="N204" s="290" t="s">
        <v>5257</v>
      </c>
      <c r="O204" s="291">
        <v>42961</v>
      </c>
    </row>
    <row r="205" spans="1:15" x14ac:dyDescent="0.3">
      <c r="A205" s="286" t="s">
        <v>5244</v>
      </c>
      <c r="B205" s="287" t="s">
        <v>4913</v>
      </c>
      <c r="C205" s="288">
        <v>170.64</v>
      </c>
      <c r="D205" s="288">
        <v>171.32</v>
      </c>
      <c r="E205" s="342" t="s">
        <v>5295</v>
      </c>
      <c r="F205" s="290" t="s">
        <v>5296</v>
      </c>
      <c r="G205" s="288"/>
      <c r="H205" s="290"/>
      <c r="I205" s="288"/>
      <c r="J205" s="290" t="s">
        <v>5248</v>
      </c>
      <c r="K205" s="290" t="s">
        <v>5249</v>
      </c>
      <c r="L205" s="290" t="s">
        <v>5491</v>
      </c>
      <c r="M205" s="290" t="s">
        <v>5553</v>
      </c>
      <c r="N205" s="290" t="s">
        <v>5257</v>
      </c>
      <c r="O205" s="291">
        <v>42961</v>
      </c>
    </row>
    <row r="206" spans="1:15" x14ac:dyDescent="0.3">
      <c r="A206" s="286" t="s">
        <v>5244</v>
      </c>
      <c r="B206" s="287" t="s">
        <v>4913</v>
      </c>
      <c r="C206" s="288">
        <v>171.32</v>
      </c>
      <c r="D206" s="288">
        <v>177.3</v>
      </c>
      <c r="E206" s="342" t="s">
        <v>5295</v>
      </c>
      <c r="F206" s="290" t="s">
        <v>5296</v>
      </c>
      <c r="G206" s="288"/>
      <c r="H206" s="288"/>
      <c r="I206" s="288"/>
      <c r="J206" s="290" t="s">
        <v>5248</v>
      </c>
      <c r="K206" s="290" t="s">
        <v>5249</v>
      </c>
      <c r="L206" s="290" t="s">
        <v>5491</v>
      </c>
      <c r="M206" s="290" t="s">
        <v>5554</v>
      </c>
      <c r="N206" s="290" t="s">
        <v>5257</v>
      </c>
      <c r="O206" s="291">
        <v>42961</v>
      </c>
    </row>
    <row r="207" spans="1:15" x14ac:dyDescent="0.3">
      <c r="A207" s="286" t="s">
        <v>5244</v>
      </c>
      <c r="B207" s="287" t="s">
        <v>4913</v>
      </c>
      <c r="C207" s="288">
        <v>177.3</v>
      </c>
      <c r="D207" s="288">
        <v>178.1</v>
      </c>
      <c r="E207" s="345" t="s">
        <v>5259</v>
      </c>
      <c r="F207" s="290" t="s">
        <v>4274</v>
      </c>
      <c r="G207" s="290" t="s">
        <v>5550</v>
      </c>
      <c r="H207" s="288"/>
      <c r="I207" s="288"/>
      <c r="J207" s="290" t="s">
        <v>5247</v>
      </c>
      <c r="K207" s="290" t="s">
        <v>5249</v>
      </c>
      <c r="L207" s="290" t="s">
        <v>5287</v>
      </c>
      <c r="M207" s="290" t="s">
        <v>5555</v>
      </c>
      <c r="N207" s="290" t="s">
        <v>5257</v>
      </c>
      <c r="O207" s="291">
        <v>42961</v>
      </c>
    </row>
    <row r="208" spans="1:15" x14ac:dyDescent="0.3">
      <c r="A208" s="286" t="s">
        <v>5244</v>
      </c>
      <c r="B208" s="287" t="s">
        <v>4913</v>
      </c>
      <c r="C208" s="288">
        <v>178.1</v>
      </c>
      <c r="D208" s="288">
        <v>178.85</v>
      </c>
      <c r="E208" s="345" t="s">
        <v>5259</v>
      </c>
      <c r="F208" s="290" t="s">
        <v>4274</v>
      </c>
      <c r="G208" s="290" t="s">
        <v>133</v>
      </c>
      <c r="H208" s="290" t="s">
        <v>5556</v>
      </c>
      <c r="I208" s="290" t="s">
        <v>5476</v>
      </c>
      <c r="J208" s="290" t="s">
        <v>5247</v>
      </c>
      <c r="K208" s="290" t="s">
        <v>5249</v>
      </c>
      <c r="L208" s="290" t="s">
        <v>5477</v>
      </c>
      <c r="M208" s="290" t="s">
        <v>5557</v>
      </c>
      <c r="N208" s="290" t="s">
        <v>5257</v>
      </c>
      <c r="O208" s="291">
        <v>42961</v>
      </c>
    </row>
    <row r="209" spans="1:15" x14ac:dyDescent="0.3">
      <c r="A209" s="286" t="s">
        <v>5244</v>
      </c>
      <c r="B209" s="287" t="s">
        <v>4913</v>
      </c>
      <c r="C209" s="288">
        <v>178.85</v>
      </c>
      <c r="D209" s="288">
        <v>179.29</v>
      </c>
      <c r="E209" s="290" t="s">
        <v>5271</v>
      </c>
      <c r="F209" s="290"/>
      <c r="G209" s="290" t="s">
        <v>5299</v>
      </c>
      <c r="H209" s="290" t="s">
        <v>5299</v>
      </c>
      <c r="I209" s="290" t="s">
        <v>5476</v>
      </c>
      <c r="J209" s="290" t="s">
        <v>5292</v>
      </c>
      <c r="K209" s="290" t="s">
        <v>5249</v>
      </c>
      <c r="L209" s="290" t="s">
        <v>5287</v>
      </c>
      <c r="M209" s="290" t="s">
        <v>5558</v>
      </c>
      <c r="N209" s="290" t="s">
        <v>5257</v>
      </c>
      <c r="O209" s="291">
        <v>42961</v>
      </c>
    </row>
    <row r="210" spans="1:15" x14ac:dyDescent="0.3">
      <c r="A210" s="286" t="s">
        <v>5244</v>
      </c>
      <c r="B210" s="287" t="s">
        <v>4913</v>
      </c>
      <c r="C210" s="288">
        <v>179.29</v>
      </c>
      <c r="D210" s="288">
        <v>182</v>
      </c>
      <c r="E210" s="345" t="s">
        <v>5259</v>
      </c>
      <c r="F210" s="290" t="s">
        <v>4274</v>
      </c>
      <c r="G210" s="290" t="s">
        <v>5550</v>
      </c>
      <c r="H210" s="288"/>
      <c r="I210" s="288"/>
      <c r="J210" s="290" t="s">
        <v>5247</v>
      </c>
      <c r="K210" s="290" t="s">
        <v>5249</v>
      </c>
      <c r="L210" s="290" t="s">
        <v>5477</v>
      </c>
      <c r="M210" s="290" t="s">
        <v>5559</v>
      </c>
      <c r="N210" s="290" t="s">
        <v>5257</v>
      </c>
      <c r="O210" s="291">
        <v>42961</v>
      </c>
    </row>
    <row r="211" spans="1:15" x14ac:dyDescent="0.3">
      <c r="A211" s="286" t="s">
        <v>5244</v>
      </c>
      <c r="B211" s="287" t="s">
        <v>4913</v>
      </c>
      <c r="C211" s="288">
        <v>182</v>
      </c>
      <c r="D211" s="288">
        <v>182.7</v>
      </c>
      <c r="E211" s="345" t="s">
        <v>5259</v>
      </c>
      <c r="F211" s="290" t="s">
        <v>4274</v>
      </c>
      <c r="G211" s="290" t="s">
        <v>133</v>
      </c>
      <c r="H211" s="290" t="s">
        <v>5556</v>
      </c>
      <c r="I211" s="290" t="s">
        <v>5529</v>
      </c>
      <c r="J211" s="290" t="s">
        <v>5248</v>
      </c>
      <c r="K211" s="290" t="s">
        <v>5249</v>
      </c>
      <c r="L211" s="290" t="s">
        <v>5250</v>
      </c>
      <c r="M211" s="290" t="s">
        <v>5560</v>
      </c>
      <c r="N211" s="290" t="s">
        <v>5257</v>
      </c>
      <c r="O211" s="291">
        <v>42961</v>
      </c>
    </row>
    <row r="212" spans="1:15" x14ac:dyDescent="0.3">
      <c r="A212" s="286" t="s">
        <v>5244</v>
      </c>
      <c r="B212" s="287" t="s">
        <v>4913</v>
      </c>
      <c r="C212" s="288">
        <v>182.7</v>
      </c>
      <c r="D212" s="288">
        <v>184.4</v>
      </c>
      <c r="E212" s="345" t="s">
        <v>5259</v>
      </c>
      <c r="F212" s="290" t="s">
        <v>4274</v>
      </c>
      <c r="G212" s="290" t="s">
        <v>5550</v>
      </c>
      <c r="H212" s="288"/>
      <c r="I212" s="288"/>
      <c r="J212" s="290" t="s">
        <v>5247</v>
      </c>
      <c r="K212" s="290" t="s">
        <v>5249</v>
      </c>
      <c r="L212" s="290" t="s">
        <v>5477</v>
      </c>
      <c r="M212" s="290" t="s">
        <v>5559</v>
      </c>
      <c r="N212" s="290" t="s">
        <v>5257</v>
      </c>
      <c r="O212" s="291">
        <v>42961</v>
      </c>
    </row>
    <row r="213" spans="1:15" x14ac:dyDescent="0.3">
      <c r="A213" s="286" t="s">
        <v>5244</v>
      </c>
      <c r="B213" s="287" t="s">
        <v>4913</v>
      </c>
      <c r="C213" s="288">
        <v>184.4</v>
      </c>
      <c r="D213" s="288">
        <v>188.3</v>
      </c>
      <c r="E213" s="345" t="s">
        <v>5259</v>
      </c>
      <c r="F213" s="290" t="s">
        <v>4274</v>
      </c>
      <c r="G213" s="290" t="s">
        <v>5550</v>
      </c>
      <c r="H213" s="290" t="s">
        <v>5371</v>
      </c>
      <c r="I213" s="290" t="s">
        <v>5529</v>
      </c>
      <c r="J213" s="290" t="s">
        <v>5247</v>
      </c>
      <c r="K213" s="290" t="s">
        <v>5249</v>
      </c>
      <c r="L213" s="290" t="s">
        <v>5477</v>
      </c>
      <c r="M213" s="290" t="s">
        <v>5561</v>
      </c>
      <c r="N213" s="290" t="s">
        <v>5257</v>
      </c>
      <c r="O213" s="291">
        <v>42961</v>
      </c>
    </row>
    <row r="214" spans="1:15" x14ac:dyDescent="0.3">
      <c r="A214" s="286" t="s">
        <v>5244</v>
      </c>
      <c r="B214" s="287" t="s">
        <v>4913</v>
      </c>
      <c r="C214" s="288">
        <v>188.3</v>
      </c>
      <c r="D214" s="288">
        <v>189.13</v>
      </c>
      <c r="E214" s="345" t="s">
        <v>5259</v>
      </c>
      <c r="F214" s="290" t="s">
        <v>4274</v>
      </c>
      <c r="G214" s="290" t="s">
        <v>133</v>
      </c>
      <c r="H214" s="290" t="s">
        <v>133</v>
      </c>
      <c r="I214" s="290" t="s">
        <v>5476</v>
      </c>
      <c r="J214" s="290" t="s">
        <v>5248</v>
      </c>
      <c r="K214" s="290" t="s">
        <v>5249</v>
      </c>
      <c r="L214" s="290" t="s">
        <v>5287</v>
      </c>
      <c r="M214" s="290" t="s">
        <v>5562</v>
      </c>
      <c r="N214" s="290" t="s">
        <v>5257</v>
      </c>
      <c r="O214" s="291">
        <v>42961</v>
      </c>
    </row>
    <row r="215" spans="1:15" x14ac:dyDescent="0.3">
      <c r="A215" s="286" t="s">
        <v>5244</v>
      </c>
      <c r="B215" s="287" t="s">
        <v>4913</v>
      </c>
      <c r="C215" s="288">
        <v>189.13</v>
      </c>
      <c r="D215" s="288">
        <v>193.6</v>
      </c>
      <c r="E215" s="345" t="s">
        <v>5259</v>
      </c>
      <c r="F215" s="290" t="s">
        <v>4274</v>
      </c>
      <c r="G215" s="290" t="s">
        <v>5550</v>
      </c>
      <c r="H215" s="288"/>
      <c r="I215" s="288"/>
      <c r="J215" s="290" t="s">
        <v>5292</v>
      </c>
      <c r="K215" s="290" t="s">
        <v>5249</v>
      </c>
      <c r="L215" s="290" t="s">
        <v>5501</v>
      </c>
      <c r="M215" s="290" t="s">
        <v>5563</v>
      </c>
      <c r="N215" s="290" t="s">
        <v>5257</v>
      </c>
      <c r="O215" s="291">
        <v>42961</v>
      </c>
    </row>
    <row r="216" spans="1:15" x14ac:dyDescent="0.3">
      <c r="A216" s="286" t="s">
        <v>5244</v>
      </c>
      <c r="B216" s="287" t="s">
        <v>4913</v>
      </c>
      <c r="C216" s="288">
        <v>193.6</v>
      </c>
      <c r="D216" s="288">
        <v>194.5</v>
      </c>
      <c r="E216" s="345" t="s">
        <v>5259</v>
      </c>
      <c r="F216" s="290" t="s">
        <v>4274</v>
      </c>
      <c r="G216" s="290" t="s">
        <v>5246</v>
      </c>
      <c r="H216" s="290" t="s">
        <v>5246</v>
      </c>
      <c r="I216" s="290" t="s">
        <v>5476</v>
      </c>
      <c r="J216" s="290" t="s">
        <v>5248</v>
      </c>
      <c r="K216" s="290" t="s">
        <v>5249</v>
      </c>
      <c r="L216" s="290" t="s">
        <v>5287</v>
      </c>
      <c r="M216" s="290" t="s">
        <v>5564</v>
      </c>
      <c r="N216" s="290" t="s">
        <v>5257</v>
      </c>
      <c r="O216" s="291">
        <v>42961</v>
      </c>
    </row>
    <row r="217" spans="1:15" x14ac:dyDescent="0.3">
      <c r="A217" s="286" t="s">
        <v>5244</v>
      </c>
      <c r="B217" s="287" t="s">
        <v>4913</v>
      </c>
      <c r="C217" s="288">
        <v>194.5</v>
      </c>
      <c r="D217" s="288">
        <v>200.7</v>
      </c>
      <c r="E217" s="345" t="s">
        <v>5259</v>
      </c>
      <c r="F217" s="290" t="s">
        <v>4274</v>
      </c>
      <c r="G217" s="290" t="s">
        <v>5550</v>
      </c>
      <c r="H217" s="288"/>
      <c r="I217" s="288"/>
      <c r="J217" s="290" t="s">
        <v>5247</v>
      </c>
      <c r="K217" s="290" t="s">
        <v>5249</v>
      </c>
      <c r="L217" s="290" t="s">
        <v>5501</v>
      </c>
      <c r="M217" s="290" t="s">
        <v>5565</v>
      </c>
      <c r="N217" s="290" t="s">
        <v>5257</v>
      </c>
      <c r="O217" s="291">
        <v>42961</v>
      </c>
    </row>
    <row r="218" spans="1:15" x14ac:dyDescent="0.3">
      <c r="A218" s="286" t="s">
        <v>5244</v>
      </c>
      <c r="B218" s="287" t="s">
        <v>4913</v>
      </c>
      <c r="C218" s="288">
        <v>200.7</v>
      </c>
      <c r="D218" s="288">
        <v>203.2</v>
      </c>
      <c r="E218" s="345" t="s">
        <v>5259</v>
      </c>
      <c r="F218" s="290" t="s">
        <v>4274</v>
      </c>
      <c r="G218" s="290" t="s">
        <v>133</v>
      </c>
      <c r="H218" s="290" t="s">
        <v>133</v>
      </c>
      <c r="I218" s="290" t="s">
        <v>5476</v>
      </c>
      <c r="J218" s="290" t="s">
        <v>5566</v>
      </c>
      <c r="K218" s="290" t="s">
        <v>5249</v>
      </c>
      <c r="L218" s="290" t="s">
        <v>5287</v>
      </c>
      <c r="M218" s="290" t="s">
        <v>5557</v>
      </c>
      <c r="N218" s="290" t="s">
        <v>5257</v>
      </c>
      <c r="O218" s="291">
        <v>42961</v>
      </c>
    </row>
    <row r="219" spans="1:15" x14ac:dyDescent="0.3">
      <c r="A219" s="286" t="s">
        <v>5244</v>
      </c>
      <c r="B219" s="287" t="s">
        <v>4913</v>
      </c>
      <c r="C219" s="288">
        <v>203.2</v>
      </c>
      <c r="D219" s="288">
        <v>204.95</v>
      </c>
      <c r="E219" s="290" t="s">
        <v>5271</v>
      </c>
      <c r="F219" s="290"/>
      <c r="G219" s="290" t="s">
        <v>5434</v>
      </c>
      <c r="H219" s="288"/>
      <c r="I219" s="288"/>
      <c r="J219" s="288"/>
      <c r="K219" s="290" t="s">
        <v>5249</v>
      </c>
      <c r="L219" s="290" t="s">
        <v>5538</v>
      </c>
      <c r="M219" s="290" t="s">
        <v>5567</v>
      </c>
      <c r="N219" s="290" t="s">
        <v>5257</v>
      </c>
      <c r="O219" s="291">
        <v>42961</v>
      </c>
    </row>
    <row r="220" spans="1:15" x14ac:dyDescent="0.3">
      <c r="A220" s="286" t="s">
        <v>5244</v>
      </c>
      <c r="B220" s="287" t="s">
        <v>4913</v>
      </c>
      <c r="C220" s="288">
        <v>204.95</v>
      </c>
      <c r="D220" s="288">
        <v>207.26</v>
      </c>
      <c r="E220" s="342" t="s">
        <v>5295</v>
      </c>
      <c r="F220" s="346" t="s">
        <v>5296</v>
      </c>
      <c r="G220" s="290" t="s">
        <v>5403</v>
      </c>
      <c r="H220" s="288"/>
      <c r="I220" s="288"/>
      <c r="J220" s="290" t="s">
        <v>5248</v>
      </c>
      <c r="K220" s="290" t="s">
        <v>5249</v>
      </c>
      <c r="L220" s="290" t="s">
        <v>5491</v>
      </c>
      <c r="M220" s="290" t="s">
        <v>5568</v>
      </c>
      <c r="N220" s="290" t="s">
        <v>5257</v>
      </c>
      <c r="O220" s="291">
        <v>42961</v>
      </c>
    </row>
    <row r="221" spans="1:15" x14ac:dyDescent="0.3">
      <c r="A221" s="286" t="s">
        <v>5244</v>
      </c>
      <c r="B221" s="287" t="s">
        <v>4913</v>
      </c>
      <c r="C221" s="288">
        <v>207.26</v>
      </c>
      <c r="D221" s="288">
        <v>210.32</v>
      </c>
      <c r="E221" s="347" t="s">
        <v>5337</v>
      </c>
      <c r="F221" s="288" t="s">
        <v>4280</v>
      </c>
      <c r="G221" s="290" t="s">
        <v>5280</v>
      </c>
      <c r="H221" s="290" t="s">
        <v>5280</v>
      </c>
      <c r="I221" s="290" t="s">
        <v>5476</v>
      </c>
      <c r="J221" s="290" t="s">
        <v>5248</v>
      </c>
      <c r="K221" s="290" t="s">
        <v>5249</v>
      </c>
      <c r="L221" s="290" t="s">
        <v>5569</v>
      </c>
      <c r="M221" s="290" t="s">
        <v>5570</v>
      </c>
      <c r="N221" s="290" t="s">
        <v>5257</v>
      </c>
      <c r="O221" s="291">
        <v>42961</v>
      </c>
    </row>
    <row r="222" spans="1:15" x14ac:dyDescent="0.3">
      <c r="A222" s="286" t="s">
        <v>5244</v>
      </c>
      <c r="B222" s="287" t="s">
        <v>4913</v>
      </c>
      <c r="C222" s="288">
        <v>210.32</v>
      </c>
      <c r="D222" s="288">
        <v>213.14</v>
      </c>
      <c r="E222" s="289" t="s">
        <v>5245</v>
      </c>
      <c r="F222" s="288" t="s">
        <v>4280</v>
      </c>
      <c r="G222" s="290" t="s">
        <v>3605</v>
      </c>
      <c r="H222" s="288"/>
      <c r="I222" s="288"/>
      <c r="J222" s="290" t="s">
        <v>5248</v>
      </c>
      <c r="K222" s="290" t="s">
        <v>5249</v>
      </c>
      <c r="L222" s="290" t="s">
        <v>5501</v>
      </c>
      <c r="M222" s="290" t="s">
        <v>5571</v>
      </c>
      <c r="N222" s="290" t="s">
        <v>5257</v>
      </c>
      <c r="O222" s="291">
        <v>42961</v>
      </c>
    </row>
    <row r="223" spans="1:15" x14ac:dyDescent="0.3">
      <c r="A223" s="286" t="s">
        <v>5244</v>
      </c>
      <c r="B223" s="287" t="s">
        <v>4913</v>
      </c>
      <c r="C223" s="288">
        <v>233.15</v>
      </c>
      <c r="D223" s="288">
        <v>237.84</v>
      </c>
      <c r="E223" s="289" t="s">
        <v>5245</v>
      </c>
      <c r="F223" s="288" t="s">
        <v>4280</v>
      </c>
      <c r="G223" s="290" t="s">
        <v>3605</v>
      </c>
      <c r="H223" s="290" t="s">
        <v>133</v>
      </c>
      <c r="I223" s="290" t="s">
        <v>5529</v>
      </c>
      <c r="J223" s="290" t="s">
        <v>5248</v>
      </c>
      <c r="K223" s="290" t="s">
        <v>5249</v>
      </c>
      <c r="L223" s="290" t="s">
        <v>5477</v>
      </c>
      <c r="M223" s="290" t="s">
        <v>5572</v>
      </c>
      <c r="N223" s="290" t="s">
        <v>5257</v>
      </c>
      <c r="O223" s="291">
        <v>42961</v>
      </c>
    </row>
    <row r="224" spans="1:15" x14ac:dyDescent="0.3">
      <c r="A224" s="286" t="s">
        <v>5244</v>
      </c>
      <c r="B224" s="287" t="s">
        <v>4913</v>
      </c>
      <c r="C224" s="288">
        <v>237.84</v>
      </c>
      <c r="D224" s="288">
        <v>246.9</v>
      </c>
      <c r="E224" s="345" t="s">
        <v>5259</v>
      </c>
      <c r="F224" s="290" t="s">
        <v>4274</v>
      </c>
      <c r="G224" s="290" t="s">
        <v>5550</v>
      </c>
      <c r="H224" s="290" t="s">
        <v>133</v>
      </c>
      <c r="I224" s="290" t="s">
        <v>5470</v>
      </c>
      <c r="J224" s="290" t="s">
        <v>5247</v>
      </c>
      <c r="K224" s="290" t="s">
        <v>5249</v>
      </c>
      <c r="L224" s="290" t="s">
        <v>5477</v>
      </c>
      <c r="M224" s="288"/>
      <c r="N224" s="290" t="s">
        <v>5257</v>
      </c>
      <c r="O224" s="291">
        <v>42961</v>
      </c>
    </row>
    <row r="225" spans="1:15" x14ac:dyDescent="0.3">
      <c r="A225" s="286" t="s">
        <v>5244</v>
      </c>
      <c r="B225" s="287" t="s">
        <v>4913</v>
      </c>
      <c r="C225" s="288">
        <v>246.9</v>
      </c>
      <c r="D225" s="288">
        <v>248</v>
      </c>
      <c r="E225" s="289" t="s">
        <v>5245</v>
      </c>
      <c r="F225" s="288" t="s">
        <v>4280</v>
      </c>
      <c r="G225" s="290" t="s">
        <v>3605</v>
      </c>
      <c r="H225" s="290" t="s">
        <v>133</v>
      </c>
      <c r="I225" s="290" t="s">
        <v>5476</v>
      </c>
      <c r="J225" s="290" t="s">
        <v>5248</v>
      </c>
      <c r="K225" s="290" t="s">
        <v>5249</v>
      </c>
      <c r="L225" s="290" t="s">
        <v>5477</v>
      </c>
      <c r="M225" s="288"/>
      <c r="N225" s="290" t="s">
        <v>5257</v>
      </c>
      <c r="O225" s="291">
        <v>42961</v>
      </c>
    </row>
    <row r="226" spans="1:15" x14ac:dyDescent="0.3">
      <c r="A226" s="286" t="s">
        <v>5244</v>
      </c>
      <c r="B226" s="287" t="s">
        <v>4913</v>
      </c>
      <c r="C226" s="288">
        <v>250.47</v>
      </c>
      <c r="D226" s="288">
        <v>254</v>
      </c>
      <c r="E226" s="289" t="s">
        <v>5245</v>
      </c>
      <c r="F226" s="288" t="s">
        <v>4280</v>
      </c>
      <c r="G226" s="290" t="s">
        <v>3605</v>
      </c>
      <c r="H226" s="290" t="s">
        <v>5246</v>
      </c>
      <c r="I226" s="290" t="s">
        <v>5476</v>
      </c>
      <c r="J226" s="290" t="s">
        <v>5248</v>
      </c>
      <c r="K226" s="290" t="s">
        <v>5249</v>
      </c>
      <c r="L226" s="290" t="s">
        <v>5477</v>
      </c>
      <c r="M226" s="290" t="s">
        <v>5573</v>
      </c>
      <c r="N226" s="290" t="s">
        <v>5257</v>
      </c>
      <c r="O226" s="291">
        <v>42961</v>
      </c>
    </row>
    <row r="227" spans="1:15" x14ac:dyDescent="0.3">
      <c r="A227" s="286" t="s">
        <v>5244</v>
      </c>
      <c r="B227" s="287" t="s">
        <v>4913</v>
      </c>
      <c r="C227" s="288">
        <v>258.95</v>
      </c>
      <c r="D227" s="288">
        <v>261.22000000000003</v>
      </c>
      <c r="E227" s="289" t="s">
        <v>5245</v>
      </c>
      <c r="F227" s="288" t="s">
        <v>4280</v>
      </c>
      <c r="G227" s="290" t="s">
        <v>133</v>
      </c>
      <c r="H227" s="290" t="s">
        <v>133</v>
      </c>
      <c r="I227" s="290" t="s">
        <v>5529</v>
      </c>
      <c r="J227" s="290" t="s">
        <v>5247</v>
      </c>
      <c r="K227" s="290" t="s">
        <v>5249</v>
      </c>
      <c r="L227" s="290" t="s">
        <v>5287</v>
      </c>
      <c r="M227" s="290" t="s">
        <v>5574</v>
      </c>
      <c r="N227" s="290" t="s">
        <v>5257</v>
      </c>
      <c r="O227" s="291">
        <v>42961</v>
      </c>
    </row>
    <row r="228" spans="1:15" x14ac:dyDescent="0.3">
      <c r="A228" s="286" t="s">
        <v>5244</v>
      </c>
      <c r="B228" s="287" t="s">
        <v>4913</v>
      </c>
      <c r="C228" s="288">
        <v>261.22000000000003</v>
      </c>
      <c r="D228" s="288">
        <v>264</v>
      </c>
      <c r="E228" s="289" t="s">
        <v>5245</v>
      </c>
      <c r="F228" s="288" t="s">
        <v>4280</v>
      </c>
      <c r="G228" s="290" t="s">
        <v>133</v>
      </c>
      <c r="H228" s="290" t="s">
        <v>133</v>
      </c>
      <c r="I228" s="290" t="s">
        <v>5470</v>
      </c>
      <c r="J228" s="290" t="s">
        <v>5248</v>
      </c>
      <c r="K228" s="290" t="s">
        <v>5249</v>
      </c>
      <c r="L228" s="290" t="s">
        <v>5477</v>
      </c>
      <c r="M228" s="290" t="s">
        <v>5575</v>
      </c>
      <c r="N228" s="290" t="s">
        <v>5257</v>
      </c>
      <c r="O228" s="291">
        <v>42961</v>
      </c>
    </row>
    <row r="229" spans="1:15" x14ac:dyDescent="0.3">
      <c r="A229" s="286" t="s">
        <v>5244</v>
      </c>
      <c r="B229" s="287" t="s">
        <v>4913</v>
      </c>
      <c r="C229" s="288">
        <v>264</v>
      </c>
      <c r="D229" s="288">
        <v>278</v>
      </c>
      <c r="E229" s="289" t="s">
        <v>5245</v>
      </c>
      <c r="F229" s="288" t="s">
        <v>4280</v>
      </c>
      <c r="G229" s="290" t="s">
        <v>3605</v>
      </c>
      <c r="H229" s="290" t="s">
        <v>133</v>
      </c>
      <c r="I229" s="290" t="s">
        <v>5529</v>
      </c>
      <c r="J229" s="290" t="s">
        <v>5248</v>
      </c>
      <c r="K229" s="290" t="s">
        <v>5249</v>
      </c>
      <c r="L229" s="290" t="s">
        <v>5477</v>
      </c>
      <c r="M229" s="290" t="s">
        <v>5576</v>
      </c>
      <c r="N229" s="290" t="s">
        <v>5257</v>
      </c>
      <c r="O229" s="291">
        <v>42961</v>
      </c>
    </row>
    <row r="230" spans="1:15" x14ac:dyDescent="0.3">
      <c r="A230" s="286" t="s">
        <v>5244</v>
      </c>
      <c r="B230" s="287" t="s">
        <v>4913</v>
      </c>
      <c r="C230" s="288">
        <v>284.89999999999998</v>
      </c>
      <c r="D230" s="288">
        <v>289.8</v>
      </c>
      <c r="E230" s="348" t="s">
        <v>5285</v>
      </c>
      <c r="F230" s="288" t="s">
        <v>4280</v>
      </c>
      <c r="G230" s="290" t="s">
        <v>133</v>
      </c>
      <c r="H230" s="290" t="s">
        <v>133</v>
      </c>
      <c r="I230" s="290" t="s">
        <v>5476</v>
      </c>
      <c r="J230" s="290" t="s">
        <v>5248</v>
      </c>
      <c r="K230" s="290" t="s">
        <v>5249</v>
      </c>
      <c r="L230" s="290" t="s">
        <v>5477</v>
      </c>
      <c r="M230" s="290" t="s">
        <v>5577</v>
      </c>
      <c r="N230" s="290" t="s">
        <v>5257</v>
      </c>
      <c r="O230" s="291">
        <v>42961</v>
      </c>
    </row>
    <row r="231" spans="1:15" x14ac:dyDescent="0.3">
      <c r="A231" s="286" t="s">
        <v>5244</v>
      </c>
      <c r="B231" s="287" t="s">
        <v>4913</v>
      </c>
      <c r="C231" s="288">
        <v>289.8</v>
      </c>
      <c r="D231" s="288">
        <v>291.45</v>
      </c>
      <c r="E231" s="347" t="s">
        <v>5527</v>
      </c>
      <c r="F231" s="290" t="s">
        <v>5578</v>
      </c>
      <c r="G231" s="290" t="s">
        <v>133</v>
      </c>
      <c r="H231" s="290" t="s">
        <v>133</v>
      </c>
      <c r="I231" s="290" t="s">
        <v>5529</v>
      </c>
      <c r="J231" s="290" t="s">
        <v>5248</v>
      </c>
      <c r="K231" s="290" t="s">
        <v>5249</v>
      </c>
      <c r="L231" s="290" t="s">
        <v>5491</v>
      </c>
      <c r="M231" s="290" t="s">
        <v>5579</v>
      </c>
      <c r="N231" s="290" t="s">
        <v>5257</v>
      </c>
      <c r="O231" s="291">
        <v>42961</v>
      </c>
    </row>
    <row r="232" spans="1:15" x14ac:dyDescent="0.3">
      <c r="A232" s="286" t="s">
        <v>5244</v>
      </c>
      <c r="B232" s="287" t="s">
        <v>4913</v>
      </c>
      <c r="C232" s="288">
        <v>291.45</v>
      </c>
      <c r="D232" s="288">
        <v>292.3</v>
      </c>
      <c r="E232" s="348" t="s">
        <v>5285</v>
      </c>
      <c r="F232" s="290" t="s">
        <v>4788</v>
      </c>
      <c r="G232" s="290" t="s">
        <v>5286</v>
      </c>
      <c r="H232" s="290" t="s">
        <v>133</v>
      </c>
      <c r="I232" s="290" t="s">
        <v>5476</v>
      </c>
      <c r="J232" s="290" t="s">
        <v>5248</v>
      </c>
      <c r="K232" s="290" t="s">
        <v>5249</v>
      </c>
      <c r="L232" s="290" t="s">
        <v>5287</v>
      </c>
      <c r="M232" s="290" t="s">
        <v>5580</v>
      </c>
      <c r="N232" s="290" t="s">
        <v>5257</v>
      </c>
      <c r="O232" s="291">
        <v>42961</v>
      </c>
    </row>
    <row r="233" spans="1:15" x14ac:dyDescent="0.3">
      <c r="A233" s="286" t="s">
        <v>5244</v>
      </c>
      <c r="B233" s="287" t="s">
        <v>4913</v>
      </c>
      <c r="C233" s="288">
        <v>292.3</v>
      </c>
      <c r="D233" s="288">
        <v>298.37</v>
      </c>
      <c r="E233" s="348" t="s">
        <v>5285</v>
      </c>
      <c r="F233" s="290" t="s">
        <v>4788</v>
      </c>
      <c r="G233" s="290" t="s">
        <v>5286</v>
      </c>
      <c r="H233" s="290" t="s">
        <v>133</v>
      </c>
      <c r="I233" s="290" t="s">
        <v>5476</v>
      </c>
      <c r="J233" s="290" t="s">
        <v>5247</v>
      </c>
      <c r="K233" s="290" t="s">
        <v>5249</v>
      </c>
      <c r="L233" s="290" t="s">
        <v>5477</v>
      </c>
      <c r="M233" s="290" t="s">
        <v>5581</v>
      </c>
      <c r="N233" s="290" t="s">
        <v>5257</v>
      </c>
      <c r="O233" s="291">
        <v>42961</v>
      </c>
    </row>
    <row r="234" spans="1:15" x14ac:dyDescent="0.3">
      <c r="A234" s="286" t="s">
        <v>5244</v>
      </c>
      <c r="B234" s="287" t="s">
        <v>4913</v>
      </c>
      <c r="C234" s="288">
        <v>298.37</v>
      </c>
      <c r="D234" s="288">
        <v>299.89999999999998</v>
      </c>
      <c r="E234" s="348" t="s">
        <v>5285</v>
      </c>
      <c r="F234" s="290" t="s">
        <v>4788</v>
      </c>
      <c r="G234" s="290" t="s">
        <v>5286</v>
      </c>
      <c r="H234" s="290" t="s">
        <v>133</v>
      </c>
      <c r="I234" s="290" t="s">
        <v>5529</v>
      </c>
      <c r="J234" s="290" t="s">
        <v>5248</v>
      </c>
      <c r="K234" s="290" t="s">
        <v>5249</v>
      </c>
      <c r="L234" s="290" t="s">
        <v>5482</v>
      </c>
      <c r="M234" s="290" t="s">
        <v>5582</v>
      </c>
      <c r="N234" s="290" t="s">
        <v>5257</v>
      </c>
      <c r="O234" s="291">
        <v>42961</v>
      </c>
    </row>
    <row r="235" spans="1:15" x14ac:dyDescent="0.3">
      <c r="A235" s="286" t="s">
        <v>5244</v>
      </c>
      <c r="B235" s="287" t="s">
        <v>4913</v>
      </c>
      <c r="C235" s="288">
        <v>299.89999999999998</v>
      </c>
      <c r="D235" s="288">
        <v>301.7</v>
      </c>
      <c r="E235" s="347" t="s">
        <v>5527</v>
      </c>
      <c r="F235" s="290" t="s">
        <v>5578</v>
      </c>
      <c r="G235" s="290" t="s">
        <v>5299</v>
      </c>
      <c r="H235" s="290" t="s">
        <v>5265</v>
      </c>
      <c r="I235" s="290" t="s">
        <v>5476</v>
      </c>
      <c r="J235" s="290" t="s">
        <v>5248</v>
      </c>
      <c r="K235" s="290" t="s">
        <v>5249</v>
      </c>
      <c r="L235" s="290" t="s">
        <v>5491</v>
      </c>
      <c r="M235" s="290" t="s">
        <v>5583</v>
      </c>
      <c r="N235" s="290" t="s">
        <v>5257</v>
      </c>
      <c r="O235" s="291">
        <v>42961</v>
      </c>
    </row>
    <row r="236" spans="1:15" x14ac:dyDescent="0.3">
      <c r="A236" s="286" t="s">
        <v>5244</v>
      </c>
      <c r="B236" s="287" t="s">
        <v>4913</v>
      </c>
      <c r="C236" s="288">
        <v>301.7</v>
      </c>
      <c r="D236" s="288">
        <v>304</v>
      </c>
      <c r="E236" s="348" t="s">
        <v>5285</v>
      </c>
      <c r="F236" s="290" t="s">
        <v>4788</v>
      </c>
      <c r="G236" s="290" t="s">
        <v>5299</v>
      </c>
      <c r="H236" s="290" t="s">
        <v>5299</v>
      </c>
      <c r="I236" s="290" t="s">
        <v>5476</v>
      </c>
      <c r="J236" s="290" t="s">
        <v>5248</v>
      </c>
      <c r="K236" s="290" t="s">
        <v>5249</v>
      </c>
      <c r="L236" s="290" t="s">
        <v>5495</v>
      </c>
      <c r="M236" s="290" t="s">
        <v>5584</v>
      </c>
      <c r="N236" s="290" t="s">
        <v>5257</v>
      </c>
      <c r="O236" s="291">
        <v>42961</v>
      </c>
    </row>
    <row r="237" spans="1:15" x14ac:dyDescent="0.3">
      <c r="A237" s="286" t="s">
        <v>5244</v>
      </c>
      <c r="B237" s="287" t="s">
        <v>4913</v>
      </c>
      <c r="C237" s="288">
        <v>304</v>
      </c>
      <c r="D237" s="288">
        <v>306</v>
      </c>
      <c r="E237" s="348" t="s">
        <v>5285</v>
      </c>
      <c r="F237" s="290" t="s">
        <v>4788</v>
      </c>
      <c r="G237" s="290" t="s">
        <v>5299</v>
      </c>
      <c r="H237" s="290" t="s">
        <v>5265</v>
      </c>
      <c r="I237" s="290" t="s">
        <v>5476</v>
      </c>
      <c r="J237" s="290" t="s">
        <v>5248</v>
      </c>
      <c r="K237" s="290" t="s">
        <v>5249</v>
      </c>
      <c r="L237" s="290" t="s">
        <v>5482</v>
      </c>
      <c r="M237" s="290" t="s">
        <v>5585</v>
      </c>
      <c r="N237" s="290" t="s">
        <v>5257</v>
      </c>
      <c r="O237" s="291">
        <v>42961</v>
      </c>
    </row>
    <row r="238" spans="1:15" x14ac:dyDescent="0.3">
      <c r="A238" s="286" t="s">
        <v>5244</v>
      </c>
      <c r="B238" s="287" t="s">
        <v>4913</v>
      </c>
      <c r="C238" s="288">
        <v>306</v>
      </c>
      <c r="D238" s="288">
        <v>308</v>
      </c>
      <c r="E238" s="348" t="s">
        <v>5285</v>
      </c>
      <c r="F238" s="288" t="s">
        <v>4788</v>
      </c>
      <c r="G238" s="288" t="s">
        <v>133</v>
      </c>
      <c r="H238" s="288" t="s">
        <v>133</v>
      </c>
      <c r="I238" s="288" t="s">
        <v>5476</v>
      </c>
      <c r="J238" s="288" t="s">
        <v>5248</v>
      </c>
      <c r="K238" s="288" t="s">
        <v>5249</v>
      </c>
      <c r="L238" s="288" t="s">
        <v>5586</v>
      </c>
      <c r="M238" s="288" t="s">
        <v>5587</v>
      </c>
      <c r="N238" s="290" t="s">
        <v>5257</v>
      </c>
      <c r="O238" s="291">
        <v>42961</v>
      </c>
    </row>
    <row r="239" spans="1:15" x14ac:dyDescent="0.3">
      <c r="A239" s="286" t="s">
        <v>5244</v>
      </c>
      <c r="B239" s="287" t="s">
        <v>4959</v>
      </c>
      <c r="C239" s="288">
        <v>307</v>
      </c>
      <c r="D239" s="288">
        <v>308</v>
      </c>
      <c r="E239" s="304" t="s">
        <v>5303</v>
      </c>
      <c r="F239" s="290" t="s">
        <v>4325</v>
      </c>
      <c r="G239" s="290" t="s">
        <v>5299</v>
      </c>
      <c r="H239" s="290" t="s">
        <v>5299</v>
      </c>
      <c r="I239" s="290" t="s">
        <v>5476</v>
      </c>
      <c r="J239" s="290" t="s">
        <v>5248</v>
      </c>
      <c r="K239" s="290" t="s">
        <v>5249</v>
      </c>
      <c r="L239" s="290" t="s">
        <v>5482</v>
      </c>
      <c r="M239" s="290" t="s">
        <v>5588</v>
      </c>
      <c r="N239" s="290" t="s">
        <v>5257</v>
      </c>
      <c r="O239" s="291">
        <v>42961</v>
      </c>
    </row>
    <row r="240" spans="1:15" x14ac:dyDescent="0.3">
      <c r="A240" s="286" t="s">
        <v>5244</v>
      </c>
      <c r="B240" s="287" t="s">
        <v>4913</v>
      </c>
      <c r="C240" s="288">
        <v>308</v>
      </c>
      <c r="D240" s="288">
        <v>309.8</v>
      </c>
      <c r="E240" s="348" t="s">
        <v>5285</v>
      </c>
      <c r="F240" s="290" t="s">
        <v>4788</v>
      </c>
      <c r="G240" s="290" t="s">
        <v>133</v>
      </c>
      <c r="H240" s="290" t="s">
        <v>133</v>
      </c>
      <c r="I240" s="290" t="s">
        <v>5470</v>
      </c>
      <c r="J240" s="290" t="s">
        <v>5248</v>
      </c>
      <c r="K240" s="290" t="s">
        <v>5249</v>
      </c>
      <c r="L240" s="290" t="s">
        <v>5482</v>
      </c>
      <c r="M240" s="290" t="s">
        <v>5589</v>
      </c>
      <c r="N240" s="290" t="s">
        <v>5257</v>
      </c>
      <c r="O240" s="291">
        <v>42961</v>
      </c>
    </row>
    <row r="241" spans="1:15" x14ac:dyDescent="0.3">
      <c r="A241" s="286" t="s">
        <v>5244</v>
      </c>
      <c r="B241" s="287" t="s">
        <v>4913</v>
      </c>
      <c r="C241" s="288">
        <v>311.3</v>
      </c>
      <c r="D241" s="288">
        <v>312.14</v>
      </c>
      <c r="E241" s="348" t="s">
        <v>5285</v>
      </c>
      <c r="F241" s="290" t="s">
        <v>4788</v>
      </c>
      <c r="G241" s="290" t="s">
        <v>133</v>
      </c>
      <c r="H241" s="290" t="s">
        <v>133</v>
      </c>
      <c r="I241" s="290" t="s">
        <v>5470</v>
      </c>
      <c r="J241" s="290" t="s">
        <v>5248</v>
      </c>
      <c r="K241" s="290" t="s">
        <v>5249</v>
      </c>
      <c r="L241" s="290" t="s">
        <v>5287</v>
      </c>
      <c r="M241" s="290" t="s">
        <v>5590</v>
      </c>
      <c r="N241" s="290" t="s">
        <v>5257</v>
      </c>
      <c r="O241" s="291">
        <v>42961</v>
      </c>
    </row>
    <row r="242" spans="1:15" x14ac:dyDescent="0.3">
      <c r="A242" s="286" t="s">
        <v>5244</v>
      </c>
      <c r="B242" s="287" t="s">
        <v>4913</v>
      </c>
      <c r="C242" s="288">
        <v>312.14</v>
      </c>
      <c r="D242" s="288">
        <v>354.8</v>
      </c>
      <c r="E242" s="304" t="s">
        <v>5303</v>
      </c>
      <c r="F242" s="290" t="s">
        <v>4325</v>
      </c>
      <c r="G242" s="290" t="s">
        <v>5280</v>
      </c>
      <c r="H242" s="290" t="s">
        <v>5469</v>
      </c>
      <c r="I242" s="290" t="s">
        <v>5476</v>
      </c>
      <c r="J242" s="290" t="s">
        <v>5248</v>
      </c>
      <c r="K242" s="290" t="s">
        <v>5249</v>
      </c>
      <c r="L242" s="290" t="s">
        <v>5491</v>
      </c>
      <c r="M242" s="290" t="s">
        <v>5591</v>
      </c>
      <c r="N242" s="290" t="s">
        <v>5257</v>
      </c>
      <c r="O242" s="291">
        <v>42961</v>
      </c>
    </row>
    <row r="243" spans="1:15" x14ac:dyDescent="0.3">
      <c r="A243" s="286" t="s">
        <v>5244</v>
      </c>
      <c r="B243" s="288" t="s">
        <v>4959</v>
      </c>
      <c r="C243" s="288">
        <v>0</v>
      </c>
      <c r="D243" s="288">
        <v>149.69999999999999</v>
      </c>
      <c r="E243" s="290"/>
      <c r="F243" s="290"/>
      <c r="G243" s="290"/>
      <c r="H243" s="288"/>
      <c r="I243" s="288"/>
      <c r="J243" s="290"/>
      <c r="K243" s="290"/>
      <c r="L243" s="290"/>
      <c r="M243" s="290" t="s">
        <v>5592</v>
      </c>
      <c r="N243" s="290" t="s">
        <v>5257</v>
      </c>
      <c r="O243" s="291">
        <v>42998</v>
      </c>
    </row>
    <row r="244" spans="1:15" x14ac:dyDescent="0.3">
      <c r="A244" s="286" t="s">
        <v>5244</v>
      </c>
      <c r="B244" s="288" t="s">
        <v>4959</v>
      </c>
      <c r="C244" s="288">
        <v>149.69999999999999</v>
      </c>
      <c r="D244" s="288">
        <v>151.4</v>
      </c>
      <c r="E244" s="315" t="s">
        <v>5328</v>
      </c>
      <c r="F244" s="290" t="s">
        <v>4280</v>
      </c>
      <c r="G244" s="290" t="s">
        <v>5280</v>
      </c>
      <c r="H244" s="290" t="s">
        <v>5434</v>
      </c>
      <c r="I244" s="290" t="s">
        <v>5470</v>
      </c>
      <c r="J244" s="290" t="s">
        <v>5281</v>
      </c>
      <c r="K244" s="290" t="s">
        <v>5249</v>
      </c>
      <c r="L244" s="290" t="s">
        <v>5471</v>
      </c>
      <c r="M244" s="290" t="s">
        <v>5593</v>
      </c>
      <c r="N244" s="290" t="s">
        <v>5257</v>
      </c>
      <c r="O244" s="291">
        <v>42998</v>
      </c>
    </row>
    <row r="245" spans="1:15" x14ac:dyDescent="0.3">
      <c r="A245" s="286" t="s">
        <v>5244</v>
      </c>
      <c r="B245" s="288" t="s">
        <v>4959</v>
      </c>
      <c r="C245" s="288">
        <v>151.4</v>
      </c>
      <c r="D245" s="288">
        <v>158.4</v>
      </c>
      <c r="E245" s="315" t="s">
        <v>5328</v>
      </c>
      <c r="F245" s="290" t="s">
        <v>4280</v>
      </c>
      <c r="G245" s="290" t="s">
        <v>5280</v>
      </c>
      <c r="H245" s="290" t="s">
        <v>5434</v>
      </c>
      <c r="I245" s="290" t="s">
        <v>5476</v>
      </c>
      <c r="J245" s="290" t="s">
        <v>5281</v>
      </c>
      <c r="K245" s="290" t="s">
        <v>5249</v>
      </c>
      <c r="L245" s="290" t="s">
        <v>5471</v>
      </c>
      <c r="M245" s="290" t="s">
        <v>5594</v>
      </c>
      <c r="N245" s="290" t="s">
        <v>5257</v>
      </c>
      <c r="O245" s="291">
        <v>42998</v>
      </c>
    </row>
    <row r="246" spans="1:15" x14ac:dyDescent="0.3">
      <c r="A246" s="286" t="s">
        <v>5244</v>
      </c>
      <c r="B246" s="288" t="s">
        <v>4959</v>
      </c>
      <c r="C246" s="288">
        <v>158.4</v>
      </c>
      <c r="D246" s="288">
        <v>162.80000000000001</v>
      </c>
      <c r="E246" s="315" t="s">
        <v>5328</v>
      </c>
      <c r="F246" s="290" t="s">
        <v>4280</v>
      </c>
      <c r="G246" s="290" t="s">
        <v>5280</v>
      </c>
      <c r="H246" s="290" t="s">
        <v>5299</v>
      </c>
      <c r="I246" s="290" t="s">
        <v>5476</v>
      </c>
      <c r="J246" s="290" t="s">
        <v>5281</v>
      </c>
      <c r="K246" s="290" t="s">
        <v>5249</v>
      </c>
      <c r="L246" s="290" t="s">
        <v>5595</v>
      </c>
      <c r="M246" s="290" t="s">
        <v>5596</v>
      </c>
      <c r="N246" s="290" t="s">
        <v>5257</v>
      </c>
      <c r="O246" s="291">
        <v>42998</v>
      </c>
    </row>
    <row r="247" spans="1:15" x14ac:dyDescent="0.3">
      <c r="A247" s="286" t="s">
        <v>5244</v>
      </c>
      <c r="B247" s="288" t="s">
        <v>4959</v>
      </c>
      <c r="C247" s="288">
        <v>162.80000000000001</v>
      </c>
      <c r="D247" s="288">
        <v>167.05</v>
      </c>
      <c r="E247" s="349" t="s">
        <v>5279</v>
      </c>
      <c r="F247" s="290" t="s">
        <v>4280</v>
      </c>
      <c r="G247" s="290" t="s">
        <v>5280</v>
      </c>
      <c r="H247" s="288"/>
      <c r="I247" s="288"/>
      <c r="J247" s="290" t="s">
        <v>5281</v>
      </c>
      <c r="K247" s="290" t="s">
        <v>5249</v>
      </c>
      <c r="L247" s="290" t="s">
        <v>5471</v>
      </c>
      <c r="M247" s="290" t="s">
        <v>5597</v>
      </c>
      <c r="N247" s="290" t="s">
        <v>5257</v>
      </c>
      <c r="O247" s="291">
        <v>42998</v>
      </c>
    </row>
    <row r="248" spans="1:15" x14ac:dyDescent="0.3">
      <c r="A248" s="286" t="s">
        <v>5244</v>
      </c>
      <c r="B248" s="288" t="s">
        <v>4959</v>
      </c>
      <c r="C248" s="288">
        <v>167.05</v>
      </c>
      <c r="D248" s="288">
        <v>169.2</v>
      </c>
      <c r="E248" s="349" t="s">
        <v>5279</v>
      </c>
      <c r="F248" s="290" t="s">
        <v>4280</v>
      </c>
      <c r="G248" s="290" t="s">
        <v>5280</v>
      </c>
      <c r="H248" s="290" t="s">
        <v>5299</v>
      </c>
      <c r="I248" s="290" t="s">
        <v>5470</v>
      </c>
      <c r="J248" s="290" t="s">
        <v>5281</v>
      </c>
      <c r="K248" s="290" t="s">
        <v>5249</v>
      </c>
      <c r="L248" s="290" t="s">
        <v>5471</v>
      </c>
      <c r="M248" s="290" t="s">
        <v>5598</v>
      </c>
      <c r="N248" s="290" t="s">
        <v>5257</v>
      </c>
      <c r="O248" s="291">
        <v>42998</v>
      </c>
    </row>
    <row r="249" spans="1:15" x14ac:dyDescent="0.3">
      <c r="A249" s="286" t="s">
        <v>5244</v>
      </c>
      <c r="B249" s="288" t="s">
        <v>4959</v>
      </c>
      <c r="C249" s="288">
        <v>169.2</v>
      </c>
      <c r="D249" s="288">
        <v>172.9</v>
      </c>
      <c r="E249" s="350" t="s">
        <v>5337</v>
      </c>
      <c r="F249" s="290" t="s">
        <v>4280</v>
      </c>
      <c r="G249" s="290" t="s">
        <v>5475</v>
      </c>
      <c r="H249" s="288"/>
      <c r="I249" s="288"/>
      <c r="J249" s="290" t="s">
        <v>5248</v>
      </c>
      <c r="K249" s="290" t="s">
        <v>5249</v>
      </c>
      <c r="L249" s="290" t="s">
        <v>5477</v>
      </c>
      <c r="M249" s="290" t="s">
        <v>5599</v>
      </c>
      <c r="N249" s="290" t="s">
        <v>5257</v>
      </c>
      <c r="O249" s="291">
        <v>42998</v>
      </c>
    </row>
    <row r="250" spans="1:15" x14ac:dyDescent="0.3">
      <c r="A250" s="286" t="s">
        <v>5244</v>
      </c>
      <c r="B250" s="288" t="s">
        <v>4959</v>
      </c>
      <c r="C250" s="288">
        <v>172.9</v>
      </c>
      <c r="D250" s="288">
        <v>173.45</v>
      </c>
      <c r="E250" s="349" t="s">
        <v>5279</v>
      </c>
      <c r="F250" s="290" t="s">
        <v>4280</v>
      </c>
      <c r="G250" s="290" t="s">
        <v>5475</v>
      </c>
      <c r="H250" s="290" t="s">
        <v>5299</v>
      </c>
      <c r="I250" s="290" t="s">
        <v>5470</v>
      </c>
      <c r="J250" s="290" t="s">
        <v>5281</v>
      </c>
      <c r="K250" s="290" t="s">
        <v>5249</v>
      </c>
      <c r="L250" s="290" t="s">
        <v>5491</v>
      </c>
      <c r="M250" s="290" t="s">
        <v>5600</v>
      </c>
      <c r="N250" s="290" t="s">
        <v>5257</v>
      </c>
      <c r="O250" s="291">
        <v>42998</v>
      </c>
    </row>
    <row r="251" spans="1:15" x14ac:dyDescent="0.3">
      <c r="A251" s="286" t="s">
        <v>5244</v>
      </c>
      <c r="B251" s="288" t="s">
        <v>4959</v>
      </c>
      <c r="C251" s="288">
        <v>173.45</v>
      </c>
      <c r="D251" s="288">
        <v>177</v>
      </c>
      <c r="E251" s="350" t="s">
        <v>5337</v>
      </c>
      <c r="F251" s="290" t="s">
        <v>4280</v>
      </c>
      <c r="G251" s="290" t="s">
        <v>5475</v>
      </c>
      <c r="H251" s="288"/>
      <c r="I251" s="288"/>
      <c r="J251" s="290" t="s">
        <v>5248</v>
      </c>
      <c r="K251" s="290" t="s">
        <v>5249</v>
      </c>
      <c r="L251" s="290" t="s">
        <v>5482</v>
      </c>
      <c r="M251" s="290" t="s">
        <v>5601</v>
      </c>
      <c r="N251" s="290" t="s">
        <v>5257</v>
      </c>
      <c r="O251" s="291">
        <v>42998</v>
      </c>
    </row>
    <row r="252" spans="1:15" x14ac:dyDescent="0.3">
      <c r="A252" s="286" t="s">
        <v>5244</v>
      </c>
      <c r="B252" s="288" t="s">
        <v>4959</v>
      </c>
      <c r="C252" s="288">
        <v>177</v>
      </c>
      <c r="D252" s="288">
        <v>189.65</v>
      </c>
      <c r="E252" s="350" t="s">
        <v>5337</v>
      </c>
      <c r="F252" s="290" t="s">
        <v>4280</v>
      </c>
      <c r="G252" s="290" t="s">
        <v>5475</v>
      </c>
      <c r="H252" s="288"/>
      <c r="I252" s="288"/>
      <c r="J252" s="290" t="s">
        <v>5248</v>
      </c>
      <c r="K252" s="290" t="s">
        <v>5249</v>
      </c>
      <c r="L252" s="290" t="s">
        <v>5477</v>
      </c>
      <c r="M252" s="290" t="s">
        <v>5602</v>
      </c>
      <c r="N252" s="290" t="s">
        <v>5257</v>
      </c>
      <c r="O252" s="291">
        <v>42998</v>
      </c>
    </row>
    <row r="253" spans="1:15" x14ac:dyDescent="0.3">
      <c r="A253" s="286" t="s">
        <v>5244</v>
      </c>
      <c r="B253" s="288" t="s">
        <v>4959</v>
      </c>
      <c r="C253" s="288">
        <v>189.65</v>
      </c>
      <c r="D253" s="288">
        <v>191.15</v>
      </c>
      <c r="E253" s="349" t="s">
        <v>5279</v>
      </c>
      <c r="F253" s="290" t="s">
        <v>4280</v>
      </c>
      <c r="G253" s="290" t="s">
        <v>5475</v>
      </c>
      <c r="H253" s="288"/>
      <c r="I253" s="288"/>
      <c r="J253" s="290" t="s">
        <v>5281</v>
      </c>
      <c r="K253" s="290" t="s">
        <v>5249</v>
      </c>
      <c r="L253" s="290" t="s">
        <v>5491</v>
      </c>
      <c r="M253" s="290" t="s">
        <v>5603</v>
      </c>
      <c r="N253" s="290" t="s">
        <v>5257</v>
      </c>
      <c r="O253" s="291">
        <v>42998</v>
      </c>
    </row>
    <row r="254" spans="1:15" x14ac:dyDescent="0.3">
      <c r="A254" s="286" t="s">
        <v>5244</v>
      </c>
      <c r="B254" s="288" t="s">
        <v>4959</v>
      </c>
      <c r="C254" s="288">
        <v>191.15</v>
      </c>
      <c r="D254" s="288">
        <v>202.9</v>
      </c>
      <c r="E254" s="350" t="s">
        <v>5337</v>
      </c>
      <c r="F254" s="290" t="s">
        <v>4280</v>
      </c>
      <c r="G254" s="290" t="s">
        <v>5475</v>
      </c>
      <c r="H254" s="288"/>
      <c r="I254" s="288"/>
      <c r="J254" s="290" t="s">
        <v>5248</v>
      </c>
      <c r="K254" s="290" t="s">
        <v>5249</v>
      </c>
      <c r="L254" s="290" t="s">
        <v>5477</v>
      </c>
      <c r="M254" s="290" t="s">
        <v>5604</v>
      </c>
      <c r="N254" s="290" t="s">
        <v>5257</v>
      </c>
      <c r="O254" s="291">
        <v>42998</v>
      </c>
    </row>
    <row r="255" spans="1:15" x14ac:dyDescent="0.3">
      <c r="A255" s="286" t="s">
        <v>5244</v>
      </c>
      <c r="B255" s="288" t="s">
        <v>4959</v>
      </c>
      <c r="C255" s="288">
        <v>202.9</v>
      </c>
      <c r="D255" s="288">
        <v>203.15</v>
      </c>
      <c r="E255" s="349" t="s">
        <v>5279</v>
      </c>
      <c r="F255" s="290" t="s">
        <v>4280</v>
      </c>
      <c r="G255" s="290" t="s">
        <v>5299</v>
      </c>
      <c r="H255" s="288"/>
      <c r="I255" s="288"/>
      <c r="J255" s="290" t="s">
        <v>5281</v>
      </c>
      <c r="K255" s="290" t="s">
        <v>5249</v>
      </c>
      <c r="L255" s="290" t="s">
        <v>5477</v>
      </c>
      <c r="M255" s="290" t="s">
        <v>5605</v>
      </c>
      <c r="N255" s="290" t="s">
        <v>5257</v>
      </c>
      <c r="O255" s="291">
        <v>42998</v>
      </c>
    </row>
    <row r="256" spans="1:15" x14ac:dyDescent="0.3">
      <c r="A256" s="286" t="s">
        <v>5244</v>
      </c>
      <c r="B256" s="288" t="s">
        <v>4959</v>
      </c>
      <c r="C256" s="288">
        <v>203.15</v>
      </c>
      <c r="D256" s="288">
        <v>208.2</v>
      </c>
      <c r="E256" s="350" t="s">
        <v>5337</v>
      </c>
      <c r="F256" s="290" t="s">
        <v>4280</v>
      </c>
      <c r="G256" s="290" t="s">
        <v>5475</v>
      </c>
      <c r="H256" s="288"/>
      <c r="I256" s="288"/>
      <c r="J256" s="290" t="s">
        <v>5248</v>
      </c>
      <c r="K256" s="290" t="s">
        <v>5249</v>
      </c>
      <c r="L256" s="290" t="s">
        <v>5477</v>
      </c>
      <c r="M256" s="290" t="s">
        <v>5606</v>
      </c>
      <c r="N256" s="290" t="s">
        <v>5257</v>
      </c>
      <c r="O256" s="291">
        <v>42998</v>
      </c>
    </row>
    <row r="257" spans="1:15" x14ac:dyDescent="0.3">
      <c r="A257" s="286" t="s">
        <v>5244</v>
      </c>
      <c r="B257" s="288" t="s">
        <v>4959</v>
      </c>
      <c r="C257" s="288">
        <v>211.35</v>
      </c>
      <c r="D257" s="288">
        <v>244.6</v>
      </c>
      <c r="E257" s="350" t="s">
        <v>5337</v>
      </c>
      <c r="F257" s="290" t="s">
        <v>4280</v>
      </c>
      <c r="G257" s="290" t="s">
        <v>5475</v>
      </c>
      <c r="H257" s="288"/>
      <c r="I257" s="288"/>
      <c r="J257" s="290" t="s">
        <v>5248</v>
      </c>
      <c r="K257" s="290" t="s">
        <v>5249</v>
      </c>
      <c r="L257" s="290" t="s">
        <v>5477</v>
      </c>
      <c r="M257" s="290" t="s">
        <v>5607</v>
      </c>
      <c r="N257" s="290" t="s">
        <v>5257</v>
      </c>
      <c r="O257" s="291">
        <v>42998</v>
      </c>
    </row>
    <row r="258" spans="1:15" x14ac:dyDescent="0.3">
      <c r="A258" s="286" t="s">
        <v>5244</v>
      </c>
      <c r="B258" s="288" t="s">
        <v>4959</v>
      </c>
      <c r="C258" s="288">
        <v>244.6</v>
      </c>
      <c r="D258" s="288">
        <v>245.4</v>
      </c>
      <c r="E258" s="349" t="s">
        <v>5279</v>
      </c>
      <c r="F258" s="290" t="s">
        <v>4280</v>
      </c>
      <c r="G258" s="290" t="s">
        <v>5475</v>
      </c>
      <c r="H258" s="288"/>
      <c r="I258" s="288"/>
      <c r="J258" s="290" t="s">
        <v>5281</v>
      </c>
      <c r="K258" s="290" t="s">
        <v>5249</v>
      </c>
      <c r="L258" s="290" t="s">
        <v>5608</v>
      </c>
      <c r="M258" s="290" t="s">
        <v>5609</v>
      </c>
      <c r="N258" s="290" t="s">
        <v>5257</v>
      </c>
      <c r="O258" s="291">
        <v>42998</v>
      </c>
    </row>
    <row r="259" spans="1:15" x14ac:dyDescent="0.3">
      <c r="A259" s="286" t="s">
        <v>5244</v>
      </c>
      <c r="B259" s="288" t="s">
        <v>4959</v>
      </c>
      <c r="C259" s="288">
        <v>245.4</v>
      </c>
      <c r="D259" s="288">
        <v>250.3</v>
      </c>
      <c r="E259" s="350" t="s">
        <v>5337</v>
      </c>
      <c r="F259" s="290" t="s">
        <v>4280</v>
      </c>
      <c r="G259" s="290" t="s">
        <v>5475</v>
      </c>
      <c r="H259" s="288"/>
      <c r="I259" s="288"/>
      <c r="J259" s="290" t="s">
        <v>5248</v>
      </c>
      <c r="K259" s="290" t="s">
        <v>5249</v>
      </c>
      <c r="L259" s="290" t="s">
        <v>5477</v>
      </c>
      <c r="M259" s="290" t="s">
        <v>5610</v>
      </c>
      <c r="N259" s="290" t="s">
        <v>5257</v>
      </c>
      <c r="O259" s="291">
        <v>42998</v>
      </c>
    </row>
    <row r="260" spans="1:15" x14ac:dyDescent="0.3">
      <c r="A260" s="286" t="s">
        <v>5244</v>
      </c>
      <c r="B260" s="288" t="s">
        <v>4959</v>
      </c>
      <c r="C260" s="288">
        <v>250.3</v>
      </c>
      <c r="D260" s="288">
        <v>251.1</v>
      </c>
      <c r="E260" s="349" t="s">
        <v>5279</v>
      </c>
      <c r="F260" s="290" t="s">
        <v>4280</v>
      </c>
      <c r="G260" s="290" t="s">
        <v>5475</v>
      </c>
      <c r="H260" s="288"/>
      <c r="I260" s="288"/>
      <c r="J260" s="290" t="s">
        <v>5281</v>
      </c>
      <c r="K260" s="290" t="s">
        <v>5249</v>
      </c>
      <c r="L260" s="290" t="s">
        <v>5491</v>
      </c>
      <c r="M260" s="290" t="s">
        <v>5611</v>
      </c>
      <c r="N260" s="290" t="s">
        <v>5257</v>
      </c>
      <c r="O260" s="291">
        <v>42998</v>
      </c>
    </row>
    <row r="261" spans="1:15" x14ac:dyDescent="0.3">
      <c r="A261" s="286" t="s">
        <v>5244</v>
      </c>
      <c r="B261" s="288" t="s">
        <v>4959</v>
      </c>
      <c r="C261" s="288">
        <v>251.1</v>
      </c>
      <c r="D261" s="288">
        <v>252.9</v>
      </c>
      <c r="E261" s="349" t="s">
        <v>5279</v>
      </c>
      <c r="F261" s="290" t="s">
        <v>4280</v>
      </c>
      <c r="G261" s="290" t="s">
        <v>5475</v>
      </c>
      <c r="H261" s="288"/>
      <c r="I261" s="288"/>
      <c r="J261" s="290" t="s">
        <v>5281</v>
      </c>
      <c r="K261" s="290" t="s">
        <v>5249</v>
      </c>
      <c r="L261" s="290" t="s">
        <v>5491</v>
      </c>
      <c r="M261" s="290" t="s">
        <v>5612</v>
      </c>
      <c r="N261" s="290" t="s">
        <v>5257</v>
      </c>
      <c r="O261" s="291">
        <v>42998</v>
      </c>
    </row>
    <row r="262" spans="1:15" x14ac:dyDescent="0.3">
      <c r="A262" s="286" t="s">
        <v>5244</v>
      </c>
      <c r="B262" s="288" t="s">
        <v>4959</v>
      </c>
      <c r="C262" s="288">
        <v>252.9</v>
      </c>
      <c r="D262" s="288">
        <v>260.75</v>
      </c>
      <c r="E262" s="351" t="s">
        <v>5341</v>
      </c>
      <c r="F262" s="288" t="s">
        <v>4788</v>
      </c>
      <c r="G262" s="290" t="s">
        <v>5538</v>
      </c>
      <c r="H262" s="288"/>
      <c r="I262" s="288"/>
      <c r="J262" s="290" t="s">
        <v>5248</v>
      </c>
      <c r="K262" s="290" t="s">
        <v>5249</v>
      </c>
      <c r="L262" s="290" t="s">
        <v>5482</v>
      </c>
      <c r="M262" s="290" t="s">
        <v>5613</v>
      </c>
      <c r="N262" s="290" t="s">
        <v>5257</v>
      </c>
      <c r="O262" s="291">
        <v>42998</v>
      </c>
    </row>
    <row r="263" spans="1:15" x14ac:dyDescent="0.3">
      <c r="A263" s="286" t="s">
        <v>5244</v>
      </c>
      <c r="B263" s="288" t="s">
        <v>4959</v>
      </c>
      <c r="C263" s="288">
        <v>260.75</v>
      </c>
      <c r="D263" s="288">
        <v>275.89999999999998</v>
      </c>
      <c r="E263" s="350" t="s">
        <v>5337</v>
      </c>
      <c r="F263" s="288" t="s">
        <v>4280</v>
      </c>
      <c r="G263" s="290" t="s">
        <v>133</v>
      </c>
      <c r="H263" s="288"/>
      <c r="I263" s="288"/>
      <c r="J263" s="290" t="s">
        <v>5248</v>
      </c>
      <c r="K263" s="290" t="s">
        <v>5249</v>
      </c>
      <c r="L263" s="290" t="s">
        <v>5477</v>
      </c>
      <c r="M263" s="290" t="s">
        <v>5614</v>
      </c>
      <c r="N263" s="290" t="s">
        <v>5257</v>
      </c>
      <c r="O263" s="291">
        <v>42998</v>
      </c>
    </row>
    <row r="264" spans="1:15" x14ac:dyDescent="0.3">
      <c r="A264" s="286" t="s">
        <v>5244</v>
      </c>
      <c r="B264" s="288" t="s">
        <v>4959</v>
      </c>
      <c r="C264" s="288">
        <v>275.89999999999998</v>
      </c>
      <c r="D264" s="288">
        <v>285</v>
      </c>
      <c r="E264" s="350" t="s">
        <v>5337</v>
      </c>
      <c r="F264" s="288" t="s">
        <v>4280</v>
      </c>
      <c r="G264" s="290" t="s">
        <v>5538</v>
      </c>
      <c r="H264" s="288"/>
      <c r="I264" s="288"/>
      <c r="J264" s="290" t="s">
        <v>5247</v>
      </c>
      <c r="K264" s="290" t="s">
        <v>5249</v>
      </c>
      <c r="L264" s="290" t="s">
        <v>5477</v>
      </c>
      <c r="M264" s="290" t="s">
        <v>5615</v>
      </c>
      <c r="N264" s="290" t="s">
        <v>5257</v>
      </c>
      <c r="O264" s="291">
        <v>42998</v>
      </c>
    </row>
    <row r="265" spans="1:15" x14ac:dyDescent="0.3">
      <c r="A265" s="286" t="s">
        <v>5244</v>
      </c>
      <c r="B265" s="288" t="s">
        <v>4959</v>
      </c>
      <c r="C265" s="288">
        <v>285</v>
      </c>
      <c r="D265" s="288">
        <v>287.10000000000002</v>
      </c>
      <c r="E265" s="350" t="s">
        <v>5337</v>
      </c>
      <c r="F265" s="288" t="s">
        <v>4280</v>
      </c>
      <c r="G265" s="290" t="s">
        <v>5475</v>
      </c>
      <c r="H265" s="288"/>
      <c r="I265" s="288"/>
      <c r="J265" s="290" t="s">
        <v>5248</v>
      </c>
      <c r="K265" s="290" t="s">
        <v>5249</v>
      </c>
      <c r="L265" s="290" t="s">
        <v>5477</v>
      </c>
      <c r="M265" s="290" t="s">
        <v>5616</v>
      </c>
      <c r="N265" s="290" t="s">
        <v>5257</v>
      </c>
      <c r="O265" s="291">
        <v>42998</v>
      </c>
    </row>
    <row r="266" spans="1:15" x14ac:dyDescent="0.3">
      <c r="A266" s="286" t="s">
        <v>5244</v>
      </c>
      <c r="B266" s="288" t="s">
        <v>4959</v>
      </c>
      <c r="C266" s="288">
        <v>287.10000000000002</v>
      </c>
      <c r="D266" s="288">
        <v>287.60000000000002</v>
      </c>
      <c r="E266" s="349" t="s">
        <v>5279</v>
      </c>
      <c r="F266" s="288" t="s">
        <v>4280</v>
      </c>
      <c r="G266" s="290" t="s">
        <v>5475</v>
      </c>
      <c r="H266" s="288"/>
      <c r="I266" s="288"/>
      <c r="J266" s="290" t="s">
        <v>5281</v>
      </c>
      <c r="K266" s="290" t="s">
        <v>5249</v>
      </c>
      <c r="L266" s="290" t="s">
        <v>5491</v>
      </c>
      <c r="M266" s="290" t="s">
        <v>5617</v>
      </c>
      <c r="N266" s="290" t="s">
        <v>5257</v>
      </c>
      <c r="O266" s="291">
        <v>42998</v>
      </c>
    </row>
    <row r="267" spans="1:15" x14ac:dyDescent="0.3">
      <c r="A267" s="286" t="s">
        <v>5244</v>
      </c>
      <c r="B267" s="288" t="s">
        <v>4959</v>
      </c>
      <c r="C267" s="288">
        <v>287.60000000000002</v>
      </c>
      <c r="D267" s="288">
        <v>288.14999999999998</v>
      </c>
      <c r="E267" s="350" t="s">
        <v>5337</v>
      </c>
      <c r="F267" s="288" t="s">
        <v>4280</v>
      </c>
      <c r="G267" s="290" t="s">
        <v>5475</v>
      </c>
      <c r="H267" s="288"/>
      <c r="I267" s="288"/>
      <c r="J267" s="290" t="s">
        <v>5248</v>
      </c>
      <c r="K267" s="290" t="s">
        <v>5249</v>
      </c>
      <c r="L267" s="290" t="s">
        <v>5473</v>
      </c>
      <c r="M267" s="290" t="s">
        <v>5618</v>
      </c>
      <c r="N267" s="290" t="s">
        <v>5257</v>
      </c>
      <c r="O267" s="291">
        <v>42998</v>
      </c>
    </row>
    <row r="268" spans="1:15" x14ac:dyDescent="0.3">
      <c r="A268" s="286" t="s">
        <v>5244</v>
      </c>
      <c r="B268" s="288" t="s">
        <v>4959</v>
      </c>
      <c r="C268" s="288">
        <v>288.14999999999998</v>
      </c>
      <c r="D268" s="288">
        <v>288.25</v>
      </c>
      <c r="E268" s="290" t="s">
        <v>5271</v>
      </c>
      <c r="F268" s="288"/>
      <c r="G268" s="290" t="s">
        <v>5538</v>
      </c>
      <c r="H268" s="288"/>
      <c r="I268" s="288"/>
      <c r="J268" s="290" t="s">
        <v>5292</v>
      </c>
      <c r="K268" s="290" t="s">
        <v>5249</v>
      </c>
      <c r="L268" s="290" t="s">
        <v>5512</v>
      </c>
      <c r="M268" s="290" t="s">
        <v>5619</v>
      </c>
      <c r="N268" s="290" t="s">
        <v>5257</v>
      </c>
      <c r="O268" s="291">
        <v>42998</v>
      </c>
    </row>
    <row r="269" spans="1:15" x14ac:dyDescent="0.3">
      <c r="A269" s="286" t="s">
        <v>5244</v>
      </c>
      <c r="B269" s="288" t="s">
        <v>4959</v>
      </c>
      <c r="C269" s="288">
        <v>288.25</v>
      </c>
      <c r="D269" s="288">
        <v>294.3</v>
      </c>
      <c r="E269" s="352" t="s">
        <v>5259</v>
      </c>
      <c r="F269" s="288" t="s">
        <v>4274</v>
      </c>
      <c r="G269" s="290" t="s">
        <v>5538</v>
      </c>
      <c r="H269" s="288"/>
      <c r="I269" s="288"/>
      <c r="J269" s="290" t="s">
        <v>5247</v>
      </c>
      <c r="K269" s="290" t="s">
        <v>5249</v>
      </c>
      <c r="L269" s="290" t="s">
        <v>5501</v>
      </c>
      <c r="M269" s="290" t="s">
        <v>5620</v>
      </c>
      <c r="N269" s="290" t="s">
        <v>5257</v>
      </c>
      <c r="O269" s="291">
        <v>42998</v>
      </c>
    </row>
    <row r="270" spans="1:15" x14ac:dyDescent="0.3">
      <c r="A270" s="286" t="s">
        <v>5244</v>
      </c>
      <c r="B270" s="288" t="s">
        <v>4959</v>
      </c>
      <c r="C270" s="288">
        <v>294.3</v>
      </c>
      <c r="D270" s="288">
        <v>295.10000000000002</v>
      </c>
      <c r="E270" s="345" t="s">
        <v>5290</v>
      </c>
      <c r="F270" s="288" t="s">
        <v>4274</v>
      </c>
      <c r="G270" s="290" t="s">
        <v>5538</v>
      </c>
      <c r="H270" s="288"/>
      <c r="I270" s="288"/>
      <c r="J270" s="290" t="s">
        <v>5247</v>
      </c>
      <c r="K270" s="290" t="s">
        <v>5249</v>
      </c>
      <c r="L270" s="290" t="s">
        <v>5482</v>
      </c>
      <c r="M270" s="290" t="s">
        <v>5621</v>
      </c>
      <c r="N270" s="290" t="s">
        <v>5257</v>
      </c>
      <c r="O270" s="291">
        <v>42998</v>
      </c>
    </row>
    <row r="271" spans="1:15" x14ac:dyDescent="0.3">
      <c r="A271" s="286" t="s">
        <v>5244</v>
      </c>
      <c r="B271" s="288" t="s">
        <v>4959</v>
      </c>
      <c r="C271" s="288">
        <v>295.10000000000002</v>
      </c>
      <c r="D271" s="288">
        <v>299.45</v>
      </c>
      <c r="E271" s="352" t="s">
        <v>5259</v>
      </c>
      <c r="F271" s="288" t="s">
        <v>4274</v>
      </c>
      <c r="G271" s="290" t="s">
        <v>5538</v>
      </c>
      <c r="H271" s="288"/>
      <c r="I271" s="288"/>
      <c r="J271" s="290" t="s">
        <v>5247</v>
      </c>
      <c r="K271" s="290" t="s">
        <v>5249</v>
      </c>
      <c r="L271" s="290" t="s">
        <v>5501</v>
      </c>
      <c r="M271" s="290" t="s">
        <v>5622</v>
      </c>
      <c r="N271" s="290" t="s">
        <v>5257</v>
      </c>
      <c r="O271" s="291">
        <v>42998</v>
      </c>
    </row>
    <row r="272" spans="1:15" x14ac:dyDescent="0.3">
      <c r="A272" s="286" t="s">
        <v>5244</v>
      </c>
      <c r="B272" s="288" t="s">
        <v>4959</v>
      </c>
      <c r="C272" s="288">
        <v>299.45</v>
      </c>
      <c r="D272" s="288">
        <v>300.2</v>
      </c>
      <c r="E272" s="345" t="s">
        <v>5290</v>
      </c>
      <c r="F272" s="288" t="s">
        <v>4274</v>
      </c>
      <c r="G272" s="290" t="s">
        <v>133</v>
      </c>
      <c r="H272" s="290" t="s">
        <v>133</v>
      </c>
      <c r="I272" s="288"/>
      <c r="J272" s="290" t="s">
        <v>5248</v>
      </c>
      <c r="K272" s="290" t="s">
        <v>5249</v>
      </c>
      <c r="L272" s="290" t="s">
        <v>5482</v>
      </c>
      <c r="M272" s="290" t="s">
        <v>5623</v>
      </c>
      <c r="N272" s="290" t="s">
        <v>5257</v>
      </c>
      <c r="O272" s="291">
        <v>42998</v>
      </c>
    </row>
    <row r="273" spans="1:15" x14ac:dyDescent="0.3">
      <c r="A273" s="286" t="s">
        <v>5244</v>
      </c>
      <c r="B273" s="288" t="s">
        <v>4959</v>
      </c>
      <c r="C273" s="288">
        <v>300.2</v>
      </c>
      <c r="D273" s="288">
        <v>318.64999999999998</v>
      </c>
      <c r="E273" s="352" t="s">
        <v>5259</v>
      </c>
      <c r="F273" s="288" t="s">
        <v>4274</v>
      </c>
      <c r="G273" s="290" t="s">
        <v>5538</v>
      </c>
      <c r="H273" s="288"/>
      <c r="I273" s="288"/>
      <c r="J273" s="290" t="s">
        <v>5247</v>
      </c>
      <c r="K273" s="290" t="s">
        <v>5249</v>
      </c>
      <c r="L273" s="290" t="s">
        <v>5477</v>
      </c>
      <c r="M273" s="290" t="s">
        <v>5624</v>
      </c>
      <c r="N273" s="290" t="s">
        <v>5257</v>
      </c>
      <c r="O273" s="291">
        <v>42998</v>
      </c>
    </row>
    <row r="274" spans="1:15" x14ac:dyDescent="0.3">
      <c r="A274" s="286" t="s">
        <v>5244</v>
      </c>
      <c r="B274" s="288" t="s">
        <v>4959</v>
      </c>
      <c r="C274" s="288">
        <v>318.64999999999998</v>
      </c>
      <c r="D274" s="288">
        <v>321</v>
      </c>
      <c r="E274" s="345" t="s">
        <v>5290</v>
      </c>
      <c r="F274" s="288" t="s">
        <v>4274</v>
      </c>
      <c r="G274" s="290" t="s">
        <v>5538</v>
      </c>
      <c r="H274" s="290" t="s">
        <v>133</v>
      </c>
      <c r="I274" s="288"/>
      <c r="J274" s="290" t="s">
        <v>5248</v>
      </c>
      <c r="K274" s="290" t="s">
        <v>5249</v>
      </c>
      <c r="L274" s="290" t="s">
        <v>5482</v>
      </c>
      <c r="M274" s="290" t="s">
        <v>5625</v>
      </c>
      <c r="N274" s="290" t="s">
        <v>5257</v>
      </c>
      <c r="O274" s="291">
        <v>42998</v>
      </c>
    </row>
    <row r="275" spans="1:15" x14ac:dyDescent="0.3">
      <c r="A275" s="286" t="s">
        <v>5244</v>
      </c>
      <c r="B275" s="288" t="s">
        <v>4959</v>
      </c>
      <c r="C275" s="288">
        <v>321</v>
      </c>
      <c r="D275" s="288">
        <v>333.3</v>
      </c>
      <c r="E275" s="352" t="s">
        <v>5259</v>
      </c>
      <c r="F275" s="288" t="s">
        <v>4274</v>
      </c>
      <c r="G275" s="290" t="s">
        <v>5538</v>
      </c>
      <c r="H275" s="288"/>
      <c r="I275" s="288"/>
      <c r="J275" s="290" t="s">
        <v>5248</v>
      </c>
      <c r="K275" s="290" t="s">
        <v>5249</v>
      </c>
      <c r="L275" s="290" t="s">
        <v>5477</v>
      </c>
      <c r="M275" s="290" t="s">
        <v>5626</v>
      </c>
      <c r="N275" s="290" t="s">
        <v>5257</v>
      </c>
      <c r="O275" s="291">
        <v>42998</v>
      </c>
    </row>
    <row r="276" spans="1:15" x14ac:dyDescent="0.3">
      <c r="A276" s="286" t="s">
        <v>5244</v>
      </c>
      <c r="B276" s="288" t="s">
        <v>4959</v>
      </c>
      <c r="C276" s="288">
        <v>333.3</v>
      </c>
      <c r="D276" s="288">
        <v>335.2</v>
      </c>
      <c r="E276" s="345" t="s">
        <v>5290</v>
      </c>
      <c r="F276" s="288" t="s">
        <v>4274</v>
      </c>
      <c r="G276" s="290" t="s">
        <v>5538</v>
      </c>
      <c r="H276" s="290" t="s">
        <v>133</v>
      </c>
      <c r="I276" s="288"/>
      <c r="J276" s="290" t="s">
        <v>5248</v>
      </c>
      <c r="K276" s="290" t="s">
        <v>5249</v>
      </c>
      <c r="L276" s="290" t="s">
        <v>5482</v>
      </c>
      <c r="M276" s="290" t="s">
        <v>5627</v>
      </c>
      <c r="N276" s="290" t="s">
        <v>5257</v>
      </c>
      <c r="O276" s="291">
        <v>42998</v>
      </c>
    </row>
    <row r="277" spans="1:15" x14ac:dyDescent="0.3">
      <c r="A277" s="286" t="s">
        <v>5244</v>
      </c>
      <c r="B277" s="288" t="s">
        <v>4959</v>
      </c>
      <c r="C277" s="288">
        <v>335.2</v>
      </c>
      <c r="D277" s="288">
        <v>336.35</v>
      </c>
      <c r="E277" s="352" t="s">
        <v>5259</v>
      </c>
      <c r="F277" s="288" t="s">
        <v>4274</v>
      </c>
      <c r="G277" s="290" t="s">
        <v>5538</v>
      </c>
      <c r="H277" s="288"/>
      <c r="I277" s="288"/>
      <c r="J277" s="290" t="s">
        <v>5247</v>
      </c>
      <c r="K277" s="290" t="s">
        <v>5249</v>
      </c>
      <c r="L277" s="290" t="s">
        <v>5477</v>
      </c>
      <c r="M277" s="290" t="s">
        <v>5628</v>
      </c>
      <c r="N277" s="290" t="s">
        <v>5257</v>
      </c>
      <c r="O277" s="291">
        <v>42998</v>
      </c>
    </row>
    <row r="278" spans="1:15" x14ac:dyDescent="0.3">
      <c r="A278" s="286" t="s">
        <v>5244</v>
      </c>
      <c r="B278" s="288" t="s">
        <v>4959</v>
      </c>
      <c r="C278" s="288">
        <v>336.35</v>
      </c>
      <c r="D278" s="288">
        <v>338.25</v>
      </c>
      <c r="E278" s="350" t="s">
        <v>5337</v>
      </c>
      <c r="F278" s="288" t="s">
        <v>4280</v>
      </c>
      <c r="G278" s="290" t="s">
        <v>5253</v>
      </c>
      <c r="H278" s="290" t="s">
        <v>133</v>
      </c>
      <c r="I278" s="288"/>
      <c r="J278" s="290" t="s">
        <v>5248</v>
      </c>
      <c r="K278" s="290" t="s">
        <v>5249</v>
      </c>
      <c r="L278" s="290" t="s">
        <v>5473</v>
      </c>
      <c r="M278" s="290" t="s">
        <v>5629</v>
      </c>
      <c r="N278" s="290" t="s">
        <v>5257</v>
      </c>
      <c r="O278" s="291">
        <v>42998</v>
      </c>
    </row>
    <row r="279" spans="1:15" x14ac:dyDescent="0.3">
      <c r="A279" s="286" t="s">
        <v>5244</v>
      </c>
      <c r="B279" s="288" t="s">
        <v>4959</v>
      </c>
      <c r="C279" s="288">
        <v>338.25</v>
      </c>
      <c r="D279" s="288">
        <v>342.35</v>
      </c>
      <c r="E279" s="289" t="s">
        <v>5245</v>
      </c>
      <c r="F279" s="288" t="s">
        <v>4280</v>
      </c>
      <c r="G279" s="290" t="s">
        <v>5538</v>
      </c>
      <c r="H279" s="288"/>
      <c r="I279" s="288"/>
      <c r="J279" s="290" t="s">
        <v>5248</v>
      </c>
      <c r="K279" s="290" t="s">
        <v>5249</v>
      </c>
      <c r="L279" s="290" t="s">
        <v>5473</v>
      </c>
      <c r="M279" s="290" t="s">
        <v>5630</v>
      </c>
      <c r="N279" s="290" t="s">
        <v>5257</v>
      </c>
      <c r="O279" s="291">
        <v>42998</v>
      </c>
    </row>
    <row r="280" spans="1:15" x14ac:dyDescent="0.3">
      <c r="A280" s="286" t="s">
        <v>5244</v>
      </c>
      <c r="B280" s="288" t="s">
        <v>4959</v>
      </c>
      <c r="C280" s="288">
        <v>342.35</v>
      </c>
      <c r="D280" s="288">
        <v>343.4</v>
      </c>
      <c r="E280" s="289" t="s">
        <v>5245</v>
      </c>
      <c r="F280" s="288" t="s">
        <v>4280</v>
      </c>
      <c r="G280" s="290" t="s">
        <v>5538</v>
      </c>
      <c r="H280" s="290" t="s">
        <v>133</v>
      </c>
      <c r="I280" s="290" t="s">
        <v>5529</v>
      </c>
      <c r="J280" s="290" t="s">
        <v>5248</v>
      </c>
      <c r="K280" s="290" t="s">
        <v>5249</v>
      </c>
      <c r="L280" s="290" t="s">
        <v>5482</v>
      </c>
      <c r="M280" s="290" t="s">
        <v>5631</v>
      </c>
      <c r="N280" s="290" t="s">
        <v>5257</v>
      </c>
      <c r="O280" s="291">
        <v>42998</v>
      </c>
    </row>
    <row r="281" spans="1:15" x14ac:dyDescent="0.3">
      <c r="A281" s="286" t="s">
        <v>5244</v>
      </c>
      <c r="B281" s="288" t="s">
        <v>4959</v>
      </c>
      <c r="C281" s="288">
        <v>343.4</v>
      </c>
      <c r="D281" s="288">
        <v>358.8</v>
      </c>
      <c r="E281" s="289" t="s">
        <v>5245</v>
      </c>
      <c r="F281" s="288" t="s">
        <v>4280</v>
      </c>
      <c r="G281" s="290" t="s">
        <v>5538</v>
      </c>
      <c r="H281" s="290" t="s">
        <v>133</v>
      </c>
      <c r="I281" s="290" t="s">
        <v>5529</v>
      </c>
      <c r="J281" s="290" t="s">
        <v>5248</v>
      </c>
      <c r="K281" s="290" t="s">
        <v>5249</v>
      </c>
      <c r="L281" s="290" t="s">
        <v>5473</v>
      </c>
      <c r="M281" s="290" t="s">
        <v>5632</v>
      </c>
      <c r="N281" s="290" t="s">
        <v>5257</v>
      </c>
      <c r="O281" s="291">
        <v>42998</v>
      </c>
    </row>
    <row r="282" spans="1:15" x14ac:dyDescent="0.3">
      <c r="A282" s="286" t="s">
        <v>5244</v>
      </c>
      <c r="B282" s="288" t="s">
        <v>4959</v>
      </c>
      <c r="C282" s="288">
        <v>358.8</v>
      </c>
      <c r="D282" s="288">
        <v>359.7</v>
      </c>
      <c r="E282" s="345" t="s">
        <v>5290</v>
      </c>
      <c r="F282" s="288" t="s">
        <v>4788</v>
      </c>
      <c r="G282" s="290" t="s">
        <v>5434</v>
      </c>
      <c r="H282" s="290" t="s">
        <v>5434</v>
      </c>
      <c r="I282" s="290" t="s">
        <v>5476</v>
      </c>
      <c r="J282" s="290" t="s">
        <v>5248</v>
      </c>
      <c r="K282" s="290" t="s">
        <v>5249</v>
      </c>
      <c r="L282" s="290" t="s">
        <v>5482</v>
      </c>
      <c r="M282" s="290" t="s">
        <v>5633</v>
      </c>
      <c r="N282" s="290" t="s">
        <v>5257</v>
      </c>
      <c r="O282" s="291">
        <v>42998</v>
      </c>
    </row>
    <row r="283" spans="1:15" x14ac:dyDescent="0.3">
      <c r="A283" s="286" t="s">
        <v>5244</v>
      </c>
      <c r="B283" s="288" t="s">
        <v>4959</v>
      </c>
      <c r="C283" s="288">
        <v>359.7</v>
      </c>
      <c r="D283" s="288">
        <v>364.9</v>
      </c>
      <c r="E283" s="345" t="s">
        <v>5290</v>
      </c>
      <c r="F283" s="288" t="s">
        <v>4788</v>
      </c>
      <c r="G283" s="290" t="s">
        <v>133</v>
      </c>
      <c r="H283" s="290" t="s">
        <v>5246</v>
      </c>
      <c r="I283" s="290" t="s">
        <v>5476</v>
      </c>
      <c r="J283" s="290" t="s">
        <v>5248</v>
      </c>
      <c r="K283" s="290" t="s">
        <v>5249</v>
      </c>
      <c r="L283" s="290" t="s">
        <v>5482</v>
      </c>
      <c r="M283" s="290" t="s">
        <v>5634</v>
      </c>
      <c r="N283" s="290" t="s">
        <v>5257</v>
      </c>
      <c r="O283" s="291">
        <v>42998</v>
      </c>
    </row>
    <row r="284" spans="1:15" x14ac:dyDescent="0.3">
      <c r="A284" s="286" t="s">
        <v>5244</v>
      </c>
      <c r="B284" s="288" t="s">
        <v>4959</v>
      </c>
      <c r="C284" s="288">
        <v>364.9</v>
      </c>
      <c r="D284" s="288">
        <v>365.32</v>
      </c>
      <c r="E284" s="345" t="s">
        <v>5290</v>
      </c>
      <c r="F284" s="288" t="s">
        <v>4788</v>
      </c>
      <c r="G284" s="290" t="s">
        <v>133</v>
      </c>
      <c r="H284" s="290" t="s">
        <v>5246</v>
      </c>
      <c r="I284" s="290" t="s">
        <v>5529</v>
      </c>
      <c r="J284" s="290" t="s">
        <v>5248</v>
      </c>
      <c r="K284" s="290" t="s">
        <v>5249</v>
      </c>
      <c r="L284" s="290" t="s">
        <v>5482</v>
      </c>
      <c r="M284" s="290" t="s">
        <v>5635</v>
      </c>
      <c r="N284" s="290" t="s">
        <v>5257</v>
      </c>
      <c r="O284" s="291">
        <v>42998</v>
      </c>
    </row>
    <row r="285" spans="1:15" x14ac:dyDescent="0.3">
      <c r="A285" s="286" t="s">
        <v>5244</v>
      </c>
      <c r="B285" s="288" t="s">
        <v>4959</v>
      </c>
      <c r="C285" s="288">
        <v>365.32</v>
      </c>
      <c r="D285" s="288">
        <v>365.71</v>
      </c>
      <c r="E285" s="345" t="s">
        <v>5290</v>
      </c>
      <c r="F285" s="288" t="s">
        <v>4788</v>
      </c>
      <c r="G285" s="290" t="s">
        <v>5475</v>
      </c>
      <c r="H285" s="290" t="s">
        <v>5246</v>
      </c>
      <c r="I285" s="290" t="s">
        <v>5529</v>
      </c>
      <c r="J285" s="290" t="s">
        <v>5248</v>
      </c>
      <c r="K285" s="290" t="s">
        <v>5249</v>
      </c>
      <c r="L285" s="290" t="s">
        <v>5482</v>
      </c>
      <c r="M285" s="288"/>
      <c r="N285" s="290" t="s">
        <v>5257</v>
      </c>
      <c r="O285" s="291">
        <v>42998</v>
      </c>
    </row>
    <row r="286" spans="1:15" x14ac:dyDescent="0.3">
      <c r="A286" s="286" t="s">
        <v>5244</v>
      </c>
      <c r="B286" s="288" t="s">
        <v>4959</v>
      </c>
      <c r="C286" s="288">
        <v>365.71</v>
      </c>
      <c r="D286" s="288">
        <v>366.62</v>
      </c>
      <c r="E286" s="345" t="s">
        <v>5290</v>
      </c>
      <c r="F286" s="288" t="s">
        <v>4788</v>
      </c>
      <c r="G286" s="290" t="s">
        <v>133</v>
      </c>
      <c r="H286" s="290" t="s">
        <v>5246</v>
      </c>
      <c r="I286" s="290" t="s">
        <v>5529</v>
      </c>
      <c r="J286" s="290" t="s">
        <v>5248</v>
      </c>
      <c r="K286" s="290" t="s">
        <v>5249</v>
      </c>
      <c r="L286" s="290" t="s">
        <v>5482</v>
      </c>
      <c r="M286" s="288"/>
      <c r="N286" s="290" t="s">
        <v>5257</v>
      </c>
      <c r="O286" s="291">
        <v>42998</v>
      </c>
    </row>
    <row r="287" spans="1:15" x14ac:dyDescent="0.3">
      <c r="A287" s="286" t="s">
        <v>5244</v>
      </c>
      <c r="B287" s="288" t="s">
        <v>4959</v>
      </c>
      <c r="C287" s="288">
        <v>366.62</v>
      </c>
      <c r="D287" s="288">
        <v>370.38</v>
      </c>
      <c r="E287" s="345" t="s">
        <v>5290</v>
      </c>
      <c r="F287" s="288" t="s">
        <v>4788</v>
      </c>
      <c r="G287" s="290" t="s">
        <v>133</v>
      </c>
      <c r="H287" s="290" t="s">
        <v>5246</v>
      </c>
      <c r="I287" s="290" t="s">
        <v>5529</v>
      </c>
      <c r="J287" s="290" t="s">
        <v>5248</v>
      </c>
      <c r="K287" s="290" t="s">
        <v>5249</v>
      </c>
      <c r="L287" s="290" t="s">
        <v>5482</v>
      </c>
      <c r="M287" s="288"/>
      <c r="N287" s="290" t="s">
        <v>5257</v>
      </c>
      <c r="O287" s="291">
        <v>42998</v>
      </c>
    </row>
    <row r="288" spans="1:15" x14ac:dyDescent="0.3">
      <c r="A288" s="286" t="s">
        <v>5244</v>
      </c>
      <c r="B288" s="288" t="s">
        <v>4959</v>
      </c>
      <c r="C288" s="288">
        <v>370.38</v>
      </c>
      <c r="D288" s="288">
        <v>370.64</v>
      </c>
      <c r="E288" s="290" t="s">
        <v>5271</v>
      </c>
      <c r="F288" s="288"/>
      <c r="G288" s="290" t="s">
        <v>5538</v>
      </c>
      <c r="H288" s="288"/>
      <c r="I288" s="288"/>
      <c r="J288" s="290" t="s">
        <v>5248</v>
      </c>
      <c r="K288" s="290" t="s">
        <v>5249</v>
      </c>
      <c r="L288" s="290" t="s">
        <v>5272</v>
      </c>
      <c r="M288" s="290" t="s">
        <v>5636</v>
      </c>
      <c r="N288" s="290" t="s">
        <v>5257</v>
      </c>
      <c r="O288" s="291">
        <v>42998</v>
      </c>
    </row>
    <row r="289" spans="1:15" x14ac:dyDescent="0.3">
      <c r="A289" s="286" t="s">
        <v>5244</v>
      </c>
      <c r="B289" s="288" t="s">
        <v>4959</v>
      </c>
      <c r="C289" s="288">
        <v>370.64</v>
      </c>
      <c r="D289" s="288">
        <v>371.22</v>
      </c>
      <c r="E289" s="349" t="s">
        <v>5279</v>
      </c>
      <c r="F289" s="288" t="s">
        <v>4325</v>
      </c>
      <c r="G289" s="290" t="s">
        <v>5475</v>
      </c>
      <c r="H289" s="288"/>
      <c r="I289" s="288"/>
      <c r="J289" s="290" t="s">
        <v>5281</v>
      </c>
      <c r="K289" s="290" t="s">
        <v>5249</v>
      </c>
      <c r="L289" s="290" t="s">
        <v>5477</v>
      </c>
      <c r="M289" s="290" t="s">
        <v>5637</v>
      </c>
      <c r="N289" s="290" t="s">
        <v>5257</v>
      </c>
      <c r="O289" s="291">
        <v>42998</v>
      </c>
    </row>
    <row r="290" spans="1:15" x14ac:dyDescent="0.3">
      <c r="A290" s="286" t="s">
        <v>5244</v>
      </c>
      <c r="B290" s="288" t="s">
        <v>4959</v>
      </c>
      <c r="C290" s="288">
        <v>373.48</v>
      </c>
      <c r="D290" s="288">
        <v>374.95</v>
      </c>
      <c r="E290" s="349" t="s">
        <v>5279</v>
      </c>
      <c r="F290" s="288" t="s">
        <v>4325</v>
      </c>
      <c r="G290" s="290" t="s">
        <v>5280</v>
      </c>
      <c r="H290" s="290" t="s">
        <v>5246</v>
      </c>
      <c r="I290" s="290" t="s">
        <v>5476</v>
      </c>
      <c r="J290" s="290" t="s">
        <v>5281</v>
      </c>
      <c r="K290" s="290" t="s">
        <v>5249</v>
      </c>
      <c r="L290" s="290" t="s">
        <v>5287</v>
      </c>
      <c r="M290" s="290" t="s">
        <v>5638</v>
      </c>
      <c r="N290" s="290" t="s">
        <v>5257</v>
      </c>
      <c r="O290" s="291">
        <v>42998</v>
      </c>
    </row>
    <row r="291" spans="1:15" x14ac:dyDescent="0.3">
      <c r="A291" s="286" t="s">
        <v>5244</v>
      </c>
      <c r="B291" s="288" t="s">
        <v>4959</v>
      </c>
      <c r="C291" s="288">
        <v>374.95</v>
      </c>
      <c r="D291" s="288">
        <v>375.21</v>
      </c>
      <c r="E291" s="353" t="s">
        <v>5328</v>
      </c>
      <c r="F291" s="288" t="s">
        <v>4325</v>
      </c>
      <c r="G291" s="290" t="s">
        <v>5280</v>
      </c>
      <c r="H291" s="290" t="s">
        <v>5280</v>
      </c>
      <c r="I291" s="290" t="s">
        <v>5529</v>
      </c>
      <c r="J291" s="290" t="s">
        <v>5281</v>
      </c>
      <c r="K291" s="290" t="s">
        <v>5249</v>
      </c>
      <c r="L291" s="290" t="s">
        <v>5287</v>
      </c>
      <c r="M291" s="290" t="s">
        <v>5639</v>
      </c>
      <c r="N291" s="290" t="s">
        <v>5257</v>
      </c>
      <c r="O291" s="291">
        <v>42998</v>
      </c>
    </row>
    <row r="292" spans="1:15" x14ac:dyDescent="0.3">
      <c r="A292" s="286" t="s">
        <v>5244</v>
      </c>
      <c r="B292" s="288" t="s">
        <v>4959</v>
      </c>
      <c r="C292" s="288">
        <v>375.21</v>
      </c>
      <c r="D292" s="288">
        <v>375.75</v>
      </c>
      <c r="E292" s="354" t="s">
        <v>5330</v>
      </c>
      <c r="F292" s="288" t="s">
        <v>4325</v>
      </c>
      <c r="G292" s="290" t="s">
        <v>5246</v>
      </c>
      <c r="H292" s="290" t="s">
        <v>5286</v>
      </c>
      <c r="I292" s="290" t="s">
        <v>5470</v>
      </c>
      <c r="J292" s="290" t="s">
        <v>5640</v>
      </c>
      <c r="K292" s="290" t="s">
        <v>5249</v>
      </c>
      <c r="L292" s="290" t="s">
        <v>5287</v>
      </c>
      <c r="M292" s="290" t="s">
        <v>5641</v>
      </c>
      <c r="N292" s="290" t="s">
        <v>5257</v>
      </c>
      <c r="O292" s="291">
        <v>42998</v>
      </c>
    </row>
    <row r="293" spans="1:15" x14ac:dyDescent="0.3">
      <c r="A293" s="286" t="s">
        <v>5244</v>
      </c>
      <c r="B293" s="288" t="s">
        <v>4959</v>
      </c>
      <c r="C293" s="288">
        <v>375.75</v>
      </c>
      <c r="D293" s="288">
        <v>376.3</v>
      </c>
      <c r="E293" s="350" t="s">
        <v>5303</v>
      </c>
      <c r="F293" s="288" t="s">
        <v>4325</v>
      </c>
      <c r="G293" s="290" t="s">
        <v>5280</v>
      </c>
      <c r="H293" s="290" t="s">
        <v>5280</v>
      </c>
      <c r="I293" s="290" t="s">
        <v>5470</v>
      </c>
      <c r="J293" s="290" t="s">
        <v>5248</v>
      </c>
      <c r="K293" s="290" t="s">
        <v>5249</v>
      </c>
      <c r="L293" s="290" t="s">
        <v>5287</v>
      </c>
      <c r="M293" s="290" t="s">
        <v>5642</v>
      </c>
      <c r="N293" s="290" t="s">
        <v>5257</v>
      </c>
      <c r="O293" s="291">
        <v>42998</v>
      </c>
    </row>
    <row r="294" spans="1:15" x14ac:dyDescent="0.3">
      <c r="A294" s="286" t="s">
        <v>5244</v>
      </c>
      <c r="B294" s="288" t="s">
        <v>4959</v>
      </c>
      <c r="C294" s="288">
        <v>376.3</v>
      </c>
      <c r="D294" s="288">
        <v>380.97</v>
      </c>
      <c r="E294" s="354" t="s">
        <v>5330</v>
      </c>
      <c r="F294" s="288" t="s">
        <v>4325</v>
      </c>
      <c r="G294" s="290" t="s">
        <v>5286</v>
      </c>
      <c r="H294" s="290" t="s">
        <v>5286</v>
      </c>
      <c r="I294" s="290" t="s">
        <v>5476</v>
      </c>
      <c r="J294" s="290" t="s">
        <v>5640</v>
      </c>
      <c r="K294" s="290" t="s">
        <v>5249</v>
      </c>
      <c r="L294" s="290" t="s">
        <v>5287</v>
      </c>
      <c r="M294" s="290" t="s">
        <v>5643</v>
      </c>
      <c r="N294" s="290" t="s">
        <v>5257</v>
      </c>
      <c r="O294" s="291">
        <v>42998</v>
      </c>
    </row>
    <row r="295" spans="1:15" x14ac:dyDescent="0.3">
      <c r="A295" s="286" t="s">
        <v>5244</v>
      </c>
      <c r="B295" s="288" t="s">
        <v>4959</v>
      </c>
      <c r="C295" s="288">
        <v>380.97</v>
      </c>
      <c r="D295" s="288">
        <v>382.83</v>
      </c>
      <c r="E295" s="347" t="s">
        <v>5334</v>
      </c>
      <c r="F295" s="288" t="s">
        <v>4325</v>
      </c>
      <c r="G295" s="290" t="s">
        <v>5286</v>
      </c>
      <c r="H295" s="290" t="s">
        <v>5286</v>
      </c>
      <c r="I295" s="290" t="s">
        <v>5476</v>
      </c>
      <c r="J295" s="290" t="s">
        <v>5505</v>
      </c>
      <c r="K295" s="290" t="s">
        <v>5249</v>
      </c>
      <c r="L295" s="290" t="s">
        <v>5477</v>
      </c>
      <c r="M295" s="290" t="s">
        <v>5644</v>
      </c>
      <c r="N295" s="290" t="s">
        <v>5257</v>
      </c>
      <c r="O295" s="291">
        <v>42998</v>
      </c>
    </row>
    <row r="296" spans="1:15" x14ac:dyDescent="0.3">
      <c r="A296" s="286" t="s">
        <v>5244</v>
      </c>
      <c r="B296" s="288" t="s">
        <v>4959</v>
      </c>
      <c r="C296" s="288">
        <v>382.83</v>
      </c>
      <c r="D296" s="288">
        <v>383.28</v>
      </c>
      <c r="E296" s="290" t="s">
        <v>5271</v>
      </c>
      <c r="F296" s="288"/>
      <c r="G296" s="290" t="s">
        <v>133</v>
      </c>
      <c r="H296" s="288"/>
      <c r="I296" s="288"/>
      <c r="J296" s="290" t="s">
        <v>5247</v>
      </c>
      <c r="K296" s="290" t="s">
        <v>5249</v>
      </c>
      <c r="L296" s="290" t="s">
        <v>5287</v>
      </c>
      <c r="M296" s="290" t="s">
        <v>5645</v>
      </c>
      <c r="N296" s="290" t="s">
        <v>5257</v>
      </c>
      <c r="O296" s="291">
        <v>42998</v>
      </c>
    </row>
    <row r="297" spans="1:15" x14ac:dyDescent="0.3">
      <c r="A297" s="286" t="s">
        <v>5244</v>
      </c>
      <c r="B297" s="288" t="s">
        <v>4959</v>
      </c>
      <c r="C297" s="288">
        <v>383.28</v>
      </c>
      <c r="D297" s="288">
        <v>383.68</v>
      </c>
      <c r="E297" s="345" t="s">
        <v>5290</v>
      </c>
      <c r="F297" s="288" t="s">
        <v>4788</v>
      </c>
      <c r="G297" s="290" t="s">
        <v>5246</v>
      </c>
      <c r="H297" s="290" t="s">
        <v>5246</v>
      </c>
      <c r="I297" s="290" t="s">
        <v>5529</v>
      </c>
      <c r="J297" s="290" t="s">
        <v>5247</v>
      </c>
      <c r="K297" s="290" t="s">
        <v>5249</v>
      </c>
      <c r="L297" s="290" t="s">
        <v>5477</v>
      </c>
      <c r="M297" s="290" t="s">
        <v>5646</v>
      </c>
      <c r="N297" s="290" t="s">
        <v>5257</v>
      </c>
      <c r="O297" s="291">
        <v>43001</v>
      </c>
    </row>
    <row r="298" spans="1:15" x14ac:dyDescent="0.3">
      <c r="A298" s="286" t="s">
        <v>5244</v>
      </c>
      <c r="B298" s="288" t="s">
        <v>4959</v>
      </c>
      <c r="C298" s="288">
        <v>383.68</v>
      </c>
      <c r="D298" s="288">
        <v>384.57</v>
      </c>
      <c r="E298" s="345" t="s">
        <v>5290</v>
      </c>
      <c r="F298" s="288" t="s">
        <v>4788</v>
      </c>
      <c r="G298" s="290" t="s">
        <v>5286</v>
      </c>
      <c r="H298" s="290" t="s">
        <v>5246</v>
      </c>
      <c r="I298" s="290" t="s">
        <v>5529</v>
      </c>
      <c r="J298" s="290" t="s">
        <v>5247</v>
      </c>
      <c r="K298" s="290" t="s">
        <v>5249</v>
      </c>
      <c r="L298" s="290" t="s">
        <v>5477</v>
      </c>
      <c r="M298" s="290" t="s">
        <v>5647</v>
      </c>
      <c r="N298" s="290" t="s">
        <v>5257</v>
      </c>
      <c r="O298" s="291">
        <v>43001</v>
      </c>
    </row>
    <row r="299" spans="1:15" x14ac:dyDescent="0.3">
      <c r="A299" s="286" t="s">
        <v>5244</v>
      </c>
      <c r="B299" s="288" t="s">
        <v>4959</v>
      </c>
      <c r="C299" s="288">
        <v>385.17</v>
      </c>
      <c r="D299" s="288">
        <v>386.64</v>
      </c>
      <c r="E299" s="345" t="s">
        <v>5290</v>
      </c>
      <c r="F299" s="288" t="s">
        <v>4788</v>
      </c>
      <c r="G299" s="290" t="s">
        <v>5299</v>
      </c>
      <c r="H299" s="290" t="s">
        <v>5299</v>
      </c>
      <c r="I299" s="290" t="s">
        <v>5529</v>
      </c>
      <c r="J299" s="290" t="s">
        <v>5292</v>
      </c>
      <c r="K299" s="290" t="s">
        <v>5249</v>
      </c>
      <c r="L299" s="290" t="s">
        <v>5477</v>
      </c>
      <c r="M299" s="290" t="s">
        <v>5648</v>
      </c>
      <c r="N299" s="290" t="s">
        <v>5257</v>
      </c>
      <c r="O299" s="291">
        <v>43001</v>
      </c>
    </row>
    <row r="300" spans="1:15" x14ac:dyDescent="0.3">
      <c r="A300" s="286" t="s">
        <v>5244</v>
      </c>
      <c r="B300" s="288" t="s">
        <v>4959</v>
      </c>
      <c r="C300" s="288">
        <v>386.64</v>
      </c>
      <c r="D300" s="288">
        <v>388.32</v>
      </c>
      <c r="E300" s="355" t="s">
        <v>5303</v>
      </c>
      <c r="F300" s="288" t="s">
        <v>4325</v>
      </c>
      <c r="G300" s="290" t="s">
        <v>133</v>
      </c>
      <c r="H300" s="290" t="s">
        <v>133</v>
      </c>
      <c r="I300" s="290" t="s">
        <v>5529</v>
      </c>
      <c r="J300" s="290" t="s">
        <v>5248</v>
      </c>
      <c r="K300" s="290" t="s">
        <v>5249</v>
      </c>
      <c r="L300" s="290" t="s">
        <v>5491</v>
      </c>
      <c r="M300" s="290" t="s">
        <v>5649</v>
      </c>
      <c r="N300" s="290" t="s">
        <v>5257</v>
      </c>
      <c r="O300" s="291">
        <v>43001</v>
      </c>
    </row>
    <row r="301" spans="1:15" x14ac:dyDescent="0.3">
      <c r="A301" s="286" t="s">
        <v>5244</v>
      </c>
      <c r="B301" s="288" t="s">
        <v>4959</v>
      </c>
      <c r="C301" s="288">
        <v>388.32</v>
      </c>
      <c r="D301" s="288">
        <v>388.47</v>
      </c>
      <c r="E301" s="345" t="s">
        <v>5290</v>
      </c>
      <c r="F301" s="288" t="s">
        <v>4788</v>
      </c>
      <c r="G301" s="290" t="s">
        <v>133</v>
      </c>
      <c r="H301" s="290" t="s">
        <v>133</v>
      </c>
      <c r="I301" s="290" t="s">
        <v>5529</v>
      </c>
      <c r="J301" s="290" t="s">
        <v>5248</v>
      </c>
      <c r="K301" s="290" t="s">
        <v>5249</v>
      </c>
      <c r="L301" s="290" t="s">
        <v>5501</v>
      </c>
      <c r="M301" s="290" t="s">
        <v>5650</v>
      </c>
      <c r="N301" s="290" t="s">
        <v>5257</v>
      </c>
      <c r="O301" s="291">
        <v>43001</v>
      </c>
    </row>
    <row r="302" spans="1:15" x14ac:dyDescent="0.3">
      <c r="A302" s="286" t="s">
        <v>5244</v>
      </c>
      <c r="B302" s="288" t="s">
        <v>4959</v>
      </c>
      <c r="C302" s="288">
        <v>388.47</v>
      </c>
      <c r="D302" s="288">
        <v>389.19</v>
      </c>
      <c r="E302" s="290" t="s">
        <v>5271</v>
      </c>
      <c r="F302" s="288"/>
      <c r="G302" s="290" t="s">
        <v>5246</v>
      </c>
      <c r="H302" s="290" t="s">
        <v>5246</v>
      </c>
      <c r="I302" s="290" t="s">
        <v>5529</v>
      </c>
      <c r="J302" s="290" t="s">
        <v>5248</v>
      </c>
      <c r="K302" s="290" t="s">
        <v>5249</v>
      </c>
      <c r="L302" s="290" t="s">
        <v>5287</v>
      </c>
      <c r="M302" s="290" t="s">
        <v>5651</v>
      </c>
      <c r="N302" s="290" t="s">
        <v>5257</v>
      </c>
      <c r="O302" s="291">
        <v>43001</v>
      </c>
    </row>
    <row r="303" spans="1:15" x14ac:dyDescent="0.3">
      <c r="A303" s="286" t="s">
        <v>5244</v>
      </c>
      <c r="B303" s="288" t="s">
        <v>4959</v>
      </c>
      <c r="C303" s="288">
        <v>389.48</v>
      </c>
      <c r="D303" s="288">
        <v>389.8</v>
      </c>
      <c r="E303" s="355" t="s">
        <v>5303</v>
      </c>
      <c r="F303" s="288" t="s">
        <v>4325</v>
      </c>
      <c r="G303" s="288"/>
      <c r="H303" s="288"/>
      <c r="I303" s="288"/>
      <c r="J303" s="290" t="s">
        <v>5248</v>
      </c>
      <c r="K303" s="290" t="s">
        <v>5249</v>
      </c>
      <c r="L303" s="290" t="s">
        <v>5477</v>
      </c>
      <c r="M303" s="290" t="s">
        <v>5652</v>
      </c>
      <c r="N303" s="290" t="s">
        <v>5257</v>
      </c>
      <c r="O303" s="291">
        <v>43001</v>
      </c>
    </row>
    <row r="304" spans="1:15" x14ac:dyDescent="0.3">
      <c r="A304" s="286" t="s">
        <v>5244</v>
      </c>
      <c r="B304" s="288" t="s">
        <v>4959</v>
      </c>
      <c r="C304" s="288">
        <v>389.8</v>
      </c>
      <c r="D304" s="288">
        <v>397.82</v>
      </c>
      <c r="E304" s="345" t="s">
        <v>5290</v>
      </c>
      <c r="F304" s="288" t="s">
        <v>4788</v>
      </c>
      <c r="G304" s="290" t="s">
        <v>133</v>
      </c>
      <c r="H304" s="290" t="s">
        <v>133</v>
      </c>
      <c r="I304" s="290" t="s">
        <v>5529</v>
      </c>
      <c r="J304" s="290" t="s">
        <v>5248</v>
      </c>
      <c r="K304" s="290" t="s">
        <v>5249</v>
      </c>
      <c r="L304" s="290" t="s">
        <v>5477</v>
      </c>
      <c r="M304" s="290" t="s">
        <v>5653</v>
      </c>
      <c r="N304" s="290" t="s">
        <v>5257</v>
      </c>
      <c r="O304" s="291">
        <v>43001</v>
      </c>
    </row>
    <row r="305" spans="1:15" x14ac:dyDescent="0.3">
      <c r="A305" s="286" t="s">
        <v>5244</v>
      </c>
      <c r="B305" s="288" t="s">
        <v>4959</v>
      </c>
      <c r="C305" s="288">
        <v>397.82</v>
      </c>
      <c r="D305" s="288">
        <v>398.05</v>
      </c>
      <c r="E305" s="353" t="s">
        <v>5328</v>
      </c>
      <c r="F305" s="288" t="s">
        <v>4325</v>
      </c>
      <c r="G305" s="290" t="s">
        <v>5280</v>
      </c>
      <c r="H305" s="288"/>
      <c r="I305" s="288"/>
      <c r="J305" s="290" t="s">
        <v>5248</v>
      </c>
      <c r="K305" s="290" t="s">
        <v>5249</v>
      </c>
      <c r="L305" s="290" t="s">
        <v>5287</v>
      </c>
      <c r="M305" s="290" t="s">
        <v>5654</v>
      </c>
      <c r="N305" s="290" t="s">
        <v>5257</v>
      </c>
      <c r="O305" s="291">
        <v>43001</v>
      </c>
    </row>
    <row r="306" spans="1:15" x14ac:dyDescent="0.3">
      <c r="A306" s="286" t="s">
        <v>5244</v>
      </c>
      <c r="B306" s="288" t="s">
        <v>4959</v>
      </c>
      <c r="C306" s="288">
        <v>398.05</v>
      </c>
      <c r="D306" s="288">
        <v>398.44</v>
      </c>
      <c r="E306" s="355" t="s">
        <v>5303</v>
      </c>
      <c r="F306" s="288" t="s">
        <v>4325</v>
      </c>
      <c r="G306" s="290" t="s">
        <v>133</v>
      </c>
      <c r="H306" s="290" t="s">
        <v>133</v>
      </c>
      <c r="I306" s="290" t="s">
        <v>5470</v>
      </c>
      <c r="J306" s="290" t="s">
        <v>5247</v>
      </c>
      <c r="K306" s="290" t="s">
        <v>5249</v>
      </c>
      <c r="L306" s="290" t="s">
        <v>5287</v>
      </c>
      <c r="M306" s="290" t="s">
        <v>5655</v>
      </c>
      <c r="N306" s="290" t="s">
        <v>5257</v>
      </c>
      <c r="O306" s="291">
        <v>43001</v>
      </c>
    </row>
    <row r="307" spans="1:15" x14ac:dyDescent="0.3">
      <c r="A307" s="286" t="s">
        <v>5244</v>
      </c>
      <c r="B307" s="288" t="s">
        <v>4959</v>
      </c>
      <c r="C307" s="288">
        <v>398.44</v>
      </c>
      <c r="D307" s="288">
        <v>398.81</v>
      </c>
      <c r="E307" s="356" t="s">
        <v>5330</v>
      </c>
      <c r="F307" s="288" t="s">
        <v>4325</v>
      </c>
      <c r="G307" s="290" t="s">
        <v>5299</v>
      </c>
      <c r="H307" s="290" t="s">
        <v>5299</v>
      </c>
      <c r="I307" s="290" t="s">
        <v>5476</v>
      </c>
      <c r="J307" s="290" t="s">
        <v>5292</v>
      </c>
      <c r="K307" s="290" t="s">
        <v>5249</v>
      </c>
      <c r="L307" s="290" t="s">
        <v>5287</v>
      </c>
      <c r="M307" s="290" t="s">
        <v>5656</v>
      </c>
      <c r="N307" s="290" t="s">
        <v>5257</v>
      </c>
      <c r="O307" s="291">
        <v>43001</v>
      </c>
    </row>
    <row r="308" spans="1:15" x14ac:dyDescent="0.3">
      <c r="A308" s="286" t="s">
        <v>5244</v>
      </c>
      <c r="B308" s="288" t="s">
        <v>4959</v>
      </c>
      <c r="C308" s="288">
        <v>398.81</v>
      </c>
      <c r="D308" s="288">
        <v>399.2</v>
      </c>
      <c r="E308" s="355" t="s">
        <v>5303</v>
      </c>
      <c r="F308" s="288" t="s">
        <v>4325</v>
      </c>
      <c r="G308" s="290" t="s">
        <v>5246</v>
      </c>
      <c r="H308" s="290" t="s">
        <v>5265</v>
      </c>
      <c r="I308" s="290" t="s">
        <v>5476</v>
      </c>
      <c r="J308" s="290" t="s">
        <v>5248</v>
      </c>
      <c r="K308" s="290" t="s">
        <v>5249</v>
      </c>
      <c r="L308" s="290" t="s">
        <v>5287</v>
      </c>
      <c r="M308" s="290" t="s">
        <v>5657</v>
      </c>
      <c r="N308" s="290" t="s">
        <v>5257</v>
      </c>
      <c r="O308" s="291">
        <v>43001</v>
      </c>
    </row>
    <row r="309" spans="1:15" x14ac:dyDescent="0.3">
      <c r="A309" s="286" t="s">
        <v>5244</v>
      </c>
      <c r="B309" s="288" t="s">
        <v>4959</v>
      </c>
      <c r="C309" s="288">
        <v>399.2</v>
      </c>
      <c r="D309" s="288">
        <v>399.6</v>
      </c>
      <c r="E309" s="345" t="s">
        <v>5290</v>
      </c>
      <c r="F309" s="288" t="s">
        <v>4788</v>
      </c>
      <c r="G309" s="290" t="s">
        <v>5246</v>
      </c>
      <c r="H309" s="290" t="s">
        <v>5434</v>
      </c>
      <c r="I309" s="290" t="s">
        <v>5476</v>
      </c>
      <c r="J309" s="290" t="s">
        <v>5248</v>
      </c>
      <c r="K309" s="290" t="s">
        <v>5249</v>
      </c>
      <c r="L309" s="290" t="s">
        <v>5473</v>
      </c>
      <c r="M309" s="290" t="s">
        <v>5658</v>
      </c>
      <c r="N309" s="290" t="s">
        <v>5257</v>
      </c>
      <c r="O309" s="291">
        <v>43001</v>
      </c>
    </row>
    <row r="310" spans="1:15" x14ac:dyDescent="0.3">
      <c r="A310" s="286" t="s">
        <v>5244</v>
      </c>
      <c r="B310" s="288" t="s">
        <v>4959</v>
      </c>
      <c r="C310" s="288">
        <v>399.6</v>
      </c>
      <c r="D310" s="288">
        <v>402.5</v>
      </c>
      <c r="E310" s="345" t="s">
        <v>5290</v>
      </c>
      <c r="F310" s="288" t="s">
        <v>4788</v>
      </c>
      <c r="G310" s="290" t="s">
        <v>5299</v>
      </c>
      <c r="H310" s="290" t="s">
        <v>5299</v>
      </c>
      <c r="I310" s="290" t="s">
        <v>5476</v>
      </c>
      <c r="J310" s="290" t="s">
        <v>5292</v>
      </c>
      <c r="K310" s="290" t="s">
        <v>5249</v>
      </c>
      <c r="L310" s="290" t="s">
        <v>5501</v>
      </c>
      <c r="M310" s="290" t="s">
        <v>5659</v>
      </c>
      <c r="N310" s="290" t="s">
        <v>5257</v>
      </c>
      <c r="O310" s="291">
        <v>43001</v>
      </c>
    </row>
    <row r="311" spans="1:15" x14ac:dyDescent="0.3">
      <c r="A311" s="286" t="s">
        <v>5244</v>
      </c>
      <c r="B311" s="288" t="s">
        <v>4959</v>
      </c>
      <c r="C311" s="288">
        <v>402.5</v>
      </c>
      <c r="D311" s="288">
        <v>403.56</v>
      </c>
      <c r="E311" s="345" t="s">
        <v>5290</v>
      </c>
      <c r="F311" s="288" t="s">
        <v>4788</v>
      </c>
      <c r="G311" s="290" t="s">
        <v>5299</v>
      </c>
      <c r="H311" s="290" t="s">
        <v>5299</v>
      </c>
      <c r="I311" s="290" t="s">
        <v>5529</v>
      </c>
      <c r="J311" s="290" t="s">
        <v>5292</v>
      </c>
      <c r="K311" s="290" t="s">
        <v>5249</v>
      </c>
      <c r="L311" s="290" t="s">
        <v>5477</v>
      </c>
      <c r="M311" s="290" t="s">
        <v>5660</v>
      </c>
      <c r="N311" s="290" t="s">
        <v>5257</v>
      </c>
      <c r="O311" s="291">
        <v>43001</v>
      </c>
    </row>
    <row r="312" spans="1:15" x14ac:dyDescent="0.3">
      <c r="A312" s="286" t="s">
        <v>5244</v>
      </c>
      <c r="B312" s="288" t="s">
        <v>4959</v>
      </c>
      <c r="C312" s="288">
        <v>403.56</v>
      </c>
      <c r="D312" s="288">
        <v>406</v>
      </c>
      <c r="E312" s="345" t="s">
        <v>5290</v>
      </c>
      <c r="F312" s="288" t="s">
        <v>4788</v>
      </c>
      <c r="G312" s="290" t="s">
        <v>5299</v>
      </c>
      <c r="H312" s="290" t="s">
        <v>5299</v>
      </c>
      <c r="I312" s="290" t="s">
        <v>5476</v>
      </c>
      <c r="J312" s="290" t="s">
        <v>5247</v>
      </c>
      <c r="K312" s="290" t="s">
        <v>5249</v>
      </c>
      <c r="L312" s="290" t="s">
        <v>5477</v>
      </c>
      <c r="M312" s="290" t="s">
        <v>5661</v>
      </c>
      <c r="N312" s="290" t="s">
        <v>5257</v>
      </c>
      <c r="O312" s="291">
        <v>43001</v>
      </c>
    </row>
    <row r="313" spans="1:15" x14ac:dyDescent="0.3">
      <c r="A313" s="286" t="s">
        <v>5244</v>
      </c>
      <c r="B313" s="288" t="s">
        <v>4959</v>
      </c>
      <c r="C313" s="288">
        <v>406</v>
      </c>
      <c r="D313" s="288">
        <v>408.91</v>
      </c>
      <c r="E313" s="345" t="s">
        <v>5290</v>
      </c>
      <c r="F313" s="288" t="s">
        <v>4788</v>
      </c>
      <c r="G313" s="290" t="s">
        <v>5505</v>
      </c>
      <c r="H313" s="288"/>
      <c r="I313" s="288"/>
      <c r="J313" s="290" t="s">
        <v>5247</v>
      </c>
      <c r="K313" s="290" t="s">
        <v>5249</v>
      </c>
      <c r="L313" s="290" t="s">
        <v>5477</v>
      </c>
      <c r="M313" s="290" t="s">
        <v>5662</v>
      </c>
      <c r="N313" s="290" t="s">
        <v>5257</v>
      </c>
      <c r="O313" s="291">
        <v>43001</v>
      </c>
    </row>
    <row r="314" spans="1:15" x14ac:dyDescent="0.3">
      <c r="A314" s="286" t="s">
        <v>5244</v>
      </c>
      <c r="B314" s="288" t="s">
        <v>4959</v>
      </c>
      <c r="C314" s="288">
        <v>408.91</v>
      </c>
      <c r="D314" s="288">
        <v>410.32</v>
      </c>
      <c r="E314" s="287" t="s">
        <v>5303</v>
      </c>
      <c r="F314" s="288" t="s">
        <v>4325</v>
      </c>
      <c r="G314" s="290" t="s">
        <v>5280</v>
      </c>
      <c r="H314" s="290" t="s">
        <v>133</v>
      </c>
      <c r="I314" s="290" t="s">
        <v>5529</v>
      </c>
      <c r="J314" s="290" t="s">
        <v>5248</v>
      </c>
      <c r="K314" s="290" t="s">
        <v>5249</v>
      </c>
      <c r="L314" s="290" t="s">
        <v>5491</v>
      </c>
      <c r="M314" s="290" t="s">
        <v>5663</v>
      </c>
      <c r="N314" s="290" t="s">
        <v>5257</v>
      </c>
      <c r="O314" s="291">
        <v>43001</v>
      </c>
    </row>
    <row r="315" spans="1:15" x14ac:dyDescent="0.3">
      <c r="A315" s="286" t="s">
        <v>5244</v>
      </c>
      <c r="B315" s="288" t="s">
        <v>4959</v>
      </c>
      <c r="C315" s="288">
        <v>410.32</v>
      </c>
      <c r="D315" s="288">
        <v>410.8</v>
      </c>
      <c r="E315" s="290" t="s">
        <v>5271</v>
      </c>
      <c r="F315" s="288"/>
      <c r="G315" s="290" t="s">
        <v>5299</v>
      </c>
      <c r="H315" s="290" t="s">
        <v>5371</v>
      </c>
      <c r="I315" s="290" t="s">
        <v>5476</v>
      </c>
      <c r="J315" s="290" t="s">
        <v>5292</v>
      </c>
      <c r="K315" s="290" t="s">
        <v>5249</v>
      </c>
      <c r="L315" s="290" t="s">
        <v>5287</v>
      </c>
      <c r="M315" s="290" t="s">
        <v>5664</v>
      </c>
      <c r="N315" s="290" t="s">
        <v>5257</v>
      </c>
      <c r="O315" s="291">
        <v>43001</v>
      </c>
    </row>
    <row r="316" spans="1:15" x14ac:dyDescent="0.3">
      <c r="A316" s="286" t="s">
        <v>5244</v>
      </c>
      <c r="B316" s="288" t="s">
        <v>4959</v>
      </c>
      <c r="C316" s="288">
        <v>410.8</v>
      </c>
      <c r="D316" s="288">
        <v>411.58</v>
      </c>
      <c r="E316" s="356" t="s">
        <v>5330</v>
      </c>
      <c r="F316" s="288" t="s">
        <v>4325</v>
      </c>
      <c r="G316" s="290" t="s">
        <v>5299</v>
      </c>
      <c r="H316" s="290" t="s">
        <v>5299</v>
      </c>
      <c r="I316" s="290" t="s">
        <v>5476</v>
      </c>
      <c r="J316" s="290" t="s">
        <v>5292</v>
      </c>
      <c r="K316" s="290" t="s">
        <v>5249</v>
      </c>
      <c r="L316" s="290" t="s">
        <v>5501</v>
      </c>
      <c r="M316" s="290" t="s">
        <v>5665</v>
      </c>
      <c r="N316" s="290" t="s">
        <v>5257</v>
      </c>
      <c r="O316" s="291">
        <v>43001</v>
      </c>
    </row>
    <row r="317" spans="1:15" x14ac:dyDescent="0.3">
      <c r="A317" s="286" t="s">
        <v>5244</v>
      </c>
      <c r="B317" s="288" t="s">
        <v>4959</v>
      </c>
      <c r="C317" s="288">
        <v>411.58</v>
      </c>
      <c r="D317" s="288">
        <v>413</v>
      </c>
      <c r="E317" s="287" t="s">
        <v>5303</v>
      </c>
      <c r="F317" s="288" t="s">
        <v>4325</v>
      </c>
      <c r="G317" s="290" t="s">
        <v>5299</v>
      </c>
      <c r="H317" s="288"/>
      <c r="I317" s="288"/>
      <c r="J317" s="290" t="s">
        <v>5292</v>
      </c>
      <c r="K317" s="290" t="s">
        <v>5249</v>
      </c>
      <c r="L317" s="290" t="s">
        <v>5473</v>
      </c>
      <c r="M317" s="290" t="s">
        <v>5666</v>
      </c>
      <c r="N317" s="290" t="s">
        <v>5257</v>
      </c>
      <c r="O317" s="291">
        <v>43001</v>
      </c>
    </row>
    <row r="318" spans="1:15" x14ac:dyDescent="0.3">
      <c r="A318" s="286" t="s">
        <v>5244</v>
      </c>
      <c r="B318" s="288" t="s">
        <v>4959</v>
      </c>
      <c r="C318" s="288">
        <v>413</v>
      </c>
      <c r="D318" s="288">
        <v>415</v>
      </c>
      <c r="E318" s="287" t="s">
        <v>5303</v>
      </c>
      <c r="F318" s="288" t="s">
        <v>4325</v>
      </c>
      <c r="G318" s="290" t="s">
        <v>5280</v>
      </c>
      <c r="H318" s="290" t="s">
        <v>5280</v>
      </c>
      <c r="I318" s="290" t="s">
        <v>5476</v>
      </c>
      <c r="J318" s="290" t="s">
        <v>5248</v>
      </c>
      <c r="K318" s="290" t="s">
        <v>5249</v>
      </c>
      <c r="L318" s="290" t="s">
        <v>5491</v>
      </c>
      <c r="M318" s="290" t="s">
        <v>5667</v>
      </c>
      <c r="N318" s="290" t="s">
        <v>5257</v>
      </c>
      <c r="O318" s="291">
        <v>43001</v>
      </c>
    </row>
    <row r="319" spans="1:15" x14ac:dyDescent="0.3">
      <c r="A319" s="286" t="s">
        <v>5244</v>
      </c>
      <c r="B319" s="288" t="s">
        <v>4959</v>
      </c>
      <c r="C319" s="288">
        <v>415</v>
      </c>
      <c r="D319" s="288">
        <v>416</v>
      </c>
      <c r="E319" s="287" t="s">
        <v>5303</v>
      </c>
      <c r="F319" s="288" t="s">
        <v>4325</v>
      </c>
      <c r="G319" s="290" t="s">
        <v>5280</v>
      </c>
      <c r="H319" s="290" t="s">
        <v>5556</v>
      </c>
      <c r="I319" s="290" t="s">
        <v>5529</v>
      </c>
      <c r="J319" s="290" t="s">
        <v>5248</v>
      </c>
      <c r="K319" s="290" t="s">
        <v>5249</v>
      </c>
      <c r="L319" s="290" t="s">
        <v>5491</v>
      </c>
      <c r="M319" s="290" t="s">
        <v>5668</v>
      </c>
      <c r="N319" s="290" t="s">
        <v>5257</v>
      </c>
      <c r="O319" s="291">
        <v>43001</v>
      </c>
    </row>
    <row r="320" spans="1:15" x14ac:dyDescent="0.3">
      <c r="A320" s="286" t="s">
        <v>5244</v>
      </c>
      <c r="B320" s="288" t="s">
        <v>4959</v>
      </c>
      <c r="C320" s="288">
        <v>416</v>
      </c>
      <c r="D320" s="288">
        <v>419.8</v>
      </c>
      <c r="E320" s="304" t="s">
        <v>5303</v>
      </c>
      <c r="F320" s="288" t="s">
        <v>4325</v>
      </c>
      <c r="G320" s="290" t="s">
        <v>5280</v>
      </c>
      <c r="H320" s="290" t="s">
        <v>133</v>
      </c>
      <c r="I320" s="290" t="s">
        <v>5529</v>
      </c>
      <c r="J320" s="290" t="s">
        <v>5248</v>
      </c>
      <c r="K320" s="290" t="s">
        <v>5249</v>
      </c>
      <c r="L320" s="290" t="s">
        <v>5491</v>
      </c>
      <c r="M320" s="290" t="s">
        <v>5669</v>
      </c>
      <c r="N320" s="290" t="s">
        <v>5257</v>
      </c>
      <c r="O320" s="291">
        <v>43001</v>
      </c>
    </row>
    <row r="321" spans="1:15" x14ac:dyDescent="0.3">
      <c r="A321" s="286" t="s">
        <v>5244</v>
      </c>
      <c r="B321" s="288" t="s">
        <v>4959</v>
      </c>
      <c r="C321" s="288">
        <v>419.8</v>
      </c>
      <c r="D321" s="288">
        <v>420.3</v>
      </c>
      <c r="E321" s="287" t="s">
        <v>5303</v>
      </c>
      <c r="F321" s="288" t="s">
        <v>4325</v>
      </c>
      <c r="G321" s="288"/>
      <c r="H321" s="288"/>
      <c r="I321" s="288"/>
      <c r="J321" s="288"/>
      <c r="K321" s="290" t="s">
        <v>5249</v>
      </c>
      <c r="L321" s="288"/>
      <c r="M321" s="290" t="s">
        <v>5670</v>
      </c>
      <c r="N321" s="290" t="s">
        <v>5257</v>
      </c>
      <c r="O321" s="291">
        <v>43001</v>
      </c>
    </row>
    <row r="322" spans="1:15" x14ac:dyDescent="0.3">
      <c r="A322" s="286" t="s">
        <v>5244</v>
      </c>
      <c r="B322" s="288" t="s">
        <v>4959</v>
      </c>
      <c r="C322" s="288">
        <v>420.3</v>
      </c>
      <c r="D322" s="288">
        <v>436.1</v>
      </c>
      <c r="E322" s="287" t="s">
        <v>5303</v>
      </c>
      <c r="F322" s="288" t="s">
        <v>4325</v>
      </c>
      <c r="G322" s="290" t="s">
        <v>5280</v>
      </c>
      <c r="H322" s="290" t="s">
        <v>133</v>
      </c>
      <c r="I322" s="290" t="s">
        <v>5529</v>
      </c>
      <c r="J322" s="290" t="s">
        <v>5248</v>
      </c>
      <c r="K322" s="290" t="s">
        <v>5249</v>
      </c>
      <c r="L322" s="290" t="s">
        <v>5491</v>
      </c>
      <c r="M322" s="290" t="s">
        <v>5671</v>
      </c>
      <c r="N322" s="290" t="s">
        <v>5257</v>
      </c>
      <c r="O322" s="291">
        <v>43001</v>
      </c>
    </row>
    <row r="323" spans="1:15" x14ac:dyDescent="0.3">
      <c r="A323" s="286" t="s">
        <v>5244</v>
      </c>
      <c r="B323" s="288" t="s">
        <v>4959</v>
      </c>
      <c r="C323" s="288">
        <v>436.1</v>
      </c>
      <c r="D323" s="288">
        <v>439.14</v>
      </c>
      <c r="E323" s="304" t="s">
        <v>5303</v>
      </c>
      <c r="F323" s="288" t="s">
        <v>4325</v>
      </c>
      <c r="G323" s="290" t="s">
        <v>5280</v>
      </c>
      <c r="H323" s="290" t="s">
        <v>133</v>
      </c>
      <c r="I323" s="290" t="s">
        <v>5470</v>
      </c>
      <c r="J323" s="290" t="s">
        <v>5248</v>
      </c>
      <c r="K323" s="290" t="s">
        <v>5249</v>
      </c>
      <c r="L323" s="290" t="s">
        <v>5491</v>
      </c>
      <c r="M323" s="290" t="s">
        <v>5672</v>
      </c>
      <c r="N323" s="290" t="s">
        <v>5257</v>
      </c>
      <c r="O323" s="291">
        <v>43001</v>
      </c>
    </row>
    <row r="324" spans="1:15" x14ac:dyDescent="0.3">
      <c r="A324" s="286" t="s">
        <v>5244</v>
      </c>
      <c r="B324" s="288" t="s">
        <v>4959</v>
      </c>
      <c r="C324" s="288">
        <v>443.52</v>
      </c>
      <c r="D324" s="288">
        <v>444.66</v>
      </c>
      <c r="E324" s="304" t="s">
        <v>5303</v>
      </c>
      <c r="F324" s="288" t="s">
        <v>4325</v>
      </c>
      <c r="G324" s="290" t="s">
        <v>5280</v>
      </c>
      <c r="H324" s="290" t="s">
        <v>133</v>
      </c>
      <c r="I324" s="290" t="s">
        <v>5470</v>
      </c>
      <c r="J324" s="290" t="s">
        <v>5248</v>
      </c>
      <c r="K324" s="290" t="s">
        <v>5249</v>
      </c>
      <c r="L324" s="290" t="s">
        <v>5491</v>
      </c>
      <c r="M324" s="290" t="s">
        <v>5673</v>
      </c>
      <c r="N324" s="290" t="s">
        <v>5257</v>
      </c>
      <c r="O324" s="291">
        <v>43001</v>
      </c>
    </row>
    <row r="325" spans="1:15" x14ac:dyDescent="0.3">
      <c r="A325" s="286" t="s">
        <v>5244</v>
      </c>
      <c r="B325" s="288" t="s">
        <v>4959</v>
      </c>
      <c r="C325" s="288">
        <v>451.1</v>
      </c>
      <c r="D325" s="288">
        <v>453.5</v>
      </c>
      <c r="E325" s="304" t="s">
        <v>5303</v>
      </c>
      <c r="F325" s="288" t="s">
        <v>4325</v>
      </c>
      <c r="G325" s="290" t="s">
        <v>5280</v>
      </c>
      <c r="H325" s="290" t="s">
        <v>133</v>
      </c>
      <c r="I325" s="290" t="s">
        <v>5470</v>
      </c>
      <c r="J325" s="290" t="s">
        <v>5248</v>
      </c>
      <c r="K325" s="290" t="s">
        <v>5249</v>
      </c>
      <c r="L325" s="290" t="s">
        <v>5491</v>
      </c>
      <c r="M325" s="290" t="s">
        <v>5674</v>
      </c>
      <c r="N325" s="290" t="s">
        <v>5257</v>
      </c>
      <c r="O325" s="291">
        <v>43001</v>
      </c>
    </row>
    <row r="326" spans="1:15" x14ac:dyDescent="0.3">
      <c r="A326" s="286" t="s">
        <v>5244</v>
      </c>
      <c r="B326" s="288" t="s">
        <v>4959</v>
      </c>
      <c r="C326" s="288">
        <v>453.5</v>
      </c>
      <c r="D326" s="288">
        <v>453.6</v>
      </c>
      <c r="E326" s="349" t="s">
        <v>5279</v>
      </c>
      <c r="F326" s="288" t="s">
        <v>4325</v>
      </c>
      <c r="G326" s="290" t="s">
        <v>5475</v>
      </c>
      <c r="H326" s="290" t="s">
        <v>5280</v>
      </c>
      <c r="I326" s="290" t="s">
        <v>5476</v>
      </c>
      <c r="J326" s="290" t="s">
        <v>5281</v>
      </c>
      <c r="K326" s="290" t="s">
        <v>5249</v>
      </c>
      <c r="L326" s="290" t="s">
        <v>5675</v>
      </c>
      <c r="M326" s="290" t="s">
        <v>5676</v>
      </c>
      <c r="N326" s="290" t="s">
        <v>5257</v>
      </c>
      <c r="O326" s="291">
        <v>43001</v>
      </c>
    </row>
    <row r="327" spans="1:15" x14ac:dyDescent="0.3">
      <c r="A327" s="286" t="s">
        <v>5244</v>
      </c>
      <c r="B327" s="288" t="s">
        <v>4959</v>
      </c>
      <c r="C327" s="288">
        <v>453.6</v>
      </c>
      <c r="D327" s="288">
        <v>456.14</v>
      </c>
      <c r="E327" s="304" t="s">
        <v>5303</v>
      </c>
      <c r="F327" s="288" t="s">
        <v>4325</v>
      </c>
      <c r="G327" s="290" t="s">
        <v>5280</v>
      </c>
      <c r="H327" s="290" t="s">
        <v>5280</v>
      </c>
      <c r="I327" s="290" t="s">
        <v>5470</v>
      </c>
      <c r="J327" s="290" t="s">
        <v>5248</v>
      </c>
      <c r="K327" s="290" t="s">
        <v>5249</v>
      </c>
      <c r="L327" s="290" t="s">
        <v>5491</v>
      </c>
      <c r="M327" s="290" t="s">
        <v>5677</v>
      </c>
      <c r="N327" s="290" t="s">
        <v>5257</v>
      </c>
      <c r="O327" s="291">
        <v>43001</v>
      </c>
    </row>
    <row r="328" spans="1:15" x14ac:dyDescent="0.3">
      <c r="A328" s="286" t="s">
        <v>5244</v>
      </c>
      <c r="B328" s="288" t="s">
        <v>4959</v>
      </c>
      <c r="C328" s="288">
        <v>456.14</v>
      </c>
      <c r="D328" s="288">
        <v>462.7</v>
      </c>
      <c r="E328" s="304" t="s">
        <v>5303</v>
      </c>
      <c r="F328" s="288" t="s">
        <v>4325</v>
      </c>
      <c r="G328" s="290" t="s">
        <v>5475</v>
      </c>
      <c r="H328" s="290" t="s">
        <v>5280</v>
      </c>
      <c r="I328" s="290" t="s">
        <v>5529</v>
      </c>
      <c r="J328" s="290" t="s">
        <v>5248</v>
      </c>
      <c r="K328" s="290" t="s">
        <v>5249</v>
      </c>
      <c r="L328" s="290" t="s">
        <v>5675</v>
      </c>
      <c r="M328" s="290" t="s">
        <v>5678</v>
      </c>
      <c r="N328" s="290" t="s">
        <v>5257</v>
      </c>
      <c r="O328" s="291">
        <v>43001</v>
      </c>
    </row>
    <row r="329" spans="1:15" x14ac:dyDescent="0.3">
      <c r="A329" s="286" t="s">
        <v>5244</v>
      </c>
      <c r="B329" s="288" t="s">
        <v>4959</v>
      </c>
      <c r="C329" s="288">
        <v>462.7</v>
      </c>
      <c r="D329" s="288">
        <v>467.6</v>
      </c>
      <c r="E329" s="353" t="s">
        <v>5328</v>
      </c>
      <c r="F329" s="288" t="s">
        <v>4325</v>
      </c>
      <c r="G329" s="290" t="s">
        <v>5475</v>
      </c>
      <c r="H329" s="290" t="s">
        <v>5280</v>
      </c>
      <c r="I329" s="290" t="s">
        <v>5529</v>
      </c>
      <c r="J329" s="290" t="s">
        <v>5281</v>
      </c>
      <c r="K329" s="290" t="s">
        <v>5249</v>
      </c>
      <c r="L329" s="290" t="s">
        <v>5287</v>
      </c>
      <c r="M329" s="290" t="s">
        <v>5679</v>
      </c>
      <c r="N329" s="290" t="s">
        <v>5257</v>
      </c>
      <c r="O329" s="291">
        <v>43001</v>
      </c>
    </row>
    <row r="330" spans="1:15" x14ac:dyDescent="0.3">
      <c r="A330" s="286" t="s">
        <v>5244</v>
      </c>
      <c r="B330" s="288" t="s">
        <v>4959</v>
      </c>
      <c r="C330" s="288">
        <v>467.6</v>
      </c>
      <c r="D330" s="288">
        <v>468</v>
      </c>
      <c r="E330" s="353" t="s">
        <v>5328</v>
      </c>
      <c r="F330" s="288" t="s">
        <v>4325</v>
      </c>
      <c r="G330" s="290" t="s">
        <v>5299</v>
      </c>
      <c r="H330" s="290" t="s">
        <v>5299</v>
      </c>
      <c r="I330" s="290" t="s">
        <v>5529</v>
      </c>
      <c r="J330" s="290" t="s">
        <v>5281</v>
      </c>
      <c r="K330" s="290" t="s">
        <v>5249</v>
      </c>
      <c r="L330" s="290" t="s">
        <v>5501</v>
      </c>
      <c r="M330" s="290" t="s">
        <v>5680</v>
      </c>
      <c r="N330" s="290" t="s">
        <v>5257</v>
      </c>
      <c r="O330" s="291">
        <v>43001</v>
      </c>
    </row>
    <row r="331" spans="1:15" x14ac:dyDescent="0.3">
      <c r="A331" s="286" t="s">
        <v>5244</v>
      </c>
      <c r="B331" s="288" t="s">
        <v>4959</v>
      </c>
      <c r="C331" s="288">
        <v>468</v>
      </c>
      <c r="D331" s="288">
        <v>473.86</v>
      </c>
      <c r="E331" s="304" t="s">
        <v>5303</v>
      </c>
      <c r="F331" s="288" t="s">
        <v>4325</v>
      </c>
      <c r="G331" s="290" t="s">
        <v>133</v>
      </c>
      <c r="H331" s="290" t="s">
        <v>5280</v>
      </c>
      <c r="I331" s="290" t="s">
        <v>5470</v>
      </c>
      <c r="J331" s="290" t="s">
        <v>5248</v>
      </c>
      <c r="K331" s="290" t="s">
        <v>5249</v>
      </c>
      <c r="L331" s="290" t="s">
        <v>5491</v>
      </c>
      <c r="M331" s="290" t="s">
        <v>5681</v>
      </c>
      <c r="N331" s="290" t="s">
        <v>5257</v>
      </c>
      <c r="O331" s="291">
        <v>43001</v>
      </c>
    </row>
    <row r="332" spans="1:15" x14ac:dyDescent="0.3">
      <c r="A332" s="286" t="s">
        <v>5244</v>
      </c>
      <c r="B332" s="288" t="s">
        <v>4959</v>
      </c>
      <c r="C332" s="288">
        <v>473.86</v>
      </c>
      <c r="D332" s="288">
        <v>476.53</v>
      </c>
      <c r="E332" s="353" t="s">
        <v>5328</v>
      </c>
      <c r="F332" s="288" t="s">
        <v>4325</v>
      </c>
      <c r="G332" s="290" t="s">
        <v>5469</v>
      </c>
      <c r="H332" s="290" t="s">
        <v>5682</v>
      </c>
      <c r="I332" s="290" t="s">
        <v>5476</v>
      </c>
      <c r="J332" s="290" t="s">
        <v>5281</v>
      </c>
      <c r="K332" s="290" t="s">
        <v>5249</v>
      </c>
      <c r="L332" s="290" t="s">
        <v>5675</v>
      </c>
      <c r="M332" s="290" t="s">
        <v>5683</v>
      </c>
      <c r="N332" s="290" t="s">
        <v>5257</v>
      </c>
      <c r="O332" s="291">
        <v>43001</v>
      </c>
    </row>
    <row r="333" spans="1:15" x14ac:dyDescent="0.3">
      <c r="A333" s="286" t="s">
        <v>5244</v>
      </c>
      <c r="B333" s="288" t="s">
        <v>4959</v>
      </c>
      <c r="C333" s="288">
        <v>476.53</v>
      </c>
      <c r="D333" s="288">
        <v>482.62</v>
      </c>
      <c r="E333" s="353" t="s">
        <v>5328</v>
      </c>
      <c r="F333" s="288" t="s">
        <v>4325</v>
      </c>
      <c r="G333" s="290" t="s">
        <v>5475</v>
      </c>
      <c r="H333" s="290" t="s">
        <v>5469</v>
      </c>
      <c r="I333" s="290" t="s">
        <v>5529</v>
      </c>
      <c r="J333" s="290" t="s">
        <v>5281</v>
      </c>
      <c r="K333" s="290" t="s">
        <v>5249</v>
      </c>
      <c r="L333" s="290" t="s">
        <v>5287</v>
      </c>
      <c r="M333" s="290" t="s">
        <v>5684</v>
      </c>
      <c r="N333" s="290" t="s">
        <v>5257</v>
      </c>
      <c r="O333" s="291">
        <v>43001</v>
      </c>
    </row>
    <row r="334" spans="1:15" x14ac:dyDescent="0.3">
      <c r="A334" s="286" t="s">
        <v>5244</v>
      </c>
      <c r="B334" s="288" t="s">
        <v>4959</v>
      </c>
      <c r="C334" s="288">
        <v>482.62</v>
      </c>
      <c r="D334" s="288">
        <v>485</v>
      </c>
      <c r="E334" s="304" t="s">
        <v>5303</v>
      </c>
      <c r="F334" s="288" t="s">
        <v>4325</v>
      </c>
      <c r="G334" s="290" t="s">
        <v>5685</v>
      </c>
      <c r="H334" s="290" t="s">
        <v>5246</v>
      </c>
      <c r="I334" s="290" t="s">
        <v>5470</v>
      </c>
      <c r="J334" s="290" t="s">
        <v>5248</v>
      </c>
      <c r="K334" s="290" t="s">
        <v>5249</v>
      </c>
      <c r="L334" s="290" t="s">
        <v>5287</v>
      </c>
      <c r="M334" s="290" t="s">
        <v>5686</v>
      </c>
      <c r="N334" s="290" t="s">
        <v>5257</v>
      </c>
      <c r="O334" s="291">
        <v>43001</v>
      </c>
    </row>
    <row r="335" spans="1:15" x14ac:dyDescent="0.3">
      <c r="A335" s="286" t="s">
        <v>5244</v>
      </c>
      <c r="B335" s="288" t="s">
        <v>4959</v>
      </c>
      <c r="C335" s="288">
        <v>485</v>
      </c>
      <c r="D335" s="288">
        <v>485.22</v>
      </c>
      <c r="E335" s="353" t="s">
        <v>5328</v>
      </c>
      <c r="F335" s="288" t="s">
        <v>4325</v>
      </c>
      <c r="G335" s="290" t="s">
        <v>5475</v>
      </c>
      <c r="H335" s="290" t="s">
        <v>5469</v>
      </c>
      <c r="I335" s="290" t="s">
        <v>5529</v>
      </c>
      <c r="J335" s="290" t="s">
        <v>5281</v>
      </c>
      <c r="K335" s="290" t="s">
        <v>5249</v>
      </c>
      <c r="L335" s="290" t="s">
        <v>5287</v>
      </c>
      <c r="M335" s="290" t="s">
        <v>5687</v>
      </c>
      <c r="N335" s="290" t="s">
        <v>5257</v>
      </c>
      <c r="O335" s="291">
        <v>43001</v>
      </c>
    </row>
    <row r="336" spans="1:15" x14ac:dyDescent="0.3">
      <c r="A336" s="286" t="s">
        <v>5244</v>
      </c>
      <c r="B336" s="288" t="s">
        <v>4959</v>
      </c>
      <c r="C336" s="288">
        <v>485.22</v>
      </c>
      <c r="D336" s="288">
        <v>491.9</v>
      </c>
      <c r="E336" s="287" t="s">
        <v>5303</v>
      </c>
      <c r="F336" s="288" t="s">
        <v>4325</v>
      </c>
      <c r="G336" s="290" t="s">
        <v>5280</v>
      </c>
      <c r="H336" s="290" t="s">
        <v>5280</v>
      </c>
      <c r="I336" s="290" t="s">
        <v>5470</v>
      </c>
      <c r="J336" s="290" t="s">
        <v>5248</v>
      </c>
      <c r="K336" s="290" t="s">
        <v>5249</v>
      </c>
      <c r="L336" s="290" t="s">
        <v>5491</v>
      </c>
      <c r="M336" s="290" t="s">
        <v>5688</v>
      </c>
      <c r="N336" s="290" t="s">
        <v>5257</v>
      </c>
      <c r="O336" s="291">
        <v>43001</v>
      </c>
    </row>
    <row r="337" spans="1:15" x14ac:dyDescent="0.3">
      <c r="A337" s="286" t="s">
        <v>5244</v>
      </c>
      <c r="B337" s="288" t="s">
        <v>4959</v>
      </c>
      <c r="C337" s="288">
        <v>491.9</v>
      </c>
      <c r="D337" s="288">
        <v>492.3</v>
      </c>
      <c r="E337" s="287" t="s">
        <v>5303</v>
      </c>
      <c r="F337" s="288" t="s">
        <v>4325</v>
      </c>
      <c r="G337" s="288"/>
      <c r="H337" s="288"/>
      <c r="I337" s="288"/>
      <c r="J337" s="290" t="s">
        <v>5248</v>
      </c>
      <c r="K337" s="290" t="s">
        <v>5249</v>
      </c>
      <c r="L337" s="288"/>
      <c r="M337" s="290" t="s">
        <v>5689</v>
      </c>
      <c r="N337" s="290" t="s">
        <v>5257</v>
      </c>
      <c r="O337" s="291">
        <v>43001</v>
      </c>
    </row>
    <row r="338" spans="1:15" x14ac:dyDescent="0.3">
      <c r="A338" s="286" t="s">
        <v>5244</v>
      </c>
      <c r="B338" s="288" t="s">
        <v>4959</v>
      </c>
      <c r="C338" s="288">
        <v>492.3</v>
      </c>
      <c r="D338" s="288">
        <v>501.9</v>
      </c>
      <c r="E338" s="304" t="s">
        <v>5303</v>
      </c>
      <c r="F338" s="288" t="s">
        <v>4325</v>
      </c>
      <c r="G338" s="290" t="s">
        <v>5280</v>
      </c>
      <c r="H338" s="290" t="s">
        <v>5280</v>
      </c>
      <c r="I338" s="290" t="s">
        <v>5476</v>
      </c>
      <c r="J338" s="290" t="s">
        <v>5248</v>
      </c>
      <c r="K338" s="290" t="s">
        <v>5249</v>
      </c>
      <c r="L338" s="290" t="s">
        <v>5491</v>
      </c>
      <c r="M338" s="290" t="s">
        <v>5690</v>
      </c>
      <c r="N338" s="290" t="s">
        <v>5257</v>
      </c>
      <c r="O338" s="291">
        <v>43001</v>
      </c>
    </row>
    <row r="339" spans="1:15" x14ac:dyDescent="0.3">
      <c r="A339" s="286" t="s">
        <v>4756</v>
      </c>
      <c r="B339" s="357" t="s">
        <v>4757</v>
      </c>
      <c r="C339" s="288">
        <v>47.5</v>
      </c>
      <c r="D339" s="288">
        <v>59.25</v>
      </c>
      <c r="E339" s="294" t="s">
        <v>5259</v>
      </c>
      <c r="F339" s="288" t="s">
        <v>4274</v>
      </c>
      <c r="G339" s="290" t="s">
        <v>5424</v>
      </c>
      <c r="H339" s="288"/>
      <c r="I339" s="288"/>
      <c r="J339" s="290" t="s">
        <v>5292</v>
      </c>
      <c r="K339" s="290" t="s">
        <v>5348</v>
      </c>
      <c r="L339" s="290" t="s">
        <v>5250</v>
      </c>
      <c r="M339" s="290"/>
      <c r="N339" s="290" t="s">
        <v>5251</v>
      </c>
      <c r="O339" s="291">
        <v>40948</v>
      </c>
    </row>
    <row r="340" spans="1:15" x14ac:dyDescent="0.3">
      <c r="A340" s="286" t="s">
        <v>4756</v>
      </c>
      <c r="B340" s="357" t="s">
        <v>4757</v>
      </c>
      <c r="C340" s="288">
        <v>59.25</v>
      </c>
      <c r="D340" s="288">
        <v>62</v>
      </c>
      <c r="E340" s="294" t="s">
        <v>5259</v>
      </c>
      <c r="F340" s="288" t="s">
        <v>4274</v>
      </c>
      <c r="G340" s="290" t="s">
        <v>5424</v>
      </c>
      <c r="H340" s="288"/>
      <c r="I340" s="288"/>
      <c r="J340" s="290" t="s">
        <v>5292</v>
      </c>
      <c r="K340" s="288"/>
      <c r="L340" s="290" t="s">
        <v>5287</v>
      </c>
      <c r="M340" s="288"/>
      <c r="N340" s="290" t="s">
        <v>5251</v>
      </c>
      <c r="O340" s="291">
        <v>40948</v>
      </c>
    </row>
    <row r="341" spans="1:15" x14ac:dyDescent="0.3">
      <c r="A341" s="286" t="s">
        <v>4756</v>
      </c>
      <c r="B341" s="357" t="s">
        <v>4757</v>
      </c>
      <c r="C341" s="288">
        <v>62</v>
      </c>
      <c r="D341" s="288">
        <v>68</v>
      </c>
      <c r="E341" s="294" t="s">
        <v>5259</v>
      </c>
      <c r="F341" s="288" t="s">
        <v>4274</v>
      </c>
      <c r="G341" s="290" t="s">
        <v>5424</v>
      </c>
      <c r="H341" s="288"/>
      <c r="I341" s="288"/>
      <c r="J341" s="290" t="s">
        <v>5292</v>
      </c>
      <c r="K341" s="290" t="s">
        <v>5348</v>
      </c>
      <c r="L341" s="290" t="s">
        <v>5299</v>
      </c>
      <c r="M341" s="288"/>
      <c r="N341" s="290" t="s">
        <v>5251</v>
      </c>
      <c r="O341" s="291">
        <v>40948</v>
      </c>
    </row>
    <row r="342" spans="1:15" x14ac:dyDescent="0.3">
      <c r="A342" s="286" t="s">
        <v>4756</v>
      </c>
      <c r="B342" s="357" t="s">
        <v>4757</v>
      </c>
      <c r="C342" s="288">
        <v>68</v>
      </c>
      <c r="D342" s="288">
        <v>70.400000000000006</v>
      </c>
      <c r="E342" s="294" t="s">
        <v>5259</v>
      </c>
      <c r="F342" s="288" t="s">
        <v>4274</v>
      </c>
      <c r="G342" s="290" t="s">
        <v>133</v>
      </c>
      <c r="H342" s="288"/>
      <c r="I342" s="288"/>
      <c r="J342" s="290" t="s">
        <v>5292</v>
      </c>
      <c r="K342" s="290" t="s">
        <v>5348</v>
      </c>
      <c r="L342" s="290" t="s">
        <v>5299</v>
      </c>
      <c r="M342" s="288"/>
      <c r="N342" s="290" t="s">
        <v>5251</v>
      </c>
      <c r="O342" s="291">
        <v>40948</v>
      </c>
    </row>
    <row r="343" spans="1:15" x14ac:dyDescent="0.3">
      <c r="A343" s="286" t="s">
        <v>4756</v>
      </c>
      <c r="B343" s="357" t="s">
        <v>4757</v>
      </c>
      <c r="C343" s="288">
        <v>70.400000000000006</v>
      </c>
      <c r="D343" s="288">
        <v>73</v>
      </c>
      <c r="E343" s="294" t="s">
        <v>5259</v>
      </c>
      <c r="F343" s="288" t="s">
        <v>4274</v>
      </c>
      <c r="G343" s="290" t="s">
        <v>5424</v>
      </c>
      <c r="H343" s="288"/>
      <c r="I343" s="288"/>
      <c r="J343" s="290" t="s">
        <v>5292</v>
      </c>
      <c r="K343" s="290" t="s">
        <v>5348</v>
      </c>
      <c r="L343" s="290" t="s">
        <v>5299</v>
      </c>
      <c r="M343" s="288"/>
      <c r="N343" s="290" t="s">
        <v>5251</v>
      </c>
      <c r="O343" s="291">
        <v>40948</v>
      </c>
    </row>
    <row r="344" spans="1:15" x14ac:dyDescent="0.3">
      <c r="A344" s="286" t="s">
        <v>4756</v>
      </c>
      <c r="B344" s="357" t="s">
        <v>4757</v>
      </c>
      <c r="C344" s="288">
        <v>73</v>
      </c>
      <c r="D344" s="288">
        <v>77.599999999999994</v>
      </c>
      <c r="E344" s="294" t="s">
        <v>5259</v>
      </c>
      <c r="F344" s="288" t="s">
        <v>4274</v>
      </c>
      <c r="G344" s="290" t="s">
        <v>133</v>
      </c>
      <c r="H344" s="288"/>
      <c r="I344" s="288"/>
      <c r="J344" s="290" t="s">
        <v>5292</v>
      </c>
      <c r="K344" s="290" t="s">
        <v>5348</v>
      </c>
      <c r="L344" s="290" t="s">
        <v>5250</v>
      </c>
      <c r="M344" s="288"/>
      <c r="N344" s="290" t="s">
        <v>5251</v>
      </c>
      <c r="O344" s="291">
        <v>40948</v>
      </c>
    </row>
    <row r="345" spans="1:15" x14ac:dyDescent="0.3">
      <c r="A345" s="286" t="s">
        <v>4756</v>
      </c>
      <c r="B345" s="357" t="s">
        <v>4757</v>
      </c>
      <c r="C345" s="288">
        <v>77.599999999999994</v>
      </c>
      <c r="D345" s="288">
        <v>99</v>
      </c>
      <c r="E345" s="350" t="s">
        <v>5481</v>
      </c>
      <c r="F345" s="288" t="s">
        <v>4280</v>
      </c>
      <c r="G345" s="290" t="s">
        <v>5280</v>
      </c>
      <c r="H345" s="288"/>
      <c r="I345" s="288"/>
      <c r="J345" s="290" t="s">
        <v>5476</v>
      </c>
      <c r="K345" s="290" t="s">
        <v>5348</v>
      </c>
      <c r="L345" s="290" t="s">
        <v>5250</v>
      </c>
      <c r="M345" s="288"/>
      <c r="N345" s="290" t="s">
        <v>5251</v>
      </c>
      <c r="O345" s="291">
        <v>40948</v>
      </c>
    </row>
    <row r="346" spans="1:15" x14ac:dyDescent="0.3">
      <c r="A346" s="286" t="s">
        <v>4756</v>
      </c>
      <c r="B346" s="357" t="s">
        <v>4757</v>
      </c>
      <c r="C346" s="288">
        <v>99</v>
      </c>
      <c r="D346" s="288">
        <v>105.8</v>
      </c>
      <c r="E346" s="358" t="s">
        <v>5279</v>
      </c>
      <c r="F346" s="288" t="s">
        <v>4280</v>
      </c>
      <c r="G346" s="290" t="s">
        <v>5280</v>
      </c>
      <c r="H346" s="288"/>
      <c r="I346" s="288"/>
      <c r="J346" s="290" t="s">
        <v>5281</v>
      </c>
      <c r="K346" s="288" t="s">
        <v>5249</v>
      </c>
      <c r="L346" s="290" t="s">
        <v>5691</v>
      </c>
      <c r="M346" s="290" t="s">
        <v>5692</v>
      </c>
      <c r="N346" s="290" t="s">
        <v>5257</v>
      </c>
      <c r="O346" s="291">
        <v>43300</v>
      </c>
    </row>
    <row r="347" spans="1:15" x14ac:dyDescent="0.3">
      <c r="A347" s="286" t="s">
        <v>4756</v>
      </c>
      <c r="B347" s="357" t="s">
        <v>4757</v>
      </c>
      <c r="C347" s="288">
        <v>105.8</v>
      </c>
      <c r="D347" s="288">
        <v>110.15</v>
      </c>
      <c r="E347" s="355" t="s">
        <v>5481</v>
      </c>
      <c r="F347" s="288" t="s">
        <v>4280</v>
      </c>
      <c r="G347" s="290" t="s">
        <v>5280</v>
      </c>
      <c r="H347" s="288"/>
      <c r="I347" s="288"/>
      <c r="J347" s="290" t="s">
        <v>5476</v>
      </c>
      <c r="K347" s="288" t="s">
        <v>5249</v>
      </c>
      <c r="L347" s="290" t="s">
        <v>5691</v>
      </c>
      <c r="M347" s="290" t="s">
        <v>5693</v>
      </c>
      <c r="N347" s="290" t="s">
        <v>5257</v>
      </c>
      <c r="O347" s="291">
        <v>43300</v>
      </c>
    </row>
    <row r="348" spans="1:15" x14ac:dyDescent="0.3">
      <c r="A348" s="286" t="s">
        <v>4756</v>
      </c>
      <c r="B348" s="357" t="s">
        <v>4757</v>
      </c>
      <c r="C348" s="288">
        <v>110.15</v>
      </c>
      <c r="D348" s="288">
        <v>112.7</v>
      </c>
      <c r="E348" s="355" t="s">
        <v>5481</v>
      </c>
      <c r="F348" s="288" t="s">
        <v>4280</v>
      </c>
      <c r="G348" s="290" t="s">
        <v>133</v>
      </c>
      <c r="H348" s="288"/>
      <c r="I348" s="288"/>
      <c r="J348" s="290" t="s">
        <v>5476</v>
      </c>
      <c r="K348" s="288" t="s">
        <v>5249</v>
      </c>
      <c r="L348" s="290" t="s">
        <v>5491</v>
      </c>
      <c r="M348" s="290" t="s">
        <v>5694</v>
      </c>
      <c r="N348" s="290" t="s">
        <v>5257</v>
      </c>
      <c r="O348" s="291">
        <v>43300</v>
      </c>
    </row>
    <row r="349" spans="1:15" x14ac:dyDescent="0.3">
      <c r="A349" s="286" t="s">
        <v>4756</v>
      </c>
      <c r="B349" s="357" t="s">
        <v>4757</v>
      </c>
      <c r="C349" s="288">
        <v>112.7</v>
      </c>
      <c r="D349" s="288">
        <v>119.4</v>
      </c>
      <c r="E349" s="359" t="s">
        <v>5334</v>
      </c>
      <c r="F349" s="288" t="s">
        <v>4280</v>
      </c>
      <c r="G349" s="290" t="s">
        <v>5253</v>
      </c>
      <c r="H349" s="288"/>
      <c r="I349" s="288"/>
      <c r="J349" s="290" t="s">
        <v>5476</v>
      </c>
      <c r="K349" s="288" t="s">
        <v>5249</v>
      </c>
      <c r="L349" s="290" t="s">
        <v>5482</v>
      </c>
      <c r="M349" s="290" t="s">
        <v>5695</v>
      </c>
      <c r="N349" s="290" t="s">
        <v>5257</v>
      </c>
      <c r="O349" s="291">
        <v>43300</v>
      </c>
    </row>
    <row r="350" spans="1:15" x14ac:dyDescent="0.3">
      <c r="A350" s="286" t="s">
        <v>4756</v>
      </c>
      <c r="B350" s="357" t="s">
        <v>4757</v>
      </c>
      <c r="C350" s="288">
        <v>119.4</v>
      </c>
      <c r="D350" s="288">
        <v>130.5</v>
      </c>
      <c r="E350" s="355" t="s">
        <v>5481</v>
      </c>
      <c r="F350" s="288" t="s">
        <v>4280</v>
      </c>
      <c r="G350" s="290" t="s">
        <v>133</v>
      </c>
      <c r="H350" s="288"/>
      <c r="I350" s="288"/>
      <c r="J350" s="290" t="s">
        <v>5476</v>
      </c>
      <c r="K350" s="288" t="s">
        <v>5249</v>
      </c>
      <c r="L350" s="290" t="s">
        <v>5282</v>
      </c>
      <c r="M350" s="290" t="s">
        <v>5696</v>
      </c>
      <c r="N350" s="290" t="s">
        <v>5257</v>
      </c>
      <c r="O350" s="291">
        <v>43300</v>
      </c>
    </row>
    <row r="351" spans="1:15" x14ac:dyDescent="0.3">
      <c r="A351" s="286" t="s">
        <v>4756</v>
      </c>
      <c r="B351" s="357" t="s">
        <v>4757</v>
      </c>
      <c r="C351" s="288">
        <v>130.5</v>
      </c>
      <c r="D351" s="288">
        <v>135.80000000000001</v>
      </c>
      <c r="E351" s="355" t="s">
        <v>5481</v>
      </c>
      <c r="F351" s="288" t="s">
        <v>4280</v>
      </c>
      <c r="G351" s="290" t="s">
        <v>5280</v>
      </c>
      <c r="H351" s="288"/>
      <c r="I351" s="288"/>
      <c r="J351" s="290" t="s">
        <v>5281</v>
      </c>
      <c r="K351" s="288" t="s">
        <v>5249</v>
      </c>
      <c r="L351" s="290" t="s">
        <v>5691</v>
      </c>
      <c r="M351" s="290" t="s">
        <v>5697</v>
      </c>
      <c r="N351" s="290" t="s">
        <v>5257</v>
      </c>
      <c r="O351" s="291">
        <v>43300</v>
      </c>
    </row>
    <row r="352" spans="1:15" x14ac:dyDescent="0.3">
      <c r="A352" s="286" t="s">
        <v>4756</v>
      </c>
      <c r="B352" s="357" t="s">
        <v>4757</v>
      </c>
      <c r="C352" s="288">
        <v>135.80000000000001</v>
      </c>
      <c r="D352" s="288">
        <v>136.25</v>
      </c>
      <c r="E352" s="290" t="s">
        <v>5271</v>
      </c>
      <c r="F352" s="288"/>
      <c r="G352" s="290" t="s">
        <v>5253</v>
      </c>
      <c r="H352" s="288"/>
      <c r="I352" s="288"/>
      <c r="J352" s="288"/>
      <c r="K352" s="288" t="s">
        <v>5249</v>
      </c>
      <c r="L352" s="290" t="s">
        <v>5287</v>
      </c>
      <c r="M352" s="290" t="s">
        <v>5698</v>
      </c>
      <c r="N352" s="290" t="s">
        <v>5257</v>
      </c>
      <c r="O352" s="291">
        <v>43300</v>
      </c>
    </row>
    <row r="353" spans="1:15" x14ac:dyDescent="0.3">
      <c r="A353" s="286" t="s">
        <v>4756</v>
      </c>
      <c r="B353" s="357" t="s">
        <v>4757</v>
      </c>
      <c r="C353" s="288">
        <v>136.25</v>
      </c>
      <c r="D353" s="288">
        <v>137.30000000000001</v>
      </c>
      <c r="E353" s="355" t="s">
        <v>5271</v>
      </c>
      <c r="F353" s="288" t="s">
        <v>4280</v>
      </c>
      <c r="G353" s="290" t="s">
        <v>5505</v>
      </c>
      <c r="H353" s="288"/>
      <c r="I353" s="288"/>
      <c r="J353" s="290" t="s">
        <v>5292</v>
      </c>
      <c r="K353" s="288" t="s">
        <v>5249</v>
      </c>
      <c r="L353" s="290" t="s">
        <v>5250</v>
      </c>
      <c r="M353" s="290" t="s">
        <v>5699</v>
      </c>
      <c r="N353" s="290" t="s">
        <v>5257</v>
      </c>
      <c r="O353" s="291">
        <v>43300</v>
      </c>
    </row>
    <row r="354" spans="1:15" x14ac:dyDescent="0.3">
      <c r="A354" s="286" t="s">
        <v>4756</v>
      </c>
      <c r="B354" s="357" t="s">
        <v>4757</v>
      </c>
      <c r="C354" s="288">
        <v>137.30000000000001</v>
      </c>
      <c r="D354" s="288">
        <v>137.80000000000001</v>
      </c>
      <c r="E354" s="290" t="s">
        <v>5271</v>
      </c>
      <c r="F354" s="288"/>
      <c r="G354" s="290" t="s">
        <v>5253</v>
      </c>
      <c r="H354" s="288"/>
      <c r="I354" s="288"/>
      <c r="J354" s="288"/>
      <c r="K354" s="288" t="s">
        <v>5249</v>
      </c>
      <c r="L354" s="290" t="s">
        <v>5287</v>
      </c>
      <c r="M354" s="290" t="s">
        <v>5700</v>
      </c>
      <c r="N354" s="290" t="s">
        <v>5257</v>
      </c>
      <c r="O354" s="291">
        <v>43300</v>
      </c>
    </row>
    <row r="355" spans="1:15" x14ac:dyDescent="0.3">
      <c r="A355" s="286" t="s">
        <v>4756</v>
      </c>
      <c r="B355" s="357" t="s">
        <v>4757</v>
      </c>
      <c r="C355" s="288">
        <v>137.80000000000001</v>
      </c>
      <c r="D355" s="288">
        <v>140.25</v>
      </c>
      <c r="E355" s="355" t="s">
        <v>5481</v>
      </c>
      <c r="F355" s="288" t="s">
        <v>4280</v>
      </c>
      <c r="G355" s="290" t="s">
        <v>5280</v>
      </c>
      <c r="H355" s="288"/>
      <c r="I355" s="288"/>
      <c r="J355" s="290" t="s">
        <v>5476</v>
      </c>
      <c r="K355" s="288" t="s">
        <v>5249</v>
      </c>
      <c r="L355" s="290" t="s">
        <v>5282</v>
      </c>
      <c r="M355" s="290" t="s">
        <v>5701</v>
      </c>
      <c r="N355" s="290" t="s">
        <v>5257</v>
      </c>
      <c r="O355" s="291">
        <v>43300</v>
      </c>
    </row>
    <row r="356" spans="1:15" x14ac:dyDescent="0.3">
      <c r="A356" s="286" t="s">
        <v>4756</v>
      </c>
      <c r="B356" s="357" t="s">
        <v>4757</v>
      </c>
      <c r="C356" s="288">
        <v>140.25</v>
      </c>
      <c r="D356" s="288">
        <v>142.69999999999999</v>
      </c>
      <c r="E356" s="355" t="s">
        <v>5481</v>
      </c>
      <c r="F356" s="288" t="s">
        <v>4280</v>
      </c>
      <c r="G356" s="290" t="s">
        <v>133</v>
      </c>
      <c r="H356" s="288"/>
      <c r="I356" s="290" t="s">
        <v>5529</v>
      </c>
      <c r="J356" s="290" t="s">
        <v>5476</v>
      </c>
      <c r="K356" s="288" t="s">
        <v>5249</v>
      </c>
      <c r="L356" s="290" t="s">
        <v>5287</v>
      </c>
      <c r="M356" s="290" t="s">
        <v>5702</v>
      </c>
      <c r="N356" s="290" t="s">
        <v>5257</v>
      </c>
      <c r="O356" s="291">
        <v>43300</v>
      </c>
    </row>
    <row r="357" spans="1:15" x14ac:dyDescent="0.3">
      <c r="A357" s="286" t="s">
        <v>4756</v>
      </c>
      <c r="B357" s="357" t="s">
        <v>4757</v>
      </c>
      <c r="C357" s="288">
        <v>142.69999999999999</v>
      </c>
      <c r="D357" s="288">
        <v>152.6</v>
      </c>
      <c r="E357" s="289" t="s">
        <v>5245</v>
      </c>
      <c r="F357" s="288"/>
      <c r="G357" s="290" t="s">
        <v>5253</v>
      </c>
      <c r="H357" s="288"/>
      <c r="I357" s="288"/>
      <c r="J357" s="290" t="s">
        <v>5248</v>
      </c>
      <c r="K357" s="288" t="s">
        <v>5249</v>
      </c>
      <c r="L357" s="290" t="s">
        <v>5287</v>
      </c>
      <c r="M357" s="290" t="s">
        <v>5703</v>
      </c>
      <c r="N357" s="290" t="s">
        <v>5257</v>
      </c>
      <c r="O357" s="291">
        <v>43300</v>
      </c>
    </row>
    <row r="358" spans="1:15" x14ac:dyDescent="0.3">
      <c r="A358" s="286" t="s">
        <v>4756</v>
      </c>
      <c r="B358" s="357" t="s">
        <v>4757</v>
      </c>
      <c r="C358" s="288">
        <v>152.6</v>
      </c>
      <c r="D358" s="288">
        <v>155.30000000000001</v>
      </c>
      <c r="E358" s="355" t="s">
        <v>5481</v>
      </c>
      <c r="F358" s="288" t="s">
        <v>4280</v>
      </c>
      <c r="G358" s="290" t="s">
        <v>5280</v>
      </c>
      <c r="H358" s="288"/>
      <c r="I358" s="288"/>
      <c r="J358" s="290" t="s">
        <v>5476</v>
      </c>
      <c r="K358" s="288" t="s">
        <v>5249</v>
      </c>
      <c r="L358" s="290" t="s">
        <v>5287</v>
      </c>
      <c r="M358" s="290" t="s">
        <v>5704</v>
      </c>
      <c r="N358" s="290" t="s">
        <v>5257</v>
      </c>
      <c r="O358" s="291">
        <v>43300</v>
      </c>
    </row>
    <row r="359" spans="1:15" x14ac:dyDescent="0.3">
      <c r="A359" s="286" t="s">
        <v>4756</v>
      </c>
      <c r="B359" s="357" t="s">
        <v>4757</v>
      </c>
      <c r="C359" s="288">
        <v>155.30000000000001</v>
      </c>
      <c r="D359" s="288">
        <v>156.1</v>
      </c>
      <c r="E359" s="358" t="s">
        <v>5279</v>
      </c>
      <c r="F359" s="288" t="s">
        <v>4280</v>
      </c>
      <c r="G359" s="290" t="s">
        <v>5280</v>
      </c>
      <c r="H359" s="288"/>
      <c r="I359" s="288"/>
      <c r="J359" s="290" t="s">
        <v>5281</v>
      </c>
      <c r="K359" s="288" t="s">
        <v>5249</v>
      </c>
      <c r="L359" s="288"/>
      <c r="M359" s="290" t="s">
        <v>5705</v>
      </c>
      <c r="N359" s="290" t="s">
        <v>5257</v>
      </c>
      <c r="O359" s="291">
        <v>43300</v>
      </c>
    </row>
    <row r="360" spans="1:15" x14ac:dyDescent="0.3">
      <c r="A360" s="286" t="s">
        <v>4756</v>
      </c>
      <c r="B360" s="357" t="s">
        <v>4757</v>
      </c>
      <c r="C360" s="288">
        <v>156.1</v>
      </c>
      <c r="D360" s="288">
        <v>156.9</v>
      </c>
      <c r="E360" s="290" t="s">
        <v>5271</v>
      </c>
      <c r="F360" s="288"/>
      <c r="G360" s="290" t="s">
        <v>5253</v>
      </c>
      <c r="H360" s="288"/>
      <c r="I360" s="288"/>
      <c r="J360" s="288"/>
      <c r="K360" s="288" t="s">
        <v>5249</v>
      </c>
      <c r="L360" s="288"/>
      <c r="M360" s="290" t="s">
        <v>5706</v>
      </c>
      <c r="N360" s="290" t="s">
        <v>5257</v>
      </c>
      <c r="O360" s="291">
        <v>43300</v>
      </c>
    </row>
    <row r="361" spans="1:15" x14ac:dyDescent="0.3">
      <c r="A361" s="286" t="s">
        <v>4756</v>
      </c>
      <c r="B361" s="357" t="s">
        <v>4757</v>
      </c>
      <c r="C361" s="288">
        <v>156.9</v>
      </c>
      <c r="D361" s="288">
        <v>167</v>
      </c>
      <c r="E361" s="289" t="s">
        <v>5245</v>
      </c>
      <c r="F361" s="288" t="s">
        <v>4280</v>
      </c>
      <c r="G361" s="290" t="s">
        <v>133</v>
      </c>
      <c r="H361" s="288"/>
      <c r="I361" s="290" t="s">
        <v>5476</v>
      </c>
      <c r="J361" s="290" t="s">
        <v>5248</v>
      </c>
      <c r="K361" s="288" t="s">
        <v>5249</v>
      </c>
      <c r="L361" s="290" t="s">
        <v>5473</v>
      </c>
      <c r="M361" s="290" t="s">
        <v>5707</v>
      </c>
      <c r="N361" s="290" t="s">
        <v>5257</v>
      </c>
      <c r="O361" s="291">
        <v>43300</v>
      </c>
    </row>
    <row r="362" spans="1:15" x14ac:dyDescent="0.3">
      <c r="A362" s="286" t="s">
        <v>4756</v>
      </c>
      <c r="B362" s="357" t="s">
        <v>4757</v>
      </c>
      <c r="C362" s="288">
        <v>167</v>
      </c>
      <c r="D362" s="288">
        <v>170.3</v>
      </c>
      <c r="E362" s="360" t="s">
        <v>5290</v>
      </c>
      <c r="F362" s="288" t="s">
        <v>4280</v>
      </c>
      <c r="G362" s="290" t="s">
        <v>5253</v>
      </c>
      <c r="H362" s="288"/>
      <c r="I362" s="288"/>
      <c r="J362" s="290" t="s">
        <v>5248</v>
      </c>
      <c r="K362" s="288" t="s">
        <v>5249</v>
      </c>
      <c r="L362" s="288"/>
      <c r="M362" s="290" t="s">
        <v>5708</v>
      </c>
      <c r="N362" s="290" t="s">
        <v>5257</v>
      </c>
      <c r="O362" s="291">
        <v>43304</v>
      </c>
    </row>
    <row r="363" spans="1:15" x14ac:dyDescent="0.3">
      <c r="A363" s="286" t="s">
        <v>4756</v>
      </c>
      <c r="B363" s="357" t="s">
        <v>4757</v>
      </c>
      <c r="C363" s="288">
        <v>170.3</v>
      </c>
      <c r="D363" s="288">
        <v>203</v>
      </c>
      <c r="E363" s="289" t="s">
        <v>5245</v>
      </c>
      <c r="F363" s="288" t="s">
        <v>4280</v>
      </c>
      <c r="G363" s="290" t="s">
        <v>133</v>
      </c>
      <c r="H363" s="288"/>
      <c r="I363" s="288"/>
      <c r="J363" s="290" t="s">
        <v>5248</v>
      </c>
      <c r="K363" s="288" t="s">
        <v>5249</v>
      </c>
      <c r="L363" s="288"/>
      <c r="M363" s="290" t="s">
        <v>5709</v>
      </c>
      <c r="N363" s="290" t="s">
        <v>5257</v>
      </c>
      <c r="O363" s="291">
        <v>43304</v>
      </c>
    </row>
    <row r="364" spans="1:15" x14ac:dyDescent="0.3">
      <c r="A364" s="286" t="s">
        <v>4756</v>
      </c>
      <c r="B364" s="357" t="s">
        <v>4757</v>
      </c>
      <c r="C364" s="288">
        <v>203</v>
      </c>
      <c r="D364" s="288">
        <v>213.5</v>
      </c>
      <c r="E364" s="287" t="s">
        <v>5337</v>
      </c>
      <c r="F364" s="288" t="s">
        <v>4280</v>
      </c>
      <c r="G364" s="290" t="s">
        <v>133</v>
      </c>
      <c r="H364" s="288"/>
      <c r="I364" s="290" t="s">
        <v>5529</v>
      </c>
      <c r="J364" s="290" t="s">
        <v>5248</v>
      </c>
      <c r="K364" s="288" t="s">
        <v>5249</v>
      </c>
      <c r="L364" s="290" t="s">
        <v>5473</v>
      </c>
      <c r="M364" s="290" t="s">
        <v>5710</v>
      </c>
      <c r="N364" s="290" t="s">
        <v>5257</v>
      </c>
      <c r="O364" s="291">
        <v>43300</v>
      </c>
    </row>
    <row r="365" spans="1:15" x14ac:dyDescent="0.3">
      <c r="A365" s="286" t="s">
        <v>4756</v>
      </c>
      <c r="B365" s="357" t="s">
        <v>4757</v>
      </c>
      <c r="C365" s="288">
        <v>213.5</v>
      </c>
      <c r="D365" s="288">
        <v>229</v>
      </c>
      <c r="E365" s="289" t="s">
        <v>5245</v>
      </c>
      <c r="F365" s="288" t="s">
        <v>4280</v>
      </c>
      <c r="G365" s="290" t="s">
        <v>133</v>
      </c>
      <c r="H365" s="288"/>
      <c r="I365" s="290" t="s">
        <v>5529</v>
      </c>
      <c r="J365" s="290" t="s">
        <v>5248</v>
      </c>
      <c r="K365" s="288" t="s">
        <v>5249</v>
      </c>
      <c r="L365" s="290" t="s">
        <v>5473</v>
      </c>
      <c r="M365" s="290" t="s">
        <v>5711</v>
      </c>
      <c r="N365" s="290" t="s">
        <v>5257</v>
      </c>
      <c r="O365" s="291">
        <v>43300</v>
      </c>
    </row>
    <row r="366" spans="1:15" x14ac:dyDescent="0.3">
      <c r="A366" s="286" t="s">
        <v>4756</v>
      </c>
      <c r="B366" s="357" t="s">
        <v>4757</v>
      </c>
      <c r="C366" s="288">
        <v>229</v>
      </c>
      <c r="D366" s="288">
        <v>233.9</v>
      </c>
      <c r="E366" s="287" t="s">
        <v>5337</v>
      </c>
      <c r="F366" s="288" t="s">
        <v>4280</v>
      </c>
      <c r="G366" s="290" t="s">
        <v>133</v>
      </c>
      <c r="H366" s="288"/>
      <c r="I366" s="290" t="s">
        <v>5529</v>
      </c>
      <c r="J366" s="290" t="s">
        <v>5248</v>
      </c>
      <c r="K366" s="288" t="s">
        <v>5249</v>
      </c>
      <c r="L366" s="290" t="s">
        <v>5473</v>
      </c>
      <c r="M366" s="290" t="s">
        <v>5712</v>
      </c>
      <c r="N366" s="290" t="s">
        <v>5257</v>
      </c>
      <c r="O366" s="291">
        <v>43300</v>
      </c>
    </row>
    <row r="367" spans="1:15" x14ac:dyDescent="0.3">
      <c r="A367" s="286" t="s">
        <v>4756</v>
      </c>
      <c r="B367" s="357" t="s">
        <v>4757</v>
      </c>
      <c r="C367" s="288">
        <v>233.9</v>
      </c>
      <c r="D367" s="288">
        <v>244.1</v>
      </c>
      <c r="E367" s="289" t="s">
        <v>5245</v>
      </c>
      <c r="F367" s="288" t="s">
        <v>4280</v>
      </c>
      <c r="G367" s="290" t="s">
        <v>5253</v>
      </c>
      <c r="H367" s="288"/>
      <c r="I367" s="288"/>
      <c r="J367" s="290" t="s">
        <v>5248</v>
      </c>
      <c r="K367" s="288" t="s">
        <v>5249</v>
      </c>
      <c r="L367" s="290" t="s">
        <v>5473</v>
      </c>
      <c r="M367" s="290" t="s">
        <v>5713</v>
      </c>
      <c r="N367" s="290" t="s">
        <v>5257</v>
      </c>
      <c r="O367" s="291">
        <v>43300</v>
      </c>
    </row>
    <row r="368" spans="1:15" x14ac:dyDescent="0.3">
      <c r="A368" s="286" t="s">
        <v>4756</v>
      </c>
      <c r="B368" s="357" t="s">
        <v>4757</v>
      </c>
      <c r="C368" s="288">
        <v>244.1</v>
      </c>
      <c r="D368" s="288">
        <v>246.2</v>
      </c>
      <c r="E368" s="360" t="s">
        <v>5290</v>
      </c>
      <c r="F368" s="288" t="s">
        <v>4280</v>
      </c>
      <c r="G368" s="290" t="s">
        <v>5253</v>
      </c>
      <c r="H368" s="288"/>
      <c r="I368" s="288"/>
      <c r="J368" s="290" t="s">
        <v>5248</v>
      </c>
      <c r="K368" s="288" t="s">
        <v>5249</v>
      </c>
      <c r="L368" s="290" t="s">
        <v>5491</v>
      </c>
      <c r="M368" s="290" t="s">
        <v>5714</v>
      </c>
      <c r="N368" s="290" t="s">
        <v>5257</v>
      </c>
      <c r="O368" s="291">
        <v>43300</v>
      </c>
    </row>
    <row r="369" spans="1:15" x14ac:dyDescent="0.3">
      <c r="A369" s="286" t="s">
        <v>4756</v>
      </c>
      <c r="B369" s="357" t="s">
        <v>4757</v>
      </c>
      <c r="C369" s="288">
        <v>246.2</v>
      </c>
      <c r="D369" s="288">
        <v>249.1</v>
      </c>
      <c r="E369" s="361" t="s">
        <v>5364</v>
      </c>
      <c r="F369" s="288" t="s">
        <v>4280</v>
      </c>
      <c r="G369" s="290" t="s">
        <v>133</v>
      </c>
      <c r="H369" s="288"/>
      <c r="I369" s="290" t="s">
        <v>5529</v>
      </c>
      <c r="J369" s="290" t="s">
        <v>5248</v>
      </c>
      <c r="K369" s="288" t="s">
        <v>5249</v>
      </c>
      <c r="L369" s="290" t="s">
        <v>5473</v>
      </c>
      <c r="M369" s="290" t="s">
        <v>5715</v>
      </c>
      <c r="N369" s="290" t="s">
        <v>5257</v>
      </c>
      <c r="O369" s="291">
        <v>43300</v>
      </c>
    </row>
    <row r="370" spans="1:15" x14ac:dyDescent="0.3">
      <c r="A370" s="286" t="s">
        <v>4756</v>
      </c>
      <c r="B370" s="357" t="s">
        <v>4757</v>
      </c>
      <c r="C370" s="288">
        <v>249.1</v>
      </c>
      <c r="D370" s="288">
        <v>276.2</v>
      </c>
      <c r="E370" s="289" t="s">
        <v>5245</v>
      </c>
      <c r="F370" s="288" t="s">
        <v>4280</v>
      </c>
      <c r="G370" s="290" t="s">
        <v>133</v>
      </c>
      <c r="H370" s="288"/>
      <c r="I370" s="290" t="s">
        <v>5470</v>
      </c>
      <c r="J370" s="290" t="s">
        <v>5248</v>
      </c>
      <c r="K370" s="288" t="s">
        <v>5249</v>
      </c>
      <c r="L370" s="290" t="s">
        <v>5473</v>
      </c>
      <c r="M370" s="290" t="s">
        <v>5716</v>
      </c>
      <c r="N370" s="290" t="s">
        <v>5257</v>
      </c>
      <c r="O370" s="291">
        <v>43300</v>
      </c>
    </row>
    <row r="371" spans="1:15" x14ac:dyDescent="0.3">
      <c r="A371" s="286" t="s">
        <v>4756</v>
      </c>
      <c r="B371" s="357" t="s">
        <v>4757</v>
      </c>
      <c r="C371" s="288">
        <v>276.2</v>
      </c>
      <c r="D371" s="288">
        <v>303</v>
      </c>
      <c r="E371" s="360" t="s">
        <v>5290</v>
      </c>
      <c r="F371" s="288" t="s">
        <v>5291</v>
      </c>
      <c r="G371" s="290" t="s">
        <v>5424</v>
      </c>
      <c r="H371" s="288"/>
      <c r="I371" s="288"/>
      <c r="J371" s="290" t="s">
        <v>5248</v>
      </c>
      <c r="K371" s="288" t="s">
        <v>5249</v>
      </c>
      <c r="L371" s="290" t="s">
        <v>5491</v>
      </c>
      <c r="M371" s="290" t="s">
        <v>5717</v>
      </c>
      <c r="N371" s="290" t="s">
        <v>5257</v>
      </c>
      <c r="O371" s="291">
        <v>43300</v>
      </c>
    </row>
    <row r="372" spans="1:15" x14ac:dyDescent="0.3">
      <c r="A372" s="286" t="s">
        <v>4756</v>
      </c>
      <c r="B372" s="357" t="s">
        <v>4757</v>
      </c>
      <c r="C372" s="288">
        <v>303</v>
      </c>
      <c r="D372" s="288">
        <v>304.3</v>
      </c>
      <c r="E372" s="362" t="s">
        <v>5279</v>
      </c>
      <c r="F372" s="288" t="s">
        <v>4280</v>
      </c>
      <c r="G372" s="290" t="s">
        <v>5280</v>
      </c>
      <c r="H372" s="288"/>
      <c r="I372" s="288"/>
      <c r="J372" s="290" t="s">
        <v>5248</v>
      </c>
      <c r="K372" s="288" t="s">
        <v>5249</v>
      </c>
      <c r="L372" s="290" t="s">
        <v>5473</v>
      </c>
      <c r="M372" s="290" t="s">
        <v>5718</v>
      </c>
      <c r="N372" s="290" t="s">
        <v>5257</v>
      </c>
      <c r="O372" s="291">
        <v>43300</v>
      </c>
    </row>
    <row r="373" spans="1:15" x14ac:dyDescent="0.3">
      <c r="A373" s="286" t="s">
        <v>4756</v>
      </c>
      <c r="B373" s="357" t="s">
        <v>4757</v>
      </c>
      <c r="C373" s="288">
        <v>304.3</v>
      </c>
      <c r="D373" s="288">
        <v>307</v>
      </c>
      <c r="E373" s="289" t="s">
        <v>5245</v>
      </c>
      <c r="F373" s="288" t="s">
        <v>4280</v>
      </c>
      <c r="G373" s="290" t="s">
        <v>133</v>
      </c>
      <c r="H373" s="288"/>
      <c r="I373" s="290" t="s">
        <v>5470</v>
      </c>
      <c r="J373" s="290" t="s">
        <v>5248</v>
      </c>
      <c r="K373" s="288" t="s">
        <v>5249</v>
      </c>
      <c r="L373" s="290" t="s">
        <v>5473</v>
      </c>
      <c r="M373" s="290" t="s">
        <v>5719</v>
      </c>
      <c r="N373" s="290" t="s">
        <v>5257</v>
      </c>
      <c r="O373" s="291">
        <v>43300</v>
      </c>
    </row>
    <row r="374" spans="1:15" x14ac:dyDescent="0.3">
      <c r="A374" s="286" t="s">
        <v>4756</v>
      </c>
      <c r="B374" s="357" t="s">
        <v>4757</v>
      </c>
      <c r="C374" s="288">
        <v>307</v>
      </c>
      <c r="D374" s="288">
        <v>308</v>
      </c>
      <c r="E374" s="360" t="s">
        <v>5290</v>
      </c>
      <c r="F374" s="288" t="s">
        <v>4280</v>
      </c>
      <c r="G374" s="290" t="s">
        <v>5299</v>
      </c>
      <c r="H374" s="288"/>
      <c r="I374" s="290" t="s">
        <v>5470</v>
      </c>
      <c r="J374" s="290" t="s">
        <v>5248</v>
      </c>
      <c r="K374" s="288" t="s">
        <v>5249</v>
      </c>
      <c r="L374" s="290" t="s">
        <v>5491</v>
      </c>
      <c r="M374" s="290" t="s">
        <v>5720</v>
      </c>
      <c r="N374" s="290" t="s">
        <v>5257</v>
      </c>
      <c r="O374" s="291">
        <v>43300</v>
      </c>
    </row>
    <row r="375" spans="1:15" x14ac:dyDescent="0.3">
      <c r="A375" s="286" t="s">
        <v>4756</v>
      </c>
      <c r="B375" s="357" t="s">
        <v>4757</v>
      </c>
      <c r="C375" s="288">
        <v>308</v>
      </c>
      <c r="D375" s="288">
        <v>310</v>
      </c>
      <c r="E375" s="289" t="s">
        <v>5245</v>
      </c>
      <c r="F375" s="288" t="s">
        <v>4280</v>
      </c>
      <c r="G375" s="290" t="s">
        <v>133</v>
      </c>
      <c r="H375" s="288"/>
      <c r="I375" s="288"/>
      <c r="J375" s="290" t="s">
        <v>5248</v>
      </c>
      <c r="K375" s="288" t="s">
        <v>5249</v>
      </c>
      <c r="L375" s="290" t="s">
        <v>5491</v>
      </c>
      <c r="M375" s="290" t="s">
        <v>5721</v>
      </c>
      <c r="N375" s="290" t="s">
        <v>5257</v>
      </c>
      <c r="O375" s="291">
        <v>43300</v>
      </c>
    </row>
    <row r="376" spans="1:15" x14ac:dyDescent="0.3">
      <c r="A376" s="286" t="s">
        <v>4756</v>
      </c>
      <c r="B376" s="357" t="s">
        <v>4757</v>
      </c>
      <c r="C376" s="288">
        <v>310</v>
      </c>
      <c r="D376" s="288">
        <v>317.25</v>
      </c>
      <c r="E376" s="361" t="s">
        <v>5364</v>
      </c>
      <c r="F376" s="288" t="s">
        <v>4280</v>
      </c>
      <c r="G376" s="290" t="s">
        <v>133</v>
      </c>
      <c r="H376" s="288"/>
      <c r="I376" s="290" t="s">
        <v>5470</v>
      </c>
      <c r="J376" s="290" t="s">
        <v>5247</v>
      </c>
      <c r="K376" s="288" t="s">
        <v>5249</v>
      </c>
      <c r="L376" s="290" t="s">
        <v>5473</v>
      </c>
      <c r="M376" s="290" t="s">
        <v>5722</v>
      </c>
      <c r="N376" s="290" t="s">
        <v>5257</v>
      </c>
      <c r="O376" s="291">
        <v>43300</v>
      </c>
    </row>
    <row r="377" spans="1:15" x14ac:dyDescent="0.3">
      <c r="A377" s="286" t="s">
        <v>4756</v>
      </c>
      <c r="B377" s="357" t="s">
        <v>4757</v>
      </c>
      <c r="C377" s="288">
        <v>317.25</v>
      </c>
      <c r="D377" s="288">
        <v>318</v>
      </c>
      <c r="E377" s="360" t="s">
        <v>5290</v>
      </c>
      <c r="F377" s="288" t="s">
        <v>4280</v>
      </c>
      <c r="G377" s="290" t="s">
        <v>133</v>
      </c>
      <c r="H377" s="288"/>
      <c r="I377" s="288"/>
      <c r="J377" s="290" t="s">
        <v>5248</v>
      </c>
      <c r="K377" s="288" t="s">
        <v>5249</v>
      </c>
      <c r="L377" s="290" t="s">
        <v>5569</v>
      </c>
      <c r="M377" s="290" t="s">
        <v>5723</v>
      </c>
      <c r="N377" s="290" t="s">
        <v>5257</v>
      </c>
      <c r="O377" s="291">
        <v>43300</v>
      </c>
    </row>
    <row r="378" spans="1:15" x14ac:dyDescent="0.3">
      <c r="A378" s="286" t="s">
        <v>4756</v>
      </c>
      <c r="B378" s="357" t="s">
        <v>4757</v>
      </c>
      <c r="C378" s="288">
        <v>318</v>
      </c>
      <c r="D378" s="288">
        <v>318.5</v>
      </c>
      <c r="E378" s="361" t="s">
        <v>5364</v>
      </c>
      <c r="F378" s="288" t="s">
        <v>4280</v>
      </c>
      <c r="G378" s="290" t="s">
        <v>133</v>
      </c>
      <c r="H378" s="288"/>
      <c r="I378" s="290" t="s">
        <v>5529</v>
      </c>
      <c r="J378" s="290" t="s">
        <v>5292</v>
      </c>
      <c r="K378" s="288" t="s">
        <v>5249</v>
      </c>
      <c r="L378" s="290" t="s">
        <v>5569</v>
      </c>
      <c r="M378" s="290" t="s">
        <v>5724</v>
      </c>
      <c r="N378" s="290" t="s">
        <v>5257</v>
      </c>
      <c r="O378" s="291">
        <v>43300</v>
      </c>
    </row>
    <row r="379" spans="1:15" x14ac:dyDescent="0.3">
      <c r="A379" s="286" t="s">
        <v>4756</v>
      </c>
      <c r="B379" s="357" t="s">
        <v>4757</v>
      </c>
      <c r="C379" s="288">
        <v>318.5</v>
      </c>
      <c r="D379" s="288">
        <v>346.8</v>
      </c>
      <c r="E379" s="289" t="s">
        <v>5245</v>
      </c>
      <c r="F379" s="288" t="s">
        <v>4280</v>
      </c>
      <c r="G379" s="290" t="s">
        <v>133</v>
      </c>
      <c r="H379" s="288"/>
      <c r="I379" s="290" t="s">
        <v>5476</v>
      </c>
      <c r="J379" s="290" t="s">
        <v>5248</v>
      </c>
      <c r="K379" s="288" t="s">
        <v>5249</v>
      </c>
      <c r="L379" s="290" t="s">
        <v>5473</v>
      </c>
      <c r="M379" s="290" t="s">
        <v>5725</v>
      </c>
      <c r="N379" s="290" t="s">
        <v>5257</v>
      </c>
      <c r="O379" s="291">
        <v>43300</v>
      </c>
    </row>
    <row r="380" spans="1:15" x14ac:dyDescent="0.3">
      <c r="A380" s="286" t="s">
        <v>4756</v>
      </c>
      <c r="B380" s="357" t="s">
        <v>4757</v>
      </c>
      <c r="C380" s="288">
        <v>346.8</v>
      </c>
      <c r="D380" s="288">
        <v>352</v>
      </c>
      <c r="E380" s="289" t="s">
        <v>5245</v>
      </c>
      <c r="F380" s="288" t="s">
        <v>4280</v>
      </c>
      <c r="G380" s="290" t="s">
        <v>133</v>
      </c>
      <c r="H380" s="288"/>
      <c r="I380" s="290" t="s">
        <v>5529</v>
      </c>
      <c r="J380" s="290" t="s">
        <v>5248</v>
      </c>
      <c r="K380" s="288" t="s">
        <v>5249</v>
      </c>
      <c r="L380" s="290" t="s">
        <v>5482</v>
      </c>
      <c r="M380" s="290" t="s">
        <v>5726</v>
      </c>
      <c r="N380" s="290" t="s">
        <v>5257</v>
      </c>
      <c r="O380" s="291">
        <v>43300</v>
      </c>
    </row>
    <row r="381" spans="1:15" x14ac:dyDescent="0.3">
      <c r="A381" s="286" t="s">
        <v>4756</v>
      </c>
      <c r="B381" s="357" t="s">
        <v>4757</v>
      </c>
      <c r="C381" s="288">
        <v>352</v>
      </c>
      <c r="D381" s="288">
        <v>362</v>
      </c>
      <c r="E381" s="294" t="s">
        <v>5259</v>
      </c>
      <c r="F381" s="288" t="s">
        <v>4274</v>
      </c>
      <c r="G381" s="290" t="s">
        <v>133</v>
      </c>
      <c r="H381" s="288"/>
      <c r="I381" s="290" t="s">
        <v>5529</v>
      </c>
      <c r="J381" s="290" t="s">
        <v>5247</v>
      </c>
      <c r="K381" s="288" t="s">
        <v>5249</v>
      </c>
      <c r="L381" s="290" t="s">
        <v>5482</v>
      </c>
      <c r="M381" s="290" t="s">
        <v>5727</v>
      </c>
      <c r="N381" s="290" t="s">
        <v>5257</v>
      </c>
      <c r="O381" s="291">
        <v>43300</v>
      </c>
    </row>
    <row r="382" spans="1:15" x14ac:dyDescent="0.3">
      <c r="A382" s="286" t="s">
        <v>4756</v>
      </c>
      <c r="B382" s="357" t="s">
        <v>4757</v>
      </c>
      <c r="C382" s="288">
        <v>362</v>
      </c>
      <c r="D382" s="288">
        <v>371.3</v>
      </c>
      <c r="E382" s="289" t="s">
        <v>5245</v>
      </c>
      <c r="F382" s="288" t="s">
        <v>4280</v>
      </c>
      <c r="G382" s="290" t="s">
        <v>133</v>
      </c>
      <c r="H382" s="288"/>
      <c r="I382" s="290" t="s">
        <v>5476</v>
      </c>
      <c r="J382" s="290" t="s">
        <v>5248</v>
      </c>
      <c r="K382" s="288" t="s">
        <v>5249</v>
      </c>
      <c r="L382" s="290" t="s">
        <v>5491</v>
      </c>
      <c r="M382" s="290" t="s">
        <v>5728</v>
      </c>
      <c r="N382" s="290" t="s">
        <v>5257</v>
      </c>
      <c r="O382" s="291">
        <v>43300</v>
      </c>
    </row>
    <row r="383" spans="1:15" x14ac:dyDescent="0.3">
      <c r="A383" s="286" t="s">
        <v>4756</v>
      </c>
      <c r="B383" s="357" t="s">
        <v>4757</v>
      </c>
      <c r="C383" s="288">
        <v>371.3</v>
      </c>
      <c r="D383" s="288">
        <v>387.9</v>
      </c>
      <c r="E383" s="360" t="s">
        <v>5290</v>
      </c>
      <c r="F383" s="288" t="s">
        <v>4788</v>
      </c>
      <c r="G383" s="290" t="s">
        <v>5299</v>
      </c>
      <c r="H383" s="288"/>
      <c r="I383" s="290" t="s">
        <v>5476</v>
      </c>
      <c r="J383" s="290" t="s">
        <v>5248</v>
      </c>
      <c r="K383" s="288" t="s">
        <v>5249</v>
      </c>
      <c r="L383" s="290" t="s">
        <v>5729</v>
      </c>
      <c r="M383" s="290" t="s">
        <v>5730</v>
      </c>
      <c r="N383" s="290" t="s">
        <v>5257</v>
      </c>
      <c r="O383" s="291">
        <v>43300</v>
      </c>
    </row>
    <row r="384" spans="1:15" x14ac:dyDescent="0.3">
      <c r="A384" s="286" t="s">
        <v>4756</v>
      </c>
      <c r="B384" s="357" t="s">
        <v>4757</v>
      </c>
      <c r="C384" s="288">
        <v>387.9</v>
      </c>
      <c r="D384" s="288">
        <v>392.5</v>
      </c>
      <c r="E384" s="360" t="s">
        <v>5290</v>
      </c>
      <c r="F384" s="288" t="s">
        <v>4788</v>
      </c>
      <c r="G384" s="290" t="s">
        <v>5299</v>
      </c>
      <c r="H384" s="288"/>
      <c r="I384" s="290" t="s">
        <v>5476</v>
      </c>
      <c r="J384" s="290" t="s">
        <v>5247</v>
      </c>
      <c r="K384" s="288" t="s">
        <v>5249</v>
      </c>
      <c r="L384" s="290" t="s">
        <v>5534</v>
      </c>
      <c r="M384" s="290" t="s">
        <v>5731</v>
      </c>
      <c r="N384" s="290" t="s">
        <v>5257</v>
      </c>
      <c r="O384" s="291">
        <v>43300</v>
      </c>
    </row>
    <row r="385" spans="1:15" x14ac:dyDescent="0.3">
      <c r="A385" s="286" t="s">
        <v>4756</v>
      </c>
      <c r="B385" s="357" t="s">
        <v>4757</v>
      </c>
      <c r="C385" s="288">
        <v>392.5</v>
      </c>
      <c r="D385" s="288">
        <v>393.3</v>
      </c>
      <c r="E385" s="360" t="s">
        <v>5290</v>
      </c>
      <c r="F385" s="288" t="s">
        <v>4788</v>
      </c>
      <c r="G385" s="290" t="s">
        <v>133</v>
      </c>
      <c r="H385" s="290" t="s">
        <v>5265</v>
      </c>
      <c r="I385" s="290" t="s">
        <v>5476</v>
      </c>
      <c r="J385" s="290" t="s">
        <v>5247</v>
      </c>
      <c r="K385" s="288" t="s">
        <v>5249</v>
      </c>
      <c r="L385" s="290" t="s">
        <v>5482</v>
      </c>
      <c r="M385" s="290" t="s">
        <v>5732</v>
      </c>
      <c r="N385" s="290" t="s">
        <v>5257</v>
      </c>
      <c r="O385" s="291">
        <v>43300</v>
      </c>
    </row>
    <row r="386" spans="1:15" x14ac:dyDescent="0.3">
      <c r="A386" s="286" t="s">
        <v>4756</v>
      </c>
      <c r="B386" s="357" t="s">
        <v>4757</v>
      </c>
      <c r="C386" s="288">
        <v>393.3</v>
      </c>
      <c r="D386" s="288">
        <v>394.7</v>
      </c>
      <c r="E386" s="360" t="s">
        <v>5290</v>
      </c>
      <c r="F386" s="288" t="s">
        <v>4788</v>
      </c>
      <c r="G386" s="290" t="s">
        <v>133</v>
      </c>
      <c r="H386" s="288"/>
      <c r="I386" s="290" t="s">
        <v>5476</v>
      </c>
      <c r="J386" s="290" t="s">
        <v>5247</v>
      </c>
      <c r="K386" s="288" t="s">
        <v>5249</v>
      </c>
      <c r="L386" s="290" t="s">
        <v>5479</v>
      </c>
      <c r="M386" s="290" t="s">
        <v>5733</v>
      </c>
      <c r="N386" s="290" t="s">
        <v>5257</v>
      </c>
      <c r="O386" s="291">
        <v>43300</v>
      </c>
    </row>
    <row r="387" spans="1:15" x14ac:dyDescent="0.3">
      <c r="A387" s="286" t="s">
        <v>4756</v>
      </c>
      <c r="B387" s="357" t="s">
        <v>4757</v>
      </c>
      <c r="C387" s="288">
        <v>394.7</v>
      </c>
      <c r="D387" s="288">
        <v>399.4</v>
      </c>
      <c r="E387" s="296" t="s">
        <v>5317</v>
      </c>
      <c r="F387" s="288" t="s">
        <v>4788</v>
      </c>
      <c r="G387" s="290" t="s">
        <v>133</v>
      </c>
      <c r="H387" s="288"/>
      <c r="I387" s="290" t="s">
        <v>5476</v>
      </c>
      <c r="J387" s="290" t="s">
        <v>5248</v>
      </c>
      <c r="K387" s="288" t="s">
        <v>5249</v>
      </c>
      <c r="L387" s="290" t="s">
        <v>5734</v>
      </c>
      <c r="M387" s="290" t="s">
        <v>5735</v>
      </c>
      <c r="N387" s="290" t="s">
        <v>5257</v>
      </c>
      <c r="O387" s="291">
        <v>43300</v>
      </c>
    </row>
    <row r="388" spans="1:15" x14ac:dyDescent="0.3">
      <c r="A388" s="286" t="s">
        <v>4756</v>
      </c>
      <c r="B388" s="357" t="s">
        <v>4757</v>
      </c>
      <c r="C388" s="288">
        <v>399.4</v>
      </c>
      <c r="D388" s="288">
        <v>402.1</v>
      </c>
      <c r="E388" s="360" t="s">
        <v>5290</v>
      </c>
      <c r="F388" s="288" t="s">
        <v>4788</v>
      </c>
      <c r="G388" s="290" t="s">
        <v>133</v>
      </c>
      <c r="H388" s="288"/>
      <c r="I388" s="290" t="s">
        <v>5476</v>
      </c>
      <c r="J388" s="290" t="s">
        <v>5248</v>
      </c>
      <c r="K388" s="288" t="s">
        <v>5249</v>
      </c>
      <c r="L388" s="290" t="s">
        <v>5479</v>
      </c>
      <c r="M388" s="290" t="s">
        <v>5736</v>
      </c>
      <c r="N388" s="290" t="s">
        <v>5257</v>
      </c>
      <c r="O388" s="291">
        <v>43300</v>
      </c>
    </row>
    <row r="389" spans="1:15" x14ac:dyDescent="0.3">
      <c r="A389" s="286" t="s">
        <v>4756</v>
      </c>
      <c r="B389" s="357" t="s">
        <v>4757</v>
      </c>
      <c r="C389" s="288">
        <v>405</v>
      </c>
      <c r="D389" s="288">
        <v>426.45</v>
      </c>
      <c r="E389" s="296" t="s">
        <v>5317</v>
      </c>
      <c r="F389" s="288" t="s">
        <v>4788</v>
      </c>
      <c r="G389" s="290" t="s">
        <v>133</v>
      </c>
      <c r="H389" s="288"/>
      <c r="I389" s="290" t="s">
        <v>5476</v>
      </c>
      <c r="J389" s="290" t="s">
        <v>5248</v>
      </c>
      <c r="K389" s="288" t="s">
        <v>5249</v>
      </c>
      <c r="L389" s="290" t="s">
        <v>5737</v>
      </c>
      <c r="M389" s="290" t="s">
        <v>5738</v>
      </c>
      <c r="N389" s="290" t="s">
        <v>5257</v>
      </c>
      <c r="O389" s="291">
        <v>43300</v>
      </c>
    </row>
    <row r="390" spans="1:15" x14ac:dyDescent="0.3">
      <c r="A390" s="286" t="s">
        <v>4756</v>
      </c>
      <c r="B390" s="357" t="s">
        <v>4757</v>
      </c>
      <c r="C390" s="288">
        <v>426.45</v>
      </c>
      <c r="D390" s="288">
        <v>432.4</v>
      </c>
      <c r="E390" s="296" t="s">
        <v>5317</v>
      </c>
      <c r="F390" s="288" t="s">
        <v>4788</v>
      </c>
      <c r="G390" s="290" t="s">
        <v>133</v>
      </c>
      <c r="H390" s="288"/>
      <c r="I390" s="290" t="s">
        <v>5529</v>
      </c>
      <c r="J390" s="290" t="s">
        <v>5247</v>
      </c>
      <c r="K390" s="288" t="s">
        <v>5249</v>
      </c>
      <c r="L390" s="290" t="s">
        <v>5477</v>
      </c>
      <c r="M390" s="290" t="s">
        <v>5739</v>
      </c>
      <c r="N390" s="290" t="s">
        <v>5257</v>
      </c>
      <c r="O390" s="291">
        <v>43304</v>
      </c>
    </row>
    <row r="391" spans="1:15" x14ac:dyDescent="0.3">
      <c r="A391" s="286" t="s">
        <v>4756</v>
      </c>
      <c r="B391" s="357" t="s">
        <v>4757</v>
      </c>
      <c r="C391" s="288">
        <v>432.4</v>
      </c>
      <c r="D391" s="288">
        <v>437.3</v>
      </c>
      <c r="E391" s="296" t="s">
        <v>5317</v>
      </c>
      <c r="F391" s="288" t="s">
        <v>4788</v>
      </c>
      <c r="G391" s="290" t="s">
        <v>133</v>
      </c>
      <c r="H391" s="288"/>
      <c r="I391" s="290" t="s">
        <v>5476</v>
      </c>
      <c r="J391" s="290" t="s">
        <v>5248</v>
      </c>
      <c r="K391" s="288" t="s">
        <v>5249</v>
      </c>
      <c r="L391" s="290" t="s">
        <v>5477</v>
      </c>
      <c r="M391" s="290" t="s">
        <v>5740</v>
      </c>
      <c r="N391" s="290" t="s">
        <v>5257</v>
      </c>
      <c r="O391" s="291">
        <v>43304</v>
      </c>
    </row>
    <row r="392" spans="1:15" x14ac:dyDescent="0.3">
      <c r="A392" s="286" t="s">
        <v>4756</v>
      </c>
      <c r="B392" s="357" t="s">
        <v>4757</v>
      </c>
      <c r="C392" s="288">
        <v>437.3</v>
      </c>
      <c r="D392" s="288">
        <v>453.8</v>
      </c>
      <c r="E392" s="296" t="s">
        <v>5317</v>
      </c>
      <c r="F392" s="288" t="s">
        <v>4788</v>
      </c>
      <c r="G392" s="290" t="s">
        <v>133</v>
      </c>
      <c r="H392" s="288"/>
      <c r="I392" s="290" t="s">
        <v>5470</v>
      </c>
      <c r="J392" s="290" t="s">
        <v>5247</v>
      </c>
      <c r="K392" s="288" t="s">
        <v>5249</v>
      </c>
      <c r="L392" s="290" t="s">
        <v>5477</v>
      </c>
      <c r="M392" s="290" t="s">
        <v>5741</v>
      </c>
      <c r="N392" s="290" t="s">
        <v>5257</v>
      </c>
      <c r="O392" s="291">
        <v>43304</v>
      </c>
    </row>
    <row r="393" spans="1:15" x14ac:dyDescent="0.3">
      <c r="A393" s="286" t="s">
        <v>4756</v>
      </c>
      <c r="B393" s="357" t="s">
        <v>4757</v>
      </c>
      <c r="C393" s="288">
        <v>453.8</v>
      </c>
      <c r="D393" s="288">
        <v>465</v>
      </c>
      <c r="E393" s="296" t="s">
        <v>5317</v>
      </c>
      <c r="F393" s="288" t="s">
        <v>4788</v>
      </c>
      <c r="G393" s="288"/>
      <c r="H393" s="288"/>
      <c r="I393" s="288"/>
      <c r="J393" s="290" t="s">
        <v>5292</v>
      </c>
      <c r="K393" s="288" t="s">
        <v>5249</v>
      </c>
      <c r="L393" s="290" t="s">
        <v>5482</v>
      </c>
      <c r="M393" s="290" t="s">
        <v>5742</v>
      </c>
      <c r="N393" s="290" t="s">
        <v>5257</v>
      </c>
      <c r="O393" s="291">
        <v>43304</v>
      </c>
    </row>
    <row r="394" spans="1:15" x14ac:dyDescent="0.3">
      <c r="A394" s="286" t="s">
        <v>4756</v>
      </c>
      <c r="B394" s="357" t="s">
        <v>4757</v>
      </c>
      <c r="C394" s="288">
        <v>466</v>
      </c>
      <c r="D394" s="288">
        <v>477.3</v>
      </c>
      <c r="E394" s="296" t="s">
        <v>5317</v>
      </c>
      <c r="F394" s="288" t="s">
        <v>4788</v>
      </c>
      <c r="G394" s="290" t="s">
        <v>133</v>
      </c>
      <c r="H394" s="288"/>
      <c r="I394" s="290" t="s">
        <v>5470</v>
      </c>
      <c r="J394" s="290" t="s">
        <v>5247</v>
      </c>
      <c r="K394" s="288" t="s">
        <v>5249</v>
      </c>
      <c r="L394" s="290" t="s">
        <v>5477</v>
      </c>
      <c r="M394" s="290" t="s">
        <v>5743</v>
      </c>
      <c r="N394" s="290" t="s">
        <v>5257</v>
      </c>
      <c r="O394" s="291">
        <v>43304</v>
      </c>
    </row>
    <row r="395" spans="1:15" x14ac:dyDescent="0.3">
      <c r="A395" s="286" t="s">
        <v>4756</v>
      </c>
      <c r="B395" s="357" t="s">
        <v>4757</v>
      </c>
      <c r="C395" s="288">
        <v>477.3</v>
      </c>
      <c r="D395" s="288">
        <v>487</v>
      </c>
      <c r="E395" s="296" t="s">
        <v>5317</v>
      </c>
      <c r="F395" s="288" t="s">
        <v>4788</v>
      </c>
      <c r="G395" s="290" t="s">
        <v>133</v>
      </c>
      <c r="H395" s="288"/>
      <c r="I395" s="290" t="s">
        <v>5470</v>
      </c>
      <c r="J395" s="290" t="s">
        <v>5248</v>
      </c>
      <c r="K395" s="288" t="s">
        <v>5249</v>
      </c>
      <c r="L395" s="290" t="s">
        <v>5477</v>
      </c>
      <c r="M395" s="290" t="s">
        <v>5744</v>
      </c>
      <c r="N395" s="290" t="s">
        <v>5257</v>
      </c>
      <c r="O395" s="291">
        <v>43304</v>
      </c>
    </row>
    <row r="396" spans="1:15" x14ac:dyDescent="0.3">
      <c r="A396" s="286" t="s">
        <v>4756</v>
      </c>
      <c r="B396" s="357" t="s">
        <v>4757</v>
      </c>
      <c r="C396" s="288">
        <v>487</v>
      </c>
      <c r="D396" s="288">
        <v>490</v>
      </c>
      <c r="E396" s="296" t="s">
        <v>5317</v>
      </c>
      <c r="F396" s="288" t="s">
        <v>4788</v>
      </c>
      <c r="G396" s="288"/>
      <c r="H396" s="288"/>
      <c r="I396" s="288"/>
      <c r="J396" s="290" t="s">
        <v>5247</v>
      </c>
      <c r="K396" s="288" t="s">
        <v>5249</v>
      </c>
      <c r="L396" s="290" t="s">
        <v>5477</v>
      </c>
      <c r="M396" s="290" t="s">
        <v>5745</v>
      </c>
      <c r="N396" s="290" t="s">
        <v>5257</v>
      </c>
      <c r="O396" s="291">
        <v>43304</v>
      </c>
    </row>
    <row r="397" spans="1:15" x14ac:dyDescent="0.3">
      <c r="A397" s="286" t="s">
        <v>4756</v>
      </c>
      <c r="B397" s="357" t="s">
        <v>4757</v>
      </c>
      <c r="C397" s="288">
        <v>490</v>
      </c>
      <c r="D397" s="288">
        <v>495.4</v>
      </c>
      <c r="E397" s="296" t="s">
        <v>5317</v>
      </c>
      <c r="F397" s="288" t="s">
        <v>4788</v>
      </c>
      <c r="G397" s="290" t="s">
        <v>133</v>
      </c>
      <c r="H397" s="288"/>
      <c r="I397" s="290" t="s">
        <v>5470</v>
      </c>
      <c r="J397" s="290" t="s">
        <v>5248</v>
      </c>
      <c r="K397" s="288" t="s">
        <v>5249</v>
      </c>
      <c r="L397" s="290" t="s">
        <v>5491</v>
      </c>
      <c r="M397" s="290" t="s">
        <v>5746</v>
      </c>
      <c r="N397" s="290" t="s">
        <v>5257</v>
      </c>
      <c r="O397" s="291">
        <v>43304</v>
      </c>
    </row>
    <row r="398" spans="1:15" x14ac:dyDescent="0.3">
      <c r="A398" s="286" t="s">
        <v>4756</v>
      </c>
      <c r="B398" s="357" t="s">
        <v>4757</v>
      </c>
      <c r="C398" s="288">
        <v>495.4</v>
      </c>
      <c r="D398" s="288">
        <v>501.1</v>
      </c>
      <c r="E398" s="296" t="s">
        <v>5317</v>
      </c>
      <c r="F398" s="288" t="s">
        <v>4788</v>
      </c>
      <c r="G398" s="290" t="s">
        <v>133</v>
      </c>
      <c r="H398" s="288"/>
      <c r="I398" s="290" t="s">
        <v>5476</v>
      </c>
      <c r="J398" s="290" t="s">
        <v>5247</v>
      </c>
      <c r="K398" s="288" t="s">
        <v>5249</v>
      </c>
      <c r="L398" s="290" t="s">
        <v>5477</v>
      </c>
      <c r="M398" s="290" t="s">
        <v>5747</v>
      </c>
      <c r="N398" s="290" t="s">
        <v>5257</v>
      </c>
      <c r="O398" s="291">
        <v>43304</v>
      </c>
    </row>
    <row r="399" spans="1:15" x14ac:dyDescent="0.3">
      <c r="A399" s="286" t="s">
        <v>5748</v>
      </c>
      <c r="B399" s="290" t="s">
        <v>4746</v>
      </c>
      <c r="C399" s="288">
        <v>0</v>
      </c>
      <c r="D399" s="288">
        <v>1.65</v>
      </c>
      <c r="E399" s="363" t="s">
        <v>5749</v>
      </c>
      <c r="F399" s="288"/>
      <c r="G399" s="288"/>
      <c r="H399" s="288"/>
      <c r="I399" s="288"/>
      <c r="J399" s="288"/>
      <c r="K399" s="290" t="s">
        <v>5339</v>
      </c>
      <c r="L399" s="290" t="s">
        <v>5750</v>
      </c>
      <c r="M399" s="290" t="s">
        <v>5751</v>
      </c>
      <c r="N399" s="288" t="s">
        <v>5257</v>
      </c>
      <c r="O399" s="291">
        <v>43297</v>
      </c>
    </row>
    <row r="400" spans="1:15" x14ac:dyDescent="0.3">
      <c r="A400" s="286" t="s">
        <v>5748</v>
      </c>
      <c r="B400" s="290" t="s">
        <v>4746</v>
      </c>
      <c r="C400" s="288">
        <v>1.65</v>
      </c>
      <c r="D400" s="288">
        <v>10.5</v>
      </c>
      <c r="E400" s="294" t="s">
        <v>5259</v>
      </c>
      <c r="F400" s="288" t="s">
        <v>4274</v>
      </c>
      <c r="G400" s="290" t="s">
        <v>133</v>
      </c>
      <c r="H400" s="288"/>
      <c r="I400" s="288"/>
      <c r="J400" s="290" t="s">
        <v>5247</v>
      </c>
      <c r="K400" s="290" t="s">
        <v>5348</v>
      </c>
      <c r="L400" s="290" t="s">
        <v>5691</v>
      </c>
      <c r="M400" s="290" t="s">
        <v>5752</v>
      </c>
      <c r="N400" s="288" t="s">
        <v>5257</v>
      </c>
      <c r="O400" s="291">
        <v>43297</v>
      </c>
    </row>
    <row r="401" spans="1:15" x14ac:dyDescent="0.3">
      <c r="A401" s="286" t="s">
        <v>5748</v>
      </c>
      <c r="B401" s="290" t="s">
        <v>4746</v>
      </c>
      <c r="C401" s="288">
        <v>10.5</v>
      </c>
      <c r="D401" s="288">
        <v>13.8</v>
      </c>
      <c r="E401" s="294" t="s">
        <v>5259</v>
      </c>
      <c r="F401" s="288" t="s">
        <v>4274</v>
      </c>
      <c r="G401" s="290" t="s">
        <v>133</v>
      </c>
      <c r="H401" s="288"/>
      <c r="I401" s="288"/>
      <c r="J401" s="290" t="s">
        <v>5247</v>
      </c>
      <c r="K401" s="290" t="s">
        <v>5348</v>
      </c>
      <c r="L401" s="290" t="s">
        <v>5473</v>
      </c>
      <c r="M401" s="290" t="s">
        <v>5753</v>
      </c>
      <c r="N401" s="288" t="s">
        <v>5257</v>
      </c>
      <c r="O401" s="291">
        <v>43297</v>
      </c>
    </row>
    <row r="402" spans="1:15" x14ac:dyDescent="0.3">
      <c r="A402" s="286" t="s">
        <v>5748</v>
      </c>
      <c r="B402" s="290" t="s">
        <v>4746</v>
      </c>
      <c r="C402" s="288">
        <v>13.8</v>
      </c>
      <c r="D402" s="288">
        <v>19.5</v>
      </c>
      <c r="E402" s="294" t="s">
        <v>5259</v>
      </c>
      <c r="F402" s="288" t="s">
        <v>4274</v>
      </c>
      <c r="G402" s="290" t="s">
        <v>133</v>
      </c>
      <c r="H402" s="288"/>
      <c r="I402" s="288"/>
      <c r="J402" s="290" t="s">
        <v>5247</v>
      </c>
      <c r="K402" s="290" t="s">
        <v>5348</v>
      </c>
      <c r="L402" s="290" t="s">
        <v>5691</v>
      </c>
      <c r="M402" s="290" t="s">
        <v>5754</v>
      </c>
      <c r="N402" s="288" t="s">
        <v>5257</v>
      </c>
      <c r="O402" s="291">
        <v>43297</v>
      </c>
    </row>
    <row r="403" spans="1:15" x14ac:dyDescent="0.3">
      <c r="A403" s="286" t="s">
        <v>5748</v>
      </c>
      <c r="B403" s="290" t="s">
        <v>4746</v>
      </c>
      <c r="C403" s="288">
        <v>19.5</v>
      </c>
      <c r="D403" s="288">
        <v>48.9</v>
      </c>
      <c r="E403" s="294" t="s">
        <v>5259</v>
      </c>
      <c r="F403" s="288" t="s">
        <v>4274</v>
      </c>
      <c r="G403" s="290" t="s">
        <v>133</v>
      </c>
      <c r="H403" s="290" t="s">
        <v>133</v>
      </c>
      <c r="I403" s="290" t="s">
        <v>5476</v>
      </c>
      <c r="J403" s="290" t="s">
        <v>5247</v>
      </c>
      <c r="K403" s="290" t="s">
        <v>5348</v>
      </c>
      <c r="L403" s="290" t="s">
        <v>5750</v>
      </c>
      <c r="M403" s="290" t="s">
        <v>5755</v>
      </c>
      <c r="N403" s="288" t="s">
        <v>5257</v>
      </c>
      <c r="O403" s="291">
        <v>43297</v>
      </c>
    </row>
    <row r="404" spans="1:15" x14ac:dyDescent="0.3">
      <c r="A404" s="286" t="s">
        <v>5748</v>
      </c>
      <c r="B404" s="290" t="s">
        <v>4746</v>
      </c>
      <c r="C404" s="288">
        <v>48.9</v>
      </c>
      <c r="D404" s="288">
        <v>69.900000000000006</v>
      </c>
      <c r="E404" s="294" t="s">
        <v>5259</v>
      </c>
      <c r="F404" s="288" t="s">
        <v>4274</v>
      </c>
      <c r="G404" s="290" t="s">
        <v>133</v>
      </c>
      <c r="H404" s="290" t="s">
        <v>133</v>
      </c>
      <c r="I404" s="290" t="s">
        <v>5529</v>
      </c>
      <c r="J404" s="290" t="s">
        <v>5247</v>
      </c>
      <c r="K404" s="290" t="s">
        <v>5348</v>
      </c>
      <c r="L404" s="290" t="s">
        <v>5691</v>
      </c>
      <c r="M404" s="290" t="s">
        <v>5756</v>
      </c>
      <c r="N404" s="288" t="s">
        <v>5257</v>
      </c>
      <c r="O404" s="291">
        <v>43297</v>
      </c>
    </row>
    <row r="405" spans="1:15" x14ac:dyDescent="0.3">
      <c r="A405" s="286" t="s">
        <v>5748</v>
      </c>
      <c r="B405" s="290" t="s">
        <v>4746</v>
      </c>
      <c r="C405" s="288">
        <v>69.900000000000006</v>
      </c>
      <c r="D405" s="288">
        <v>75</v>
      </c>
      <c r="E405" s="294" t="s">
        <v>5259</v>
      </c>
      <c r="F405" s="288" t="s">
        <v>4274</v>
      </c>
      <c r="G405" s="290" t="s">
        <v>5358</v>
      </c>
      <c r="H405" s="288"/>
      <c r="I405" s="288"/>
      <c r="J405" s="290" t="s">
        <v>5247</v>
      </c>
      <c r="K405" s="290" t="s">
        <v>5348</v>
      </c>
      <c r="L405" s="290" t="s">
        <v>5757</v>
      </c>
      <c r="M405" s="290" t="s">
        <v>5758</v>
      </c>
      <c r="N405" s="288" t="s">
        <v>5257</v>
      </c>
      <c r="O405" s="291">
        <v>43297</v>
      </c>
    </row>
    <row r="406" spans="1:15" x14ac:dyDescent="0.3">
      <c r="A406" s="286" t="s">
        <v>5748</v>
      </c>
      <c r="B406" s="290" t="s">
        <v>4746</v>
      </c>
      <c r="C406" s="288">
        <v>75</v>
      </c>
      <c r="D406" s="288">
        <v>79.7</v>
      </c>
      <c r="E406" s="294" t="s">
        <v>5259</v>
      </c>
      <c r="F406" s="288" t="s">
        <v>4274</v>
      </c>
      <c r="G406" s="290" t="s">
        <v>133</v>
      </c>
      <c r="H406" s="290" t="s">
        <v>133</v>
      </c>
      <c r="I406" s="290" t="s">
        <v>5529</v>
      </c>
      <c r="J406" s="290" t="s">
        <v>5292</v>
      </c>
      <c r="K406" s="290" t="s">
        <v>5348</v>
      </c>
      <c r="L406" s="290" t="s">
        <v>5473</v>
      </c>
      <c r="M406" s="290" t="s">
        <v>5759</v>
      </c>
      <c r="N406" s="288" t="s">
        <v>5257</v>
      </c>
      <c r="O406" s="291">
        <v>43297</v>
      </c>
    </row>
    <row r="407" spans="1:15" x14ac:dyDescent="0.3">
      <c r="A407" s="286" t="s">
        <v>5748</v>
      </c>
      <c r="B407" s="290" t="s">
        <v>4746</v>
      </c>
      <c r="C407" s="288">
        <v>79.7</v>
      </c>
      <c r="D407" s="288">
        <v>106.5</v>
      </c>
      <c r="E407" s="294" t="s">
        <v>5259</v>
      </c>
      <c r="F407" s="288" t="s">
        <v>4274</v>
      </c>
      <c r="G407" s="290" t="s">
        <v>5253</v>
      </c>
      <c r="H407" s="288"/>
      <c r="I407" s="288"/>
      <c r="J407" s="290" t="s">
        <v>5292</v>
      </c>
      <c r="K407" s="290" t="s">
        <v>5348</v>
      </c>
      <c r="L407" s="290" t="s">
        <v>5760</v>
      </c>
      <c r="M407" s="290" t="s">
        <v>5761</v>
      </c>
      <c r="N407" s="288" t="s">
        <v>5257</v>
      </c>
      <c r="O407" s="291">
        <v>43297</v>
      </c>
    </row>
    <row r="408" spans="1:15" x14ac:dyDescent="0.3">
      <c r="A408" s="286" t="s">
        <v>5748</v>
      </c>
      <c r="B408" s="290" t="s">
        <v>4746</v>
      </c>
      <c r="C408" s="288">
        <v>106.5</v>
      </c>
      <c r="D408" s="288">
        <v>108.6</v>
      </c>
      <c r="E408" s="294" t="s">
        <v>5259</v>
      </c>
      <c r="F408" s="288" t="s">
        <v>4274</v>
      </c>
      <c r="G408" s="290" t="s">
        <v>133</v>
      </c>
      <c r="H408" s="288"/>
      <c r="I408" s="290" t="s">
        <v>5529</v>
      </c>
      <c r="J408" s="290" t="s">
        <v>5292</v>
      </c>
      <c r="K408" s="290" t="s">
        <v>5348</v>
      </c>
      <c r="L408" s="290" t="s">
        <v>5760</v>
      </c>
      <c r="M408" s="290" t="s">
        <v>5762</v>
      </c>
      <c r="N408" s="288" t="s">
        <v>5257</v>
      </c>
      <c r="O408" s="291">
        <v>43297</v>
      </c>
    </row>
    <row r="409" spans="1:15" x14ac:dyDescent="0.3">
      <c r="A409" s="286" t="s">
        <v>5748</v>
      </c>
      <c r="B409" s="290" t="s">
        <v>4746</v>
      </c>
      <c r="C409" s="288">
        <v>108.6</v>
      </c>
      <c r="D409" s="288">
        <v>121</v>
      </c>
      <c r="E409" s="294" t="s">
        <v>5259</v>
      </c>
      <c r="F409" s="288" t="s">
        <v>4274</v>
      </c>
      <c r="G409" s="290" t="s">
        <v>5253</v>
      </c>
      <c r="H409" s="288"/>
      <c r="I409" s="288"/>
      <c r="J409" s="290" t="s">
        <v>5292</v>
      </c>
      <c r="K409" s="290" t="s">
        <v>5348</v>
      </c>
      <c r="L409" s="290" t="s">
        <v>5760</v>
      </c>
      <c r="M409" s="290" t="s">
        <v>5763</v>
      </c>
      <c r="N409" s="288" t="s">
        <v>5257</v>
      </c>
      <c r="O409" s="291">
        <v>43297</v>
      </c>
    </row>
    <row r="410" spans="1:15" x14ac:dyDescent="0.3">
      <c r="A410" s="286" t="s">
        <v>5748</v>
      </c>
      <c r="B410" s="290" t="s">
        <v>4746</v>
      </c>
      <c r="C410" s="288">
        <v>121</v>
      </c>
      <c r="D410" s="288">
        <v>123.7</v>
      </c>
      <c r="E410" s="294" t="s">
        <v>5259</v>
      </c>
      <c r="F410" s="288" t="s">
        <v>4274</v>
      </c>
      <c r="G410" s="290" t="s">
        <v>133</v>
      </c>
      <c r="H410" s="290" t="s">
        <v>133</v>
      </c>
      <c r="I410" s="290" t="s">
        <v>5529</v>
      </c>
      <c r="J410" s="290" t="s">
        <v>5292</v>
      </c>
      <c r="K410" s="290" t="s">
        <v>5348</v>
      </c>
      <c r="L410" s="290" t="s">
        <v>5482</v>
      </c>
      <c r="M410" s="290" t="s">
        <v>5764</v>
      </c>
      <c r="N410" s="288" t="s">
        <v>5257</v>
      </c>
      <c r="O410" s="291">
        <v>43297</v>
      </c>
    </row>
    <row r="411" spans="1:15" x14ac:dyDescent="0.3">
      <c r="A411" s="286" t="s">
        <v>5748</v>
      </c>
      <c r="B411" s="290" t="s">
        <v>4746</v>
      </c>
      <c r="C411" s="288">
        <v>123.7</v>
      </c>
      <c r="D411" s="288">
        <v>134.4</v>
      </c>
      <c r="E411" s="294" t="s">
        <v>5259</v>
      </c>
      <c r="F411" s="288" t="s">
        <v>4274</v>
      </c>
      <c r="G411" s="290" t="s">
        <v>5253</v>
      </c>
      <c r="H411" s="288"/>
      <c r="I411" s="288"/>
      <c r="J411" s="290" t="s">
        <v>5292</v>
      </c>
      <c r="K411" s="290" t="s">
        <v>5249</v>
      </c>
      <c r="L411" s="290" t="s">
        <v>5760</v>
      </c>
      <c r="M411" s="290" t="s">
        <v>5765</v>
      </c>
      <c r="N411" s="288" t="s">
        <v>5257</v>
      </c>
      <c r="O411" s="291">
        <v>43297</v>
      </c>
    </row>
    <row r="412" spans="1:15" x14ac:dyDescent="0.3">
      <c r="A412" s="286" t="s">
        <v>5748</v>
      </c>
      <c r="B412" s="290" t="s">
        <v>4746</v>
      </c>
      <c r="C412" s="288">
        <v>134.4</v>
      </c>
      <c r="D412" s="288">
        <v>137</v>
      </c>
      <c r="E412" s="294" t="s">
        <v>5259</v>
      </c>
      <c r="F412" s="288" t="s">
        <v>4274</v>
      </c>
      <c r="G412" s="290" t="s">
        <v>5253</v>
      </c>
      <c r="H412" s="288"/>
      <c r="I412" s="288"/>
      <c r="J412" s="290" t="s">
        <v>5248</v>
      </c>
      <c r="K412" s="290" t="s">
        <v>5249</v>
      </c>
      <c r="L412" s="290" t="s">
        <v>5760</v>
      </c>
      <c r="M412" s="290" t="s">
        <v>5766</v>
      </c>
      <c r="N412" s="288" t="s">
        <v>5257</v>
      </c>
      <c r="O412" s="291">
        <v>43297</v>
      </c>
    </row>
    <row r="413" spans="1:15" x14ac:dyDescent="0.3">
      <c r="A413" s="286" t="s">
        <v>5748</v>
      </c>
      <c r="B413" s="290" t="s">
        <v>4746</v>
      </c>
      <c r="C413" s="288">
        <v>137</v>
      </c>
      <c r="D413" s="288">
        <v>141.15</v>
      </c>
      <c r="E413" s="294" t="s">
        <v>5259</v>
      </c>
      <c r="F413" s="288" t="s">
        <v>4274</v>
      </c>
      <c r="G413" s="290" t="s">
        <v>5253</v>
      </c>
      <c r="H413" s="288"/>
      <c r="I413" s="288"/>
      <c r="J413" s="290" t="s">
        <v>5247</v>
      </c>
      <c r="K413" s="290" t="s">
        <v>5249</v>
      </c>
      <c r="L413" s="290" t="s">
        <v>5595</v>
      </c>
      <c r="M413" s="290" t="s">
        <v>5767</v>
      </c>
      <c r="N413" s="288" t="s">
        <v>5257</v>
      </c>
      <c r="O413" s="291">
        <v>43297</v>
      </c>
    </row>
    <row r="414" spans="1:15" x14ac:dyDescent="0.3">
      <c r="A414" s="286" t="s">
        <v>5748</v>
      </c>
      <c r="B414" s="290" t="s">
        <v>4746</v>
      </c>
      <c r="C414" s="288">
        <v>141.15</v>
      </c>
      <c r="D414" s="288">
        <v>141.69999999999999</v>
      </c>
      <c r="E414" s="364" t="s">
        <v>5313</v>
      </c>
      <c r="F414" s="288" t="s">
        <v>4274</v>
      </c>
      <c r="G414" s="290" t="s">
        <v>5768</v>
      </c>
      <c r="H414" s="288"/>
      <c r="I414" s="288"/>
      <c r="J414" s="290" t="s">
        <v>5292</v>
      </c>
      <c r="K414" s="290" t="s">
        <v>5249</v>
      </c>
      <c r="L414" s="290" t="s">
        <v>5482</v>
      </c>
      <c r="M414" s="290" t="s">
        <v>5769</v>
      </c>
      <c r="N414" s="288" t="s">
        <v>5257</v>
      </c>
      <c r="O414" s="291">
        <v>43297</v>
      </c>
    </row>
    <row r="415" spans="1:15" x14ac:dyDescent="0.3">
      <c r="A415" s="286" t="s">
        <v>5748</v>
      </c>
      <c r="B415" s="290" t="s">
        <v>4746</v>
      </c>
      <c r="C415" s="288">
        <v>141.69999999999999</v>
      </c>
      <c r="D415" s="288">
        <v>150.5</v>
      </c>
      <c r="E415" s="294" t="s">
        <v>5259</v>
      </c>
      <c r="F415" s="288" t="s">
        <v>4274</v>
      </c>
      <c r="G415" s="290" t="s">
        <v>5253</v>
      </c>
      <c r="H415" s="288"/>
      <c r="I415" s="288"/>
      <c r="J415" s="290" t="s">
        <v>5247</v>
      </c>
      <c r="K415" s="290" t="s">
        <v>5249</v>
      </c>
      <c r="L415" s="290" t="s">
        <v>5482</v>
      </c>
      <c r="M415" s="290" t="s">
        <v>5770</v>
      </c>
      <c r="N415" s="288" t="s">
        <v>5257</v>
      </c>
      <c r="O415" s="291">
        <v>43297</v>
      </c>
    </row>
    <row r="416" spans="1:15" x14ac:dyDescent="0.3">
      <c r="A416" s="286" t="s">
        <v>5748</v>
      </c>
      <c r="B416" s="290" t="s">
        <v>4746</v>
      </c>
      <c r="C416" s="288">
        <v>150.5</v>
      </c>
      <c r="D416" s="288">
        <v>154.5</v>
      </c>
      <c r="E416" s="294" t="s">
        <v>5259</v>
      </c>
      <c r="F416" s="288" t="s">
        <v>4274</v>
      </c>
      <c r="G416" s="290" t="s">
        <v>133</v>
      </c>
      <c r="H416" s="290" t="s">
        <v>133</v>
      </c>
      <c r="I416" s="290" t="s">
        <v>5470</v>
      </c>
      <c r="J416" s="290" t="s">
        <v>5247</v>
      </c>
      <c r="K416" s="290" t="s">
        <v>5249</v>
      </c>
      <c r="L416" s="290" t="s">
        <v>5482</v>
      </c>
      <c r="M416" s="290" t="s">
        <v>5771</v>
      </c>
      <c r="N416" s="288" t="s">
        <v>5257</v>
      </c>
      <c r="O416" s="291">
        <v>43297</v>
      </c>
    </row>
    <row r="417" spans="1:15" x14ac:dyDescent="0.3">
      <c r="A417" s="286" t="s">
        <v>5748</v>
      </c>
      <c r="B417" s="290" t="s">
        <v>4746</v>
      </c>
      <c r="C417" s="288">
        <v>154.5</v>
      </c>
      <c r="D417" s="288">
        <v>158</v>
      </c>
      <c r="E417" s="294" t="s">
        <v>5259</v>
      </c>
      <c r="F417" s="288" t="s">
        <v>4274</v>
      </c>
      <c r="G417" s="290" t="s">
        <v>133</v>
      </c>
      <c r="H417" s="290" t="s">
        <v>133</v>
      </c>
      <c r="I417" s="290" t="s">
        <v>5529</v>
      </c>
      <c r="J417" s="290" t="s">
        <v>5247</v>
      </c>
      <c r="K417" s="290" t="s">
        <v>5249</v>
      </c>
      <c r="L417" s="290" t="s">
        <v>5482</v>
      </c>
      <c r="M417" s="290" t="s">
        <v>5772</v>
      </c>
      <c r="N417" s="288" t="s">
        <v>5257</v>
      </c>
      <c r="O417" s="291">
        <v>43297</v>
      </c>
    </row>
    <row r="418" spans="1:15" x14ac:dyDescent="0.3">
      <c r="A418" s="286" t="s">
        <v>5748</v>
      </c>
      <c r="B418" s="290" t="s">
        <v>4746</v>
      </c>
      <c r="C418" s="288">
        <v>158</v>
      </c>
      <c r="D418" s="288">
        <v>163.6</v>
      </c>
      <c r="E418" s="294" t="s">
        <v>5259</v>
      </c>
      <c r="F418" s="288" t="s">
        <v>4274</v>
      </c>
      <c r="G418" s="290" t="s">
        <v>5253</v>
      </c>
      <c r="H418" s="288"/>
      <c r="I418" s="288"/>
      <c r="J418" s="290" t="s">
        <v>5247</v>
      </c>
      <c r="K418" s="290" t="s">
        <v>5249</v>
      </c>
      <c r="L418" s="290" t="s">
        <v>5773</v>
      </c>
      <c r="M418" s="290" t="s">
        <v>5774</v>
      </c>
      <c r="N418" s="288" t="s">
        <v>5257</v>
      </c>
      <c r="O418" s="291">
        <v>43297</v>
      </c>
    </row>
    <row r="419" spans="1:15" x14ac:dyDescent="0.3">
      <c r="A419" s="286" t="s">
        <v>5748</v>
      </c>
      <c r="B419" s="290" t="s">
        <v>4746</v>
      </c>
      <c r="C419" s="288">
        <v>163.6</v>
      </c>
      <c r="D419" s="288">
        <v>168</v>
      </c>
      <c r="E419" s="364" t="s">
        <v>5313</v>
      </c>
      <c r="F419" s="288" t="s">
        <v>4274</v>
      </c>
      <c r="G419" s="290" t="s">
        <v>133</v>
      </c>
      <c r="H419" s="290" t="s">
        <v>133</v>
      </c>
      <c r="I419" s="290" t="s">
        <v>5470</v>
      </c>
      <c r="J419" s="290" t="s">
        <v>5292</v>
      </c>
      <c r="K419" s="290" t="s">
        <v>5249</v>
      </c>
      <c r="L419" s="290" t="s">
        <v>5773</v>
      </c>
      <c r="M419" s="290" t="s">
        <v>5775</v>
      </c>
      <c r="N419" s="288" t="s">
        <v>5257</v>
      </c>
      <c r="O419" s="291">
        <v>43297</v>
      </c>
    </row>
    <row r="420" spans="1:15" x14ac:dyDescent="0.3">
      <c r="A420" s="286" t="s">
        <v>5748</v>
      </c>
      <c r="B420" s="290" t="s">
        <v>4746</v>
      </c>
      <c r="C420" s="288">
        <v>168</v>
      </c>
      <c r="D420" s="288">
        <v>180.2</v>
      </c>
      <c r="E420" s="294" t="s">
        <v>5259</v>
      </c>
      <c r="F420" s="288" t="s">
        <v>4274</v>
      </c>
      <c r="G420" s="290" t="s">
        <v>133</v>
      </c>
      <c r="H420" s="290" t="s">
        <v>133</v>
      </c>
      <c r="I420" s="290" t="s">
        <v>5529</v>
      </c>
      <c r="J420" s="290" t="s">
        <v>5247</v>
      </c>
      <c r="K420" s="290" t="s">
        <v>5249</v>
      </c>
      <c r="L420" s="290" t="s">
        <v>5773</v>
      </c>
      <c r="M420" s="290" t="s">
        <v>5776</v>
      </c>
      <c r="N420" s="288" t="s">
        <v>5257</v>
      </c>
      <c r="O420" s="291">
        <v>43297</v>
      </c>
    </row>
    <row r="421" spans="1:15" x14ac:dyDescent="0.3">
      <c r="A421" s="286" t="s">
        <v>5748</v>
      </c>
      <c r="B421" s="290" t="s">
        <v>4746</v>
      </c>
      <c r="C421" s="288">
        <v>180.2</v>
      </c>
      <c r="D421" s="288">
        <v>188.1</v>
      </c>
      <c r="E421" s="294" t="s">
        <v>5259</v>
      </c>
      <c r="F421" s="288" t="s">
        <v>4274</v>
      </c>
      <c r="G421" s="290" t="s">
        <v>133</v>
      </c>
      <c r="H421" s="290" t="s">
        <v>133</v>
      </c>
      <c r="I421" s="290" t="s">
        <v>5476</v>
      </c>
      <c r="J421" s="290" t="s">
        <v>5247</v>
      </c>
      <c r="K421" s="290" t="s">
        <v>5249</v>
      </c>
      <c r="L421" s="290" t="s">
        <v>5760</v>
      </c>
      <c r="M421" s="290" t="s">
        <v>5777</v>
      </c>
      <c r="N421" s="288" t="s">
        <v>5257</v>
      </c>
      <c r="O421" s="291">
        <v>43297</v>
      </c>
    </row>
    <row r="422" spans="1:15" x14ac:dyDescent="0.3">
      <c r="A422" s="286" t="s">
        <v>5748</v>
      </c>
      <c r="B422" s="290" t="s">
        <v>4746</v>
      </c>
      <c r="C422" s="288">
        <v>188.1</v>
      </c>
      <c r="D422" s="288">
        <v>188.6</v>
      </c>
      <c r="E422" s="294" t="s">
        <v>5259</v>
      </c>
      <c r="F422" s="288" t="s">
        <v>4274</v>
      </c>
      <c r="G422" s="290" t="s">
        <v>5299</v>
      </c>
      <c r="H422" s="288"/>
      <c r="I422" s="288"/>
      <c r="J422" s="290" t="s">
        <v>5247</v>
      </c>
      <c r="K422" s="290" t="s">
        <v>5249</v>
      </c>
      <c r="L422" s="290" t="s">
        <v>5691</v>
      </c>
      <c r="M422" s="290" t="s">
        <v>5778</v>
      </c>
      <c r="N422" s="288" t="s">
        <v>5257</v>
      </c>
      <c r="O422" s="291">
        <v>43297</v>
      </c>
    </row>
    <row r="423" spans="1:15" x14ac:dyDescent="0.3">
      <c r="A423" s="286" t="s">
        <v>5748</v>
      </c>
      <c r="B423" s="290" t="s">
        <v>4746</v>
      </c>
      <c r="C423" s="288">
        <v>188.6</v>
      </c>
      <c r="D423" s="288">
        <v>200</v>
      </c>
      <c r="E423" s="294" t="s">
        <v>5259</v>
      </c>
      <c r="F423" s="288" t="s">
        <v>4274</v>
      </c>
      <c r="G423" s="290" t="s">
        <v>133</v>
      </c>
      <c r="H423" s="290" t="s">
        <v>133</v>
      </c>
      <c r="I423" s="290" t="s">
        <v>5476</v>
      </c>
      <c r="J423" s="290" t="s">
        <v>5247</v>
      </c>
      <c r="K423" s="290" t="s">
        <v>5249</v>
      </c>
      <c r="L423" s="290" t="s">
        <v>5482</v>
      </c>
      <c r="M423" s="290" t="s">
        <v>5779</v>
      </c>
      <c r="N423" s="288" t="s">
        <v>5257</v>
      </c>
      <c r="O423" s="291">
        <v>43297</v>
      </c>
    </row>
    <row r="424" spans="1:15" x14ac:dyDescent="0.3">
      <c r="A424" s="286" t="s">
        <v>5748</v>
      </c>
      <c r="B424" s="290" t="s">
        <v>4746</v>
      </c>
      <c r="C424" s="288">
        <v>200</v>
      </c>
      <c r="D424" s="288">
        <v>201.25</v>
      </c>
      <c r="E424" s="294" t="s">
        <v>5259</v>
      </c>
      <c r="F424" s="288" t="s">
        <v>4274</v>
      </c>
      <c r="G424" s="290" t="s">
        <v>5358</v>
      </c>
      <c r="H424" s="290" t="s">
        <v>5580</v>
      </c>
      <c r="I424" s="290" t="s">
        <v>5476</v>
      </c>
      <c r="J424" s="290" t="s">
        <v>5247</v>
      </c>
      <c r="K424" s="290" t="s">
        <v>5249</v>
      </c>
      <c r="L424" s="290" t="s">
        <v>5760</v>
      </c>
      <c r="M424" s="290" t="s">
        <v>5780</v>
      </c>
      <c r="N424" s="288" t="s">
        <v>5257</v>
      </c>
      <c r="O424" s="291">
        <v>43297</v>
      </c>
    </row>
    <row r="425" spans="1:15" x14ac:dyDescent="0.3">
      <c r="A425" s="286" t="s">
        <v>5748</v>
      </c>
      <c r="B425" s="290" t="s">
        <v>4746</v>
      </c>
      <c r="C425" s="288">
        <v>201.25</v>
      </c>
      <c r="D425" s="288">
        <v>204.6</v>
      </c>
      <c r="E425" s="287" t="s">
        <v>5303</v>
      </c>
      <c r="F425" s="288" t="s">
        <v>4325</v>
      </c>
      <c r="G425" s="290" t="s">
        <v>5299</v>
      </c>
      <c r="H425" s="288"/>
      <c r="I425" s="290" t="s">
        <v>5476</v>
      </c>
      <c r="J425" s="290" t="s">
        <v>5305</v>
      </c>
      <c r="K425" s="290" t="s">
        <v>5249</v>
      </c>
      <c r="L425" s="290" t="s">
        <v>5491</v>
      </c>
      <c r="M425" s="290" t="s">
        <v>5781</v>
      </c>
      <c r="N425" s="288" t="s">
        <v>5257</v>
      </c>
      <c r="O425" s="291">
        <v>43297</v>
      </c>
    </row>
    <row r="426" spans="1:15" x14ac:dyDescent="0.3">
      <c r="A426" s="286" t="s">
        <v>5748</v>
      </c>
      <c r="B426" s="290" t="s">
        <v>4746</v>
      </c>
      <c r="C426" s="288">
        <v>204.6</v>
      </c>
      <c r="D426" s="288">
        <v>206</v>
      </c>
      <c r="E426" s="287" t="s">
        <v>5303</v>
      </c>
      <c r="F426" s="288" t="s">
        <v>4325</v>
      </c>
      <c r="G426" s="290" t="s">
        <v>133</v>
      </c>
      <c r="H426" s="290" t="s">
        <v>133</v>
      </c>
      <c r="I426" s="290" t="s">
        <v>5529</v>
      </c>
      <c r="J426" s="290" t="s">
        <v>5305</v>
      </c>
      <c r="K426" s="290" t="s">
        <v>5249</v>
      </c>
      <c r="L426" s="290" t="s">
        <v>5782</v>
      </c>
      <c r="M426" s="290" t="s">
        <v>5783</v>
      </c>
      <c r="N426" s="288" t="s">
        <v>5257</v>
      </c>
      <c r="O426" s="291">
        <v>43297</v>
      </c>
    </row>
    <row r="427" spans="1:15" x14ac:dyDescent="0.3">
      <c r="A427" s="286" t="s">
        <v>5748</v>
      </c>
      <c r="B427" s="290" t="s">
        <v>4746</v>
      </c>
      <c r="C427" s="288">
        <v>206</v>
      </c>
      <c r="D427" s="288">
        <v>207</v>
      </c>
      <c r="E427" s="287" t="s">
        <v>5303</v>
      </c>
      <c r="F427" s="288" t="s">
        <v>4325</v>
      </c>
      <c r="G427" s="290" t="s">
        <v>5280</v>
      </c>
      <c r="H427" s="288"/>
      <c r="I427" s="288"/>
      <c r="J427" s="290" t="s">
        <v>5305</v>
      </c>
      <c r="K427" s="290" t="s">
        <v>5249</v>
      </c>
      <c r="L427" s="290" t="s">
        <v>5482</v>
      </c>
      <c r="M427" s="290" t="s">
        <v>5784</v>
      </c>
      <c r="N427" s="288" t="s">
        <v>5257</v>
      </c>
      <c r="O427" s="291">
        <v>43297</v>
      </c>
    </row>
    <row r="428" spans="1:15" x14ac:dyDescent="0.3">
      <c r="A428" s="286" t="s">
        <v>5748</v>
      </c>
      <c r="B428" s="290" t="s">
        <v>4746</v>
      </c>
      <c r="C428" s="288">
        <v>207</v>
      </c>
      <c r="D428" s="288">
        <v>207.4</v>
      </c>
      <c r="E428" s="359" t="s">
        <v>5334</v>
      </c>
      <c r="F428" s="288" t="s">
        <v>4325</v>
      </c>
      <c r="G428" s="290" t="s">
        <v>5280</v>
      </c>
      <c r="H428" s="288"/>
      <c r="I428" s="288"/>
      <c r="J428" s="290" t="s">
        <v>5248</v>
      </c>
      <c r="K428" s="290" t="s">
        <v>5249</v>
      </c>
      <c r="L428" s="290" t="s">
        <v>5482</v>
      </c>
      <c r="M428" s="290" t="s">
        <v>5785</v>
      </c>
      <c r="N428" s="288" t="s">
        <v>5257</v>
      </c>
      <c r="O428" s="291">
        <v>43297</v>
      </c>
    </row>
    <row r="429" spans="1:15" x14ac:dyDescent="0.3">
      <c r="A429" s="286" t="s">
        <v>5748</v>
      </c>
      <c r="B429" s="290" t="s">
        <v>4746</v>
      </c>
      <c r="C429" s="288">
        <v>207.4</v>
      </c>
      <c r="D429" s="288">
        <v>211.5</v>
      </c>
      <c r="E429" s="287" t="s">
        <v>5303</v>
      </c>
      <c r="F429" s="288" t="s">
        <v>4325</v>
      </c>
      <c r="G429" s="290" t="s">
        <v>5280</v>
      </c>
      <c r="H429" s="288"/>
      <c r="I429" s="288"/>
      <c r="J429" s="290" t="s">
        <v>5305</v>
      </c>
      <c r="K429" s="290" t="s">
        <v>5249</v>
      </c>
      <c r="L429" s="290" t="s">
        <v>5482</v>
      </c>
      <c r="M429" s="290" t="s">
        <v>5786</v>
      </c>
      <c r="N429" s="288" t="s">
        <v>5257</v>
      </c>
      <c r="O429" s="291">
        <v>43297</v>
      </c>
    </row>
    <row r="430" spans="1:15" x14ac:dyDescent="0.3">
      <c r="A430" s="286" t="s">
        <v>5748</v>
      </c>
      <c r="B430" s="290" t="s">
        <v>4746</v>
      </c>
      <c r="C430" s="288">
        <v>211.5</v>
      </c>
      <c r="D430" s="288">
        <v>213.3</v>
      </c>
      <c r="E430" s="365" t="s">
        <v>5279</v>
      </c>
      <c r="F430" s="288" t="s">
        <v>4325</v>
      </c>
      <c r="G430" s="290" t="s">
        <v>5299</v>
      </c>
      <c r="H430" s="288"/>
      <c r="I430" s="288"/>
      <c r="J430" s="290" t="s">
        <v>5305</v>
      </c>
      <c r="K430" s="290" t="s">
        <v>5249</v>
      </c>
      <c r="L430" s="290" t="s">
        <v>5491</v>
      </c>
      <c r="M430" s="290" t="s">
        <v>5787</v>
      </c>
      <c r="N430" s="288" t="s">
        <v>5257</v>
      </c>
      <c r="O430" s="291">
        <v>43297</v>
      </c>
    </row>
    <row r="431" spans="1:15" x14ac:dyDescent="0.3">
      <c r="A431" s="286" t="s">
        <v>5748</v>
      </c>
      <c r="B431" s="290" t="s">
        <v>4746</v>
      </c>
      <c r="C431" s="288">
        <v>213.3</v>
      </c>
      <c r="D431" s="288">
        <v>227.7</v>
      </c>
      <c r="E431" s="365" t="s">
        <v>5279</v>
      </c>
      <c r="F431" s="288" t="s">
        <v>4325</v>
      </c>
      <c r="G431" s="290" t="s">
        <v>5280</v>
      </c>
      <c r="H431" s="288"/>
      <c r="I431" s="288"/>
      <c r="J431" s="290" t="s">
        <v>5305</v>
      </c>
      <c r="K431" s="290" t="s">
        <v>5249</v>
      </c>
      <c r="L431" s="290" t="s">
        <v>5491</v>
      </c>
      <c r="M431" s="290" t="s">
        <v>5788</v>
      </c>
      <c r="N431" s="288" t="s">
        <v>5257</v>
      </c>
      <c r="O431" s="291">
        <v>43297</v>
      </c>
    </row>
    <row r="432" spans="1:15" x14ac:dyDescent="0.3">
      <c r="A432" s="286" t="s">
        <v>5748</v>
      </c>
      <c r="B432" s="290" t="s">
        <v>4746</v>
      </c>
      <c r="C432" s="288">
        <v>227.7</v>
      </c>
      <c r="D432" s="288">
        <v>232.3</v>
      </c>
      <c r="E432" s="365" t="s">
        <v>5279</v>
      </c>
      <c r="F432" s="288" t="s">
        <v>4325</v>
      </c>
      <c r="G432" s="290" t="s">
        <v>5246</v>
      </c>
      <c r="H432" s="290" t="s">
        <v>133</v>
      </c>
      <c r="I432" s="290" t="s">
        <v>5476</v>
      </c>
      <c r="J432" s="290" t="s">
        <v>5305</v>
      </c>
      <c r="K432" s="290" t="s">
        <v>5249</v>
      </c>
      <c r="L432" s="290" t="s">
        <v>5491</v>
      </c>
      <c r="M432" s="290" t="s">
        <v>5789</v>
      </c>
      <c r="N432" s="288" t="s">
        <v>5257</v>
      </c>
      <c r="O432" s="291">
        <v>43297</v>
      </c>
    </row>
    <row r="433" spans="1:15" x14ac:dyDescent="0.3">
      <c r="A433" s="286" t="s">
        <v>5748</v>
      </c>
      <c r="B433" s="290" t="s">
        <v>4746</v>
      </c>
      <c r="C433" s="288">
        <v>232.3</v>
      </c>
      <c r="D433" s="288">
        <v>244.7</v>
      </c>
      <c r="E433" s="304" t="s">
        <v>5303</v>
      </c>
      <c r="F433" s="288" t="s">
        <v>4325</v>
      </c>
      <c r="G433" s="290" t="s">
        <v>133</v>
      </c>
      <c r="H433" s="290" t="s">
        <v>133</v>
      </c>
      <c r="I433" s="290" t="s">
        <v>5476</v>
      </c>
      <c r="J433" s="290" t="s">
        <v>5305</v>
      </c>
      <c r="K433" s="290" t="s">
        <v>5249</v>
      </c>
      <c r="L433" s="290" t="s">
        <v>5482</v>
      </c>
      <c r="M433" s="290" t="s">
        <v>5790</v>
      </c>
      <c r="N433" s="288" t="s">
        <v>5257</v>
      </c>
      <c r="O433" s="291">
        <v>43297</v>
      </c>
    </row>
    <row r="434" spans="1:15" x14ac:dyDescent="0.3">
      <c r="A434" s="286" t="s">
        <v>5748</v>
      </c>
      <c r="B434" s="290" t="s">
        <v>4746</v>
      </c>
      <c r="C434" s="288">
        <v>244.7</v>
      </c>
      <c r="D434" s="288">
        <v>246</v>
      </c>
      <c r="E434" s="287" t="s">
        <v>5303</v>
      </c>
      <c r="F434" s="288" t="s">
        <v>4325</v>
      </c>
      <c r="G434" s="290" t="s">
        <v>133</v>
      </c>
      <c r="H434" s="288"/>
      <c r="I434" s="290" t="s">
        <v>5529</v>
      </c>
      <c r="J434" s="290" t="s">
        <v>5305</v>
      </c>
      <c r="K434" s="290" t="s">
        <v>5249</v>
      </c>
      <c r="L434" s="290" t="s">
        <v>5482</v>
      </c>
      <c r="M434" s="290" t="s">
        <v>5791</v>
      </c>
      <c r="N434" s="288" t="s">
        <v>5257</v>
      </c>
      <c r="O434" s="291">
        <v>43297</v>
      </c>
    </row>
    <row r="435" spans="1:15" x14ac:dyDescent="0.3">
      <c r="A435" s="286" t="s">
        <v>5748</v>
      </c>
      <c r="B435" s="290" t="s">
        <v>4746</v>
      </c>
      <c r="C435" s="288">
        <v>246</v>
      </c>
      <c r="D435" s="288">
        <v>248.7</v>
      </c>
      <c r="E435" s="287" t="s">
        <v>5303</v>
      </c>
      <c r="F435" s="288" t="s">
        <v>4325</v>
      </c>
      <c r="G435" s="290" t="s">
        <v>5280</v>
      </c>
      <c r="H435" s="288"/>
      <c r="I435" s="288"/>
      <c r="J435" s="290" t="s">
        <v>5305</v>
      </c>
      <c r="K435" s="290" t="s">
        <v>5249</v>
      </c>
      <c r="L435" s="290" t="s">
        <v>5482</v>
      </c>
      <c r="M435" s="290" t="s">
        <v>5792</v>
      </c>
      <c r="N435" s="288" t="s">
        <v>5257</v>
      </c>
      <c r="O435" s="291">
        <v>43297</v>
      </c>
    </row>
    <row r="436" spans="1:15" x14ac:dyDescent="0.3">
      <c r="A436" s="286" t="s">
        <v>5748</v>
      </c>
      <c r="B436" s="290" t="s">
        <v>4746</v>
      </c>
      <c r="C436" s="288">
        <v>248.7</v>
      </c>
      <c r="D436" s="288">
        <v>250</v>
      </c>
      <c r="E436" s="304" t="s">
        <v>5303</v>
      </c>
      <c r="F436" s="288" t="s">
        <v>4325</v>
      </c>
      <c r="G436" s="290" t="s">
        <v>5299</v>
      </c>
      <c r="H436" s="290" t="s">
        <v>5246</v>
      </c>
      <c r="I436" s="290" t="s">
        <v>5529</v>
      </c>
      <c r="J436" s="290" t="s">
        <v>5305</v>
      </c>
      <c r="K436" s="290" t="s">
        <v>5249</v>
      </c>
      <c r="L436" s="290" t="s">
        <v>5482</v>
      </c>
      <c r="M436" s="290" t="s">
        <v>5793</v>
      </c>
      <c r="N436" s="288" t="s">
        <v>5257</v>
      </c>
      <c r="O436" s="291">
        <v>43297</v>
      </c>
    </row>
    <row r="437" spans="1:15" x14ac:dyDescent="0.3">
      <c r="A437" s="286" t="s">
        <v>5748</v>
      </c>
      <c r="B437" s="290" t="s">
        <v>4746</v>
      </c>
      <c r="C437" s="288">
        <v>250</v>
      </c>
      <c r="D437" s="288">
        <v>251.1</v>
      </c>
      <c r="E437" s="304" t="s">
        <v>5303</v>
      </c>
      <c r="F437" s="288" t="s">
        <v>4325</v>
      </c>
      <c r="G437" s="290" t="s">
        <v>133</v>
      </c>
      <c r="H437" s="290" t="s">
        <v>133</v>
      </c>
      <c r="I437" s="290" t="s">
        <v>5529</v>
      </c>
      <c r="J437" s="290" t="s">
        <v>5305</v>
      </c>
      <c r="K437" s="290" t="s">
        <v>5249</v>
      </c>
      <c r="L437" s="290" t="s">
        <v>5482</v>
      </c>
      <c r="M437" s="290" t="s">
        <v>5794</v>
      </c>
      <c r="N437" s="288" t="s">
        <v>5257</v>
      </c>
      <c r="O437" s="291">
        <v>43297</v>
      </c>
    </row>
    <row r="438" spans="1:15" x14ac:dyDescent="0.3">
      <c r="A438" s="286" t="s">
        <v>5748</v>
      </c>
      <c r="B438" s="290" t="s">
        <v>4746</v>
      </c>
      <c r="C438" s="288">
        <v>251.1</v>
      </c>
      <c r="D438" s="288">
        <v>252.2</v>
      </c>
      <c r="E438" s="304" t="s">
        <v>5303</v>
      </c>
      <c r="F438" s="288" t="s">
        <v>4325</v>
      </c>
      <c r="G438" s="290" t="s">
        <v>5299</v>
      </c>
      <c r="H438" s="290" t="s">
        <v>5246</v>
      </c>
      <c r="I438" s="290" t="s">
        <v>5529</v>
      </c>
      <c r="J438" s="290" t="s">
        <v>5305</v>
      </c>
      <c r="K438" s="290" t="s">
        <v>5249</v>
      </c>
      <c r="L438" s="290" t="s">
        <v>5482</v>
      </c>
      <c r="M438" s="290" t="s">
        <v>5795</v>
      </c>
      <c r="N438" s="288" t="s">
        <v>5257</v>
      </c>
      <c r="O438" s="291">
        <v>43297</v>
      </c>
    </row>
    <row r="439" spans="1:15" x14ac:dyDescent="0.3">
      <c r="A439" s="286" t="s">
        <v>5748</v>
      </c>
      <c r="B439" s="290" t="s">
        <v>4746</v>
      </c>
      <c r="C439" s="288">
        <v>252.2</v>
      </c>
      <c r="D439" s="288">
        <v>256.10000000000002</v>
      </c>
      <c r="E439" s="304" t="s">
        <v>5303</v>
      </c>
      <c r="F439" s="288" t="s">
        <v>4325</v>
      </c>
      <c r="G439" s="290" t="s">
        <v>5280</v>
      </c>
      <c r="H439" s="288"/>
      <c r="I439" s="288"/>
      <c r="J439" s="290" t="s">
        <v>5305</v>
      </c>
      <c r="K439" s="290" t="s">
        <v>5249</v>
      </c>
      <c r="L439" s="290" t="s">
        <v>5482</v>
      </c>
      <c r="M439" s="290" t="s">
        <v>5796</v>
      </c>
      <c r="N439" s="288" t="s">
        <v>5257</v>
      </c>
      <c r="O439" s="291">
        <v>43297</v>
      </c>
    </row>
    <row r="440" spans="1:15" x14ac:dyDescent="0.3">
      <c r="A440" s="286" t="s">
        <v>5748</v>
      </c>
      <c r="B440" s="290" t="s">
        <v>4746</v>
      </c>
      <c r="C440" s="288">
        <v>256.10000000000002</v>
      </c>
      <c r="D440" s="288">
        <v>256.5</v>
      </c>
      <c r="E440" s="304" t="s">
        <v>5303</v>
      </c>
      <c r="F440" s="288" t="s">
        <v>4325</v>
      </c>
      <c r="G440" s="290" t="s">
        <v>5299</v>
      </c>
      <c r="H440" s="290" t="s">
        <v>5246</v>
      </c>
      <c r="I440" s="290" t="s">
        <v>5529</v>
      </c>
      <c r="J440" s="290" t="s">
        <v>5305</v>
      </c>
      <c r="K440" s="290" t="s">
        <v>5249</v>
      </c>
      <c r="L440" s="290" t="s">
        <v>5482</v>
      </c>
      <c r="M440" s="290" t="s">
        <v>5797</v>
      </c>
      <c r="N440" s="288" t="s">
        <v>5257</v>
      </c>
      <c r="O440" s="291">
        <v>43297</v>
      </c>
    </row>
    <row r="441" spans="1:15" x14ac:dyDescent="0.3">
      <c r="A441" s="286" t="s">
        <v>5748</v>
      </c>
      <c r="B441" s="290" t="s">
        <v>4746</v>
      </c>
      <c r="C441" s="288">
        <v>256.5</v>
      </c>
      <c r="D441" s="288">
        <v>259.10000000000002</v>
      </c>
      <c r="E441" s="287" t="s">
        <v>5303</v>
      </c>
      <c r="F441" s="288" t="s">
        <v>4325</v>
      </c>
      <c r="G441" s="290" t="s">
        <v>5280</v>
      </c>
      <c r="H441" s="288"/>
      <c r="I441" s="288"/>
      <c r="J441" s="290" t="s">
        <v>5305</v>
      </c>
      <c r="K441" s="290" t="s">
        <v>5249</v>
      </c>
      <c r="L441" s="290" t="s">
        <v>5482</v>
      </c>
      <c r="M441" s="290" t="s">
        <v>5798</v>
      </c>
      <c r="N441" s="288" t="s">
        <v>5257</v>
      </c>
      <c r="O441" s="291">
        <v>43297</v>
      </c>
    </row>
    <row r="442" spans="1:15" x14ac:dyDescent="0.3">
      <c r="A442" s="286" t="s">
        <v>5748</v>
      </c>
      <c r="B442" s="290" t="s">
        <v>4746</v>
      </c>
      <c r="C442" s="288">
        <v>259.10000000000002</v>
      </c>
      <c r="D442" s="288">
        <v>263.3</v>
      </c>
      <c r="E442" s="287" t="s">
        <v>5303</v>
      </c>
      <c r="F442" s="288" t="s">
        <v>4325</v>
      </c>
      <c r="G442" s="290" t="s">
        <v>5299</v>
      </c>
      <c r="H442" s="290" t="s">
        <v>5246</v>
      </c>
      <c r="I442" s="290" t="s">
        <v>5529</v>
      </c>
      <c r="J442" s="290" t="s">
        <v>5305</v>
      </c>
      <c r="K442" s="290" t="s">
        <v>5249</v>
      </c>
      <c r="L442" s="290" t="s">
        <v>5482</v>
      </c>
      <c r="M442" s="290" t="s">
        <v>5799</v>
      </c>
      <c r="N442" s="288" t="s">
        <v>5257</v>
      </c>
      <c r="O442" s="291">
        <v>43297</v>
      </c>
    </row>
    <row r="443" spans="1:15" x14ac:dyDescent="0.3">
      <c r="A443" s="286" t="s">
        <v>5748</v>
      </c>
      <c r="B443" s="290" t="s">
        <v>4746</v>
      </c>
      <c r="C443" s="288">
        <v>263.3</v>
      </c>
      <c r="D443" s="288">
        <v>269.5</v>
      </c>
      <c r="E443" s="287" t="s">
        <v>5303</v>
      </c>
      <c r="F443" s="288" t="s">
        <v>4325</v>
      </c>
      <c r="G443" s="290" t="s">
        <v>5280</v>
      </c>
      <c r="H443" s="290" t="s">
        <v>133</v>
      </c>
      <c r="I443" s="290" t="s">
        <v>5529</v>
      </c>
      <c r="J443" s="290" t="s">
        <v>5305</v>
      </c>
      <c r="K443" s="290" t="s">
        <v>5249</v>
      </c>
      <c r="L443" s="290" t="s">
        <v>5482</v>
      </c>
      <c r="M443" s="290" t="s">
        <v>5800</v>
      </c>
      <c r="N443" s="288" t="s">
        <v>5257</v>
      </c>
      <c r="O443" s="291">
        <v>43297</v>
      </c>
    </row>
    <row r="444" spans="1:15" x14ac:dyDescent="0.3">
      <c r="A444" s="286" t="s">
        <v>5748</v>
      </c>
      <c r="B444" s="290" t="s">
        <v>4746</v>
      </c>
      <c r="C444" s="288">
        <v>269.5</v>
      </c>
      <c r="D444" s="288">
        <v>270</v>
      </c>
      <c r="E444" s="304" t="s">
        <v>5303</v>
      </c>
      <c r="F444" s="288" t="s">
        <v>4325</v>
      </c>
      <c r="G444" s="290" t="s">
        <v>5299</v>
      </c>
      <c r="H444" s="290" t="s">
        <v>5246</v>
      </c>
      <c r="I444" s="290" t="s">
        <v>5529</v>
      </c>
      <c r="J444" s="290" t="s">
        <v>5305</v>
      </c>
      <c r="K444" s="290" t="s">
        <v>5249</v>
      </c>
      <c r="L444" s="290" t="s">
        <v>5482</v>
      </c>
      <c r="M444" s="290" t="s">
        <v>5801</v>
      </c>
      <c r="N444" s="288" t="s">
        <v>5257</v>
      </c>
      <c r="O444" s="291">
        <v>43297</v>
      </c>
    </row>
    <row r="445" spans="1:15" x14ac:dyDescent="0.3">
      <c r="A445" s="286" t="s">
        <v>5748</v>
      </c>
      <c r="B445" s="290" t="s">
        <v>4746</v>
      </c>
      <c r="C445" s="288">
        <v>270</v>
      </c>
      <c r="D445" s="288">
        <v>272.8</v>
      </c>
      <c r="E445" s="304" t="s">
        <v>5303</v>
      </c>
      <c r="F445" s="288" t="s">
        <v>4325</v>
      </c>
      <c r="G445" s="290" t="s">
        <v>133</v>
      </c>
      <c r="H445" s="288"/>
      <c r="I445" s="290" t="s">
        <v>5470</v>
      </c>
      <c r="J445" s="290" t="s">
        <v>5305</v>
      </c>
      <c r="K445" s="290" t="s">
        <v>5249</v>
      </c>
      <c r="L445" s="290" t="s">
        <v>5482</v>
      </c>
      <c r="M445" s="290" t="s">
        <v>5802</v>
      </c>
      <c r="N445" s="288" t="s">
        <v>5257</v>
      </c>
      <c r="O445" s="291">
        <v>43297</v>
      </c>
    </row>
    <row r="446" spans="1:15" x14ac:dyDescent="0.3">
      <c r="A446" s="286" t="s">
        <v>5748</v>
      </c>
      <c r="B446" s="290" t="s">
        <v>4746</v>
      </c>
      <c r="C446" s="288">
        <v>272.8</v>
      </c>
      <c r="D446" s="288">
        <v>274.75</v>
      </c>
      <c r="E446" s="304" t="s">
        <v>5303</v>
      </c>
      <c r="F446" s="288" t="s">
        <v>4325</v>
      </c>
      <c r="G446" s="290" t="s">
        <v>5280</v>
      </c>
      <c r="H446" s="288"/>
      <c r="I446" s="288"/>
      <c r="J446" s="290" t="s">
        <v>5305</v>
      </c>
      <c r="K446" s="290" t="s">
        <v>5249</v>
      </c>
      <c r="L446" s="290" t="s">
        <v>5482</v>
      </c>
      <c r="M446" s="290" t="s">
        <v>5803</v>
      </c>
      <c r="N446" s="288" t="s">
        <v>5257</v>
      </c>
      <c r="O446" s="291">
        <v>43297</v>
      </c>
    </row>
    <row r="447" spans="1:15" x14ac:dyDescent="0.3">
      <c r="A447" s="286" t="s">
        <v>5748</v>
      </c>
      <c r="B447" s="290" t="s">
        <v>4746</v>
      </c>
      <c r="C447" s="288">
        <v>274.75</v>
      </c>
      <c r="D447" s="288">
        <v>275.14999999999998</v>
      </c>
      <c r="E447" s="304" t="s">
        <v>5303</v>
      </c>
      <c r="F447" s="288" t="s">
        <v>4325</v>
      </c>
      <c r="G447" s="290" t="s">
        <v>5299</v>
      </c>
      <c r="H447" s="290" t="s">
        <v>5246</v>
      </c>
      <c r="I447" s="290" t="s">
        <v>5529</v>
      </c>
      <c r="J447" s="290" t="s">
        <v>5305</v>
      </c>
      <c r="K447" s="290" t="s">
        <v>5249</v>
      </c>
      <c r="L447" s="290" t="s">
        <v>5482</v>
      </c>
      <c r="M447" s="290" t="s">
        <v>5804</v>
      </c>
      <c r="N447" s="288" t="s">
        <v>5257</v>
      </c>
      <c r="O447" s="291">
        <v>43297</v>
      </c>
    </row>
    <row r="448" spans="1:15" x14ac:dyDescent="0.3">
      <c r="A448" s="286" t="s">
        <v>5748</v>
      </c>
      <c r="B448" s="290" t="s">
        <v>4746</v>
      </c>
      <c r="C448" s="288">
        <v>275.14999999999998</v>
      </c>
      <c r="D448" s="288">
        <v>277.10000000000002</v>
      </c>
      <c r="E448" s="287" t="s">
        <v>5303</v>
      </c>
      <c r="F448" s="288" t="s">
        <v>4325</v>
      </c>
      <c r="G448" s="290" t="s">
        <v>5280</v>
      </c>
      <c r="H448" s="288"/>
      <c r="I448" s="288"/>
      <c r="J448" s="290" t="s">
        <v>5305</v>
      </c>
      <c r="K448" s="290" t="s">
        <v>5249</v>
      </c>
      <c r="L448" s="290" t="s">
        <v>5482</v>
      </c>
      <c r="M448" s="290" t="s">
        <v>5805</v>
      </c>
      <c r="N448" s="288" t="s">
        <v>5257</v>
      </c>
      <c r="O448" s="291">
        <v>43297</v>
      </c>
    </row>
    <row r="449" spans="1:15" x14ac:dyDescent="0.3">
      <c r="A449" s="286" t="s">
        <v>5748</v>
      </c>
      <c r="B449" s="290" t="s">
        <v>4746</v>
      </c>
      <c r="C449" s="288">
        <v>277.10000000000002</v>
      </c>
      <c r="D449" s="288">
        <v>277.55</v>
      </c>
      <c r="E449" s="287" t="s">
        <v>5303</v>
      </c>
      <c r="F449" s="288" t="s">
        <v>4325</v>
      </c>
      <c r="G449" s="290" t="s">
        <v>5299</v>
      </c>
      <c r="H449" s="290" t="s">
        <v>5246</v>
      </c>
      <c r="I449" s="290" t="s">
        <v>5529</v>
      </c>
      <c r="J449" s="290" t="s">
        <v>5305</v>
      </c>
      <c r="K449" s="290" t="s">
        <v>5249</v>
      </c>
      <c r="L449" s="290" t="s">
        <v>5482</v>
      </c>
      <c r="M449" s="290" t="s">
        <v>5806</v>
      </c>
      <c r="N449" s="288" t="s">
        <v>5257</v>
      </c>
      <c r="O449" s="291">
        <v>43297</v>
      </c>
    </row>
    <row r="450" spans="1:15" x14ac:dyDescent="0.3">
      <c r="A450" s="286" t="s">
        <v>5748</v>
      </c>
      <c r="B450" s="290" t="s">
        <v>4746</v>
      </c>
      <c r="C450" s="288">
        <v>277.55</v>
      </c>
      <c r="D450" s="288">
        <v>286.39999999999998</v>
      </c>
      <c r="E450" s="304" t="s">
        <v>5303</v>
      </c>
      <c r="F450" s="288" t="s">
        <v>4325</v>
      </c>
      <c r="G450" s="290" t="s">
        <v>5280</v>
      </c>
      <c r="H450" s="288"/>
      <c r="I450" s="288"/>
      <c r="J450" s="290" t="s">
        <v>5305</v>
      </c>
      <c r="K450" s="290" t="s">
        <v>5249</v>
      </c>
      <c r="L450" s="290" t="s">
        <v>5482</v>
      </c>
      <c r="M450" s="290" t="s">
        <v>5807</v>
      </c>
      <c r="N450" s="288" t="s">
        <v>5257</v>
      </c>
      <c r="O450" s="291">
        <v>43297</v>
      </c>
    </row>
    <row r="451" spans="1:15" x14ac:dyDescent="0.3">
      <c r="A451" s="286" t="s">
        <v>5748</v>
      </c>
      <c r="B451" s="290" t="s">
        <v>4746</v>
      </c>
      <c r="C451" s="288">
        <v>286.39999999999998</v>
      </c>
      <c r="D451" s="288">
        <v>290</v>
      </c>
      <c r="E451" s="304" t="s">
        <v>5303</v>
      </c>
      <c r="F451" s="288" t="s">
        <v>4325</v>
      </c>
      <c r="G451" s="290" t="s">
        <v>5299</v>
      </c>
      <c r="H451" s="288"/>
      <c r="I451" s="288"/>
      <c r="J451" s="290" t="s">
        <v>5305</v>
      </c>
      <c r="K451" s="290" t="s">
        <v>5249</v>
      </c>
      <c r="L451" s="290" t="s">
        <v>5482</v>
      </c>
      <c r="M451" s="290" t="s">
        <v>5808</v>
      </c>
      <c r="N451" s="288" t="s">
        <v>5257</v>
      </c>
      <c r="O451" s="291">
        <v>43298</v>
      </c>
    </row>
    <row r="452" spans="1:15" x14ac:dyDescent="0.3">
      <c r="A452" s="286" t="s">
        <v>5748</v>
      </c>
      <c r="B452" s="290" t="s">
        <v>4746</v>
      </c>
      <c r="C452" s="288">
        <v>290</v>
      </c>
      <c r="D452" s="288">
        <v>299.7</v>
      </c>
      <c r="E452" s="304" t="s">
        <v>5303</v>
      </c>
      <c r="F452" s="288" t="s">
        <v>4325</v>
      </c>
      <c r="G452" s="290" t="s">
        <v>5280</v>
      </c>
      <c r="H452" s="288"/>
      <c r="I452" s="288"/>
      <c r="J452" s="290" t="s">
        <v>5305</v>
      </c>
      <c r="K452" s="290" t="s">
        <v>5249</v>
      </c>
      <c r="L452" s="290" t="s">
        <v>5482</v>
      </c>
      <c r="M452" s="290" t="s">
        <v>5809</v>
      </c>
      <c r="N452" s="288" t="s">
        <v>5257</v>
      </c>
      <c r="O452" s="291">
        <v>43297</v>
      </c>
    </row>
    <row r="453" spans="1:15" x14ac:dyDescent="0.3">
      <c r="A453" s="286" t="s">
        <v>5748</v>
      </c>
      <c r="B453" s="290" t="s">
        <v>4746</v>
      </c>
      <c r="C453" s="288">
        <v>299.7</v>
      </c>
      <c r="D453" s="288">
        <v>300</v>
      </c>
      <c r="E453" s="287" t="s">
        <v>5303</v>
      </c>
      <c r="F453" s="288" t="s">
        <v>4325</v>
      </c>
      <c r="G453" s="290" t="s">
        <v>5299</v>
      </c>
      <c r="H453" s="290" t="s">
        <v>5246</v>
      </c>
      <c r="I453" s="290" t="s">
        <v>5529</v>
      </c>
      <c r="J453" s="290" t="s">
        <v>5305</v>
      </c>
      <c r="K453" s="288"/>
      <c r="L453" s="290" t="s">
        <v>5482</v>
      </c>
      <c r="M453" s="290" t="s">
        <v>5810</v>
      </c>
      <c r="N453" s="288" t="s">
        <v>5257</v>
      </c>
      <c r="O453" s="291">
        <v>43298</v>
      </c>
    </row>
    <row r="454" spans="1:15" x14ac:dyDescent="0.3">
      <c r="A454" s="286" t="s">
        <v>5748</v>
      </c>
      <c r="B454" s="290" t="s">
        <v>4746</v>
      </c>
      <c r="C454" s="288">
        <v>300</v>
      </c>
      <c r="D454" s="288">
        <v>303.5</v>
      </c>
      <c r="E454" s="287" t="s">
        <v>5303</v>
      </c>
      <c r="F454" s="288" t="s">
        <v>4325</v>
      </c>
      <c r="G454" s="290" t="s">
        <v>5280</v>
      </c>
      <c r="H454" s="288"/>
      <c r="I454" s="288"/>
      <c r="J454" s="290" t="s">
        <v>5305</v>
      </c>
      <c r="K454" s="290" t="s">
        <v>5249</v>
      </c>
      <c r="L454" s="290" t="s">
        <v>5482</v>
      </c>
      <c r="M454" s="290" t="s">
        <v>5811</v>
      </c>
      <c r="N454" s="288" t="s">
        <v>5257</v>
      </c>
      <c r="O454" s="291">
        <v>43298</v>
      </c>
    </row>
    <row r="455" spans="1:15" x14ac:dyDescent="0.3">
      <c r="A455" s="286" t="s">
        <v>5748</v>
      </c>
      <c r="B455" s="290" t="s">
        <v>4746</v>
      </c>
      <c r="C455" s="288">
        <v>303.5</v>
      </c>
      <c r="D455" s="288">
        <v>310.89999999999998</v>
      </c>
      <c r="E455" s="304" t="s">
        <v>5303</v>
      </c>
      <c r="F455" s="288" t="s">
        <v>4325</v>
      </c>
      <c r="G455" s="290" t="s">
        <v>5280</v>
      </c>
      <c r="H455" s="288"/>
      <c r="I455" s="288"/>
      <c r="J455" s="290" t="s">
        <v>5305</v>
      </c>
      <c r="K455" s="290" t="s">
        <v>5249</v>
      </c>
      <c r="L455" s="290" t="s">
        <v>5482</v>
      </c>
      <c r="M455" s="290" t="s">
        <v>5812</v>
      </c>
      <c r="N455" s="288" t="s">
        <v>5257</v>
      </c>
      <c r="O455" s="291">
        <v>43298</v>
      </c>
    </row>
    <row r="456" spans="1:15" x14ac:dyDescent="0.3">
      <c r="A456" s="286" t="s">
        <v>5748</v>
      </c>
      <c r="B456" s="290" t="s">
        <v>4746</v>
      </c>
      <c r="C456" s="288">
        <v>310.89999999999998</v>
      </c>
      <c r="D456" s="288">
        <v>313.95</v>
      </c>
      <c r="E456" s="304" t="s">
        <v>5303</v>
      </c>
      <c r="F456" s="288" t="s">
        <v>4325</v>
      </c>
      <c r="G456" s="290" t="s">
        <v>5299</v>
      </c>
      <c r="H456" s="290" t="s">
        <v>5246</v>
      </c>
      <c r="I456" s="290" t="s">
        <v>5470</v>
      </c>
      <c r="J456" s="290" t="s">
        <v>5305</v>
      </c>
      <c r="K456" s="290" t="s">
        <v>5249</v>
      </c>
      <c r="L456" s="290" t="s">
        <v>5482</v>
      </c>
      <c r="M456" s="290" t="s">
        <v>5813</v>
      </c>
      <c r="N456" s="288" t="s">
        <v>5257</v>
      </c>
      <c r="O456" s="291">
        <v>43298</v>
      </c>
    </row>
    <row r="457" spans="1:15" x14ac:dyDescent="0.3">
      <c r="A457" s="286" t="s">
        <v>5748</v>
      </c>
      <c r="B457" s="290" t="s">
        <v>4746</v>
      </c>
      <c r="C457" s="288">
        <v>313.95</v>
      </c>
      <c r="D457" s="288">
        <v>315.8</v>
      </c>
      <c r="E457" s="304" t="s">
        <v>5303</v>
      </c>
      <c r="F457" s="288" t="s">
        <v>4325</v>
      </c>
      <c r="G457" s="290" t="s">
        <v>5246</v>
      </c>
      <c r="H457" s="288"/>
      <c r="I457" s="288"/>
      <c r="J457" s="290" t="s">
        <v>5305</v>
      </c>
      <c r="K457" s="290" t="s">
        <v>5249</v>
      </c>
      <c r="L457" s="290" t="s">
        <v>5814</v>
      </c>
      <c r="M457" s="290" t="s">
        <v>5815</v>
      </c>
      <c r="N457" s="288" t="s">
        <v>5257</v>
      </c>
      <c r="O457" s="291">
        <v>43297</v>
      </c>
    </row>
    <row r="458" spans="1:15" x14ac:dyDescent="0.3">
      <c r="A458" s="286" t="s">
        <v>5748</v>
      </c>
      <c r="B458" s="290" t="s">
        <v>4746</v>
      </c>
      <c r="C458" s="288">
        <v>315.8</v>
      </c>
      <c r="D458" s="288">
        <v>317.7</v>
      </c>
      <c r="E458" s="304" t="s">
        <v>5303</v>
      </c>
      <c r="F458" s="288" t="s">
        <v>4325</v>
      </c>
      <c r="G458" s="290" t="s">
        <v>5299</v>
      </c>
      <c r="H458" s="288"/>
      <c r="I458" s="288"/>
      <c r="J458" s="290" t="s">
        <v>5305</v>
      </c>
      <c r="K458" s="290" t="s">
        <v>5249</v>
      </c>
      <c r="L458" s="290" t="s">
        <v>5482</v>
      </c>
      <c r="M458" s="290" t="s">
        <v>5816</v>
      </c>
      <c r="N458" s="288" t="s">
        <v>5257</v>
      </c>
      <c r="O458" s="291">
        <v>43298</v>
      </c>
    </row>
    <row r="459" spans="1:15" x14ac:dyDescent="0.3">
      <c r="A459" s="366" t="s">
        <v>5817</v>
      </c>
      <c r="B459" s="357" t="s">
        <v>5014</v>
      </c>
      <c r="C459" s="288">
        <v>120.4</v>
      </c>
      <c r="D459" s="288">
        <v>125.5</v>
      </c>
      <c r="E459" s="367" t="s">
        <v>5259</v>
      </c>
      <c r="F459" s="288" t="s">
        <v>4274</v>
      </c>
      <c r="G459" s="288"/>
      <c r="H459" s="288"/>
      <c r="I459" s="288"/>
      <c r="J459" s="290" t="s">
        <v>5247</v>
      </c>
      <c r="K459" s="290" t="s">
        <v>5348</v>
      </c>
      <c r="L459" s="290" t="s">
        <v>5734</v>
      </c>
      <c r="M459" s="290" t="s">
        <v>5818</v>
      </c>
      <c r="N459" s="290" t="s">
        <v>5257</v>
      </c>
      <c r="O459" s="291">
        <v>43314</v>
      </c>
    </row>
    <row r="460" spans="1:15" x14ac:dyDescent="0.3">
      <c r="A460" s="366" t="s">
        <v>5817</v>
      </c>
      <c r="B460" s="357" t="s">
        <v>5014</v>
      </c>
      <c r="C460" s="288">
        <v>125.5</v>
      </c>
      <c r="D460" s="288">
        <v>125.9</v>
      </c>
      <c r="E460" s="290" t="s">
        <v>5309</v>
      </c>
      <c r="F460" s="288"/>
      <c r="G460" s="288"/>
      <c r="H460" s="288"/>
      <c r="I460" s="288"/>
      <c r="J460" s="288"/>
      <c r="K460" s="290" t="s">
        <v>5348</v>
      </c>
      <c r="L460" s="288"/>
      <c r="M460" s="290" t="s">
        <v>5819</v>
      </c>
      <c r="N460" s="290" t="s">
        <v>5257</v>
      </c>
      <c r="O460" s="291">
        <v>43314</v>
      </c>
    </row>
    <row r="461" spans="1:15" x14ac:dyDescent="0.3">
      <c r="A461" s="366" t="s">
        <v>5817</v>
      </c>
      <c r="B461" s="357" t="s">
        <v>5014</v>
      </c>
      <c r="C461" s="288">
        <v>125.9</v>
      </c>
      <c r="D461" s="288">
        <v>126.8</v>
      </c>
      <c r="E461" s="367" t="s">
        <v>5259</v>
      </c>
      <c r="F461" s="288" t="s">
        <v>4274</v>
      </c>
      <c r="G461" s="288"/>
      <c r="H461" s="288"/>
      <c r="I461" s="288"/>
      <c r="J461" s="290" t="s">
        <v>5247</v>
      </c>
      <c r="K461" s="290" t="s">
        <v>5348</v>
      </c>
      <c r="L461" s="290" t="s">
        <v>5820</v>
      </c>
      <c r="M461" s="290" t="s">
        <v>5821</v>
      </c>
      <c r="N461" s="290" t="s">
        <v>5257</v>
      </c>
      <c r="O461" s="291">
        <v>43314</v>
      </c>
    </row>
    <row r="462" spans="1:15" x14ac:dyDescent="0.3">
      <c r="A462" s="366" t="s">
        <v>5817</v>
      </c>
      <c r="B462" s="357" t="s">
        <v>5014</v>
      </c>
      <c r="C462" s="288">
        <v>126.8</v>
      </c>
      <c r="D462" s="288">
        <v>127</v>
      </c>
      <c r="E462" s="290" t="s">
        <v>5309</v>
      </c>
      <c r="F462" s="288"/>
      <c r="G462" s="288"/>
      <c r="H462" s="288"/>
      <c r="I462" s="288"/>
      <c r="J462" s="288"/>
      <c r="K462" s="290" t="s">
        <v>5348</v>
      </c>
      <c r="L462" s="288"/>
      <c r="M462" s="290" t="s">
        <v>5822</v>
      </c>
      <c r="N462" s="290" t="s">
        <v>5257</v>
      </c>
      <c r="O462" s="291">
        <v>43314</v>
      </c>
    </row>
    <row r="463" spans="1:15" x14ac:dyDescent="0.3">
      <c r="A463" s="366" t="s">
        <v>5817</v>
      </c>
      <c r="B463" s="357" t="s">
        <v>5014</v>
      </c>
      <c r="C463" s="288">
        <v>127</v>
      </c>
      <c r="D463" s="288">
        <v>127.1</v>
      </c>
      <c r="E463" s="367" t="s">
        <v>5259</v>
      </c>
      <c r="F463" s="288" t="s">
        <v>4274</v>
      </c>
      <c r="G463" s="288"/>
      <c r="H463" s="288"/>
      <c r="I463" s="288"/>
      <c r="J463" s="290" t="s">
        <v>5247</v>
      </c>
      <c r="K463" s="290" t="s">
        <v>5348</v>
      </c>
      <c r="L463" s="290" t="s">
        <v>5734</v>
      </c>
      <c r="M463" s="290" t="s">
        <v>5823</v>
      </c>
      <c r="N463" s="290" t="s">
        <v>5257</v>
      </c>
      <c r="O463" s="291">
        <v>43314</v>
      </c>
    </row>
    <row r="464" spans="1:15" x14ac:dyDescent="0.3">
      <c r="A464" s="366" t="s">
        <v>5817</v>
      </c>
      <c r="B464" s="357" t="s">
        <v>5014</v>
      </c>
      <c r="C464" s="288">
        <v>127.1</v>
      </c>
      <c r="D464" s="288">
        <v>127.5</v>
      </c>
      <c r="E464" s="367" t="s">
        <v>5259</v>
      </c>
      <c r="F464" s="288" t="s">
        <v>4274</v>
      </c>
      <c r="G464" s="288"/>
      <c r="H464" s="288"/>
      <c r="I464" s="288"/>
      <c r="J464" s="290" t="s">
        <v>5247</v>
      </c>
      <c r="K464" s="290" t="s">
        <v>5348</v>
      </c>
      <c r="L464" s="290" t="s">
        <v>5473</v>
      </c>
      <c r="M464" s="290" t="s">
        <v>5824</v>
      </c>
      <c r="N464" s="290" t="s">
        <v>5257</v>
      </c>
      <c r="O464" s="291">
        <v>43314</v>
      </c>
    </row>
    <row r="465" spans="1:15" x14ac:dyDescent="0.3">
      <c r="A465" s="366" t="s">
        <v>5817</v>
      </c>
      <c r="B465" s="357" t="s">
        <v>5014</v>
      </c>
      <c r="C465" s="288">
        <v>127.5</v>
      </c>
      <c r="D465" s="288">
        <v>127.9</v>
      </c>
      <c r="E465" s="290" t="s">
        <v>5309</v>
      </c>
      <c r="F465" s="288"/>
      <c r="G465" s="288"/>
      <c r="H465" s="288"/>
      <c r="I465" s="288"/>
      <c r="J465" s="288"/>
      <c r="K465" s="290" t="s">
        <v>5348</v>
      </c>
      <c r="L465" s="288"/>
      <c r="M465" s="290" t="s">
        <v>5825</v>
      </c>
      <c r="N465" s="290" t="s">
        <v>5257</v>
      </c>
      <c r="O465" s="291">
        <v>43314</v>
      </c>
    </row>
    <row r="466" spans="1:15" x14ac:dyDescent="0.3">
      <c r="A466" s="366" t="s">
        <v>5817</v>
      </c>
      <c r="B466" s="357" t="s">
        <v>5014</v>
      </c>
      <c r="C466" s="288">
        <v>127.9</v>
      </c>
      <c r="D466" s="288">
        <v>137.62</v>
      </c>
      <c r="E466" s="294" t="s">
        <v>5313</v>
      </c>
      <c r="F466" s="288" t="s">
        <v>4274</v>
      </c>
      <c r="G466" s="290" t="s">
        <v>133</v>
      </c>
      <c r="H466" s="288"/>
      <c r="I466" s="290" t="s">
        <v>5529</v>
      </c>
      <c r="J466" s="290" t="s">
        <v>5247</v>
      </c>
      <c r="K466" s="290" t="s">
        <v>5348</v>
      </c>
      <c r="L466" s="290" t="s">
        <v>5473</v>
      </c>
      <c r="M466" s="290" t="s">
        <v>5826</v>
      </c>
      <c r="N466" s="290" t="s">
        <v>5257</v>
      </c>
      <c r="O466" s="291">
        <v>43314</v>
      </c>
    </row>
    <row r="467" spans="1:15" x14ac:dyDescent="0.3">
      <c r="A467" s="366" t="s">
        <v>5817</v>
      </c>
      <c r="B467" s="357" t="s">
        <v>5014</v>
      </c>
      <c r="C467" s="288">
        <v>137.62</v>
      </c>
      <c r="D467" s="288">
        <v>146.5</v>
      </c>
      <c r="E467" s="294" t="s">
        <v>5313</v>
      </c>
      <c r="F467" s="288" t="s">
        <v>4274</v>
      </c>
      <c r="G467" s="288"/>
      <c r="H467" s="288"/>
      <c r="I467" s="288"/>
      <c r="J467" s="290" t="s">
        <v>5247</v>
      </c>
      <c r="K467" s="290" t="s">
        <v>5348</v>
      </c>
      <c r="L467" s="290" t="s">
        <v>5473</v>
      </c>
      <c r="M467" s="290" t="s">
        <v>5827</v>
      </c>
      <c r="N467" s="290" t="s">
        <v>5257</v>
      </c>
      <c r="O467" s="291">
        <v>43314</v>
      </c>
    </row>
    <row r="468" spans="1:15" x14ac:dyDescent="0.3">
      <c r="A468" s="366" t="s">
        <v>5817</v>
      </c>
      <c r="B468" s="357" t="s">
        <v>5014</v>
      </c>
      <c r="C468" s="288">
        <v>146.5</v>
      </c>
      <c r="D468" s="288">
        <v>151.87</v>
      </c>
      <c r="E468" s="294" t="s">
        <v>5313</v>
      </c>
      <c r="F468" s="288" t="s">
        <v>4274</v>
      </c>
      <c r="G468" s="290" t="s">
        <v>133</v>
      </c>
      <c r="H468" s="288"/>
      <c r="I468" s="290" t="s">
        <v>5470</v>
      </c>
      <c r="J468" s="290" t="s">
        <v>5247</v>
      </c>
      <c r="K468" s="290" t="s">
        <v>5249</v>
      </c>
      <c r="L468" s="290" t="s">
        <v>5828</v>
      </c>
      <c r="M468" s="290" t="s">
        <v>5829</v>
      </c>
      <c r="N468" s="290" t="s">
        <v>5257</v>
      </c>
      <c r="O468" s="291">
        <v>43314</v>
      </c>
    </row>
    <row r="469" spans="1:15" x14ac:dyDescent="0.3">
      <c r="A469" s="366" t="s">
        <v>5817</v>
      </c>
      <c r="B469" s="357" t="s">
        <v>5014</v>
      </c>
      <c r="C469" s="288">
        <v>151.87</v>
      </c>
      <c r="D469" s="288">
        <v>158.06</v>
      </c>
      <c r="E469" s="294" t="s">
        <v>5313</v>
      </c>
      <c r="F469" s="288" t="s">
        <v>4274</v>
      </c>
      <c r="G469" s="290" t="s">
        <v>5253</v>
      </c>
      <c r="H469" s="288"/>
      <c r="I469" s="288"/>
      <c r="J469" s="290" t="s">
        <v>5248</v>
      </c>
      <c r="K469" s="290" t="s">
        <v>5249</v>
      </c>
      <c r="L469" s="290" t="s">
        <v>5473</v>
      </c>
      <c r="M469" s="290" t="s">
        <v>5830</v>
      </c>
      <c r="N469" s="290" t="s">
        <v>5257</v>
      </c>
      <c r="O469" s="291">
        <v>43314</v>
      </c>
    </row>
    <row r="470" spans="1:15" x14ac:dyDescent="0.3">
      <c r="A470" s="366" t="s">
        <v>5817</v>
      </c>
      <c r="B470" s="357" t="s">
        <v>5014</v>
      </c>
      <c r="C470" s="288">
        <v>158.06</v>
      </c>
      <c r="D470" s="288">
        <v>160</v>
      </c>
      <c r="E470" s="294" t="s">
        <v>5313</v>
      </c>
      <c r="F470" s="288" t="s">
        <v>4274</v>
      </c>
      <c r="G470" s="290" t="s">
        <v>133</v>
      </c>
      <c r="H470" s="290" t="s">
        <v>5246</v>
      </c>
      <c r="I470" s="290" t="s">
        <v>5529</v>
      </c>
      <c r="J470" s="290" t="s">
        <v>5248</v>
      </c>
      <c r="K470" s="290" t="s">
        <v>5249</v>
      </c>
      <c r="L470" s="290" t="s">
        <v>5473</v>
      </c>
      <c r="M470" s="290" t="s">
        <v>5831</v>
      </c>
      <c r="N470" s="290" t="s">
        <v>5257</v>
      </c>
      <c r="O470" s="291">
        <v>43314</v>
      </c>
    </row>
    <row r="471" spans="1:15" x14ac:dyDescent="0.3">
      <c r="A471" s="366" t="s">
        <v>5817</v>
      </c>
      <c r="B471" s="357" t="s">
        <v>5014</v>
      </c>
      <c r="C471" s="288">
        <v>160</v>
      </c>
      <c r="D471" s="288">
        <v>174.4</v>
      </c>
      <c r="E471" s="294" t="s">
        <v>5313</v>
      </c>
      <c r="F471" s="288" t="s">
        <v>4274</v>
      </c>
      <c r="G471" s="290" t="s">
        <v>5253</v>
      </c>
      <c r="H471" s="288"/>
      <c r="I471" s="288"/>
      <c r="J471" s="290" t="s">
        <v>5248</v>
      </c>
      <c r="K471" s="290" t="s">
        <v>5249</v>
      </c>
      <c r="L471" s="290" t="s">
        <v>5473</v>
      </c>
      <c r="M471" s="290" t="s">
        <v>5832</v>
      </c>
      <c r="N471" s="290" t="s">
        <v>5257</v>
      </c>
      <c r="O471" s="291">
        <v>43314</v>
      </c>
    </row>
    <row r="472" spans="1:15" x14ac:dyDescent="0.3">
      <c r="A472" s="366" t="s">
        <v>5817</v>
      </c>
      <c r="B472" s="357" t="s">
        <v>5014</v>
      </c>
      <c r="C472" s="288">
        <v>174.4</v>
      </c>
      <c r="D472" s="288">
        <v>181.75</v>
      </c>
      <c r="E472" s="294" t="s">
        <v>5313</v>
      </c>
      <c r="F472" s="288" t="s">
        <v>4274</v>
      </c>
      <c r="G472" s="290" t="s">
        <v>5253</v>
      </c>
      <c r="H472" s="288"/>
      <c r="I472" s="288"/>
      <c r="J472" s="290" t="s">
        <v>5247</v>
      </c>
      <c r="K472" s="290" t="s">
        <v>5249</v>
      </c>
      <c r="L472" s="290" t="s">
        <v>5473</v>
      </c>
      <c r="M472" s="290" t="s">
        <v>5833</v>
      </c>
      <c r="N472" s="290" t="s">
        <v>5257</v>
      </c>
      <c r="O472" s="291">
        <v>43314</v>
      </c>
    </row>
    <row r="473" spans="1:15" x14ac:dyDescent="0.3">
      <c r="A473" s="366" t="s">
        <v>5817</v>
      </c>
      <c r="B473" s="357" t="s">
        <v>5014</v>
      </c>
      <c r="C473" s="288">
        <v>181.75</v>
      </c>
      <c r="D473" s="288">
        <v>184</v>
      </c>
      <c r="E473" s="294" t="s">
        <v>5315</v>
      </c>
      <c r="F473" s="288" t="s">
        <v>4274</v>
      </c>
      <c r="G473" s="290" t="s">
        <v>5253</v>
      </c>
      <c r="H473" s="288"/>
      <c r="I473" s="288"/>
      <c r="J473" s="290" t="s">
        <v>5292</v>
      </c>
      <c r="K473" s="290" t="s">
        <v>5249</v>
      </c>
      <c r="L473" s="290" t="s">
        <v>5477</v>
      </c>
      <c r="M473" s="290" t="s">
        <v>5834</v>
      </c>
      <c r="N473" s="290" t="s">
        <v>5257</v>
      </c>
      <c r="O473" s="291">
        <v>43314</v>
      </c>
    </row>
    <row r="474" spans="1:15" x14ac:dyDescent="0.3">
      <c r="A474" s="366" t="s">
        <v>5817</v>
      </c>
      <c r="B474" s="357" t="s">
        <v>5014</v>
      </c>
      <c r="C474" s="288">
        <v>184</v>
      </c>
      <c r="D474" s="288">
        <v>195.87</v>
      </c>
      <c r="E474" s="294" t="s">
        <v>5313</v>
      </c>
      <c r="F474" s="288" t="s">
        <v>4274</v>
      </c>
      <c r="G474" s="290" t="s">
        <v>5253</v>
      </c>
      <c r="H474" s="288"/>
      <c r="I474" s="288"/>
      <c r="J474" s="290" t="s">
        <v>5247</v>
      </c>
      <c r="K474" s="290" t="s">
        <v>5249</v>
      </c>
      <c r="L474" s="290" t="s">
        <v>5473</v>
      </c>
      <c r="M474" s="290" t="s">
        <v>5835</v>
      </c>
      <c r="N474" s="290" t="s">
        <v>5257</v>
      </c>
      <c r="O474" s="291">
        <v>43314</v>
      </c>
    </row>
    <row r="475" spans="1:15" x14ac:dyDescent="0.3">
      <c r="A475" s="366" t="s">
        <v>5817</v>
      </c>
      <c r="B475" s="357" t="s">
        <v>5014</v>
      </c>
      <c r="C475" s="288">
        <v>195.87</v>
      </c>
      <c r="D475" s="288">
        <v>197</v>
      </c>
      <c r="E475" s="296" t="s">
        <v>5285</v>
      </c>
      <c r="F475" s="288" t="s">
        <v>4274</v>
      </c>
      <c r="G475" s="290" t="s">
        <v>133</v>
      </c>
      <c r="H475" s="290" t="s">
        <v>5246</v>
      </c>
      <c r="I475" s="290" t="s">
        <v>5476</v>
      </c>
      <c r="J475" s="290" t="s">
        <v>5248</v>
      </c>
      <c r="K475" s="290" t="s">
        <v>5249</v>
      </c>
      <c r="L475" s="290" t="s">
        <v>5477</v>
      </c>
      <c r="M475" s="290" t="s">
        <v>5836</v>
      </c>
      <c r="N475" s="290" t="s">
        <v>5257</v>
      </c>
      <c r="O475" s="291">
        <v>43314</v>
      </c>
    </row>
    <row r="476" spans="1:15" x14ac:dyDescent="0.3">
      <c r="A476" s="366" t="s">
        <v>5817</v>
      </c>
      <c r="B476" s="357" t="s">
        <v>5014</v>
      </c>
      <c r="C476" s="288">
        <v>197</v>
      </c>
      <c r="D476" s="288">
        <v>197.4</v>
      </c>
      <c r="E476" s="290" t="s">
        <v>5271</v>
      </c>
      <c r="F476" s="288"/>
      <c r="G476" s="288"/>
      <c r="H476" s="288"/>
      <c r="I476" s="288"/>
      <c r="J476" s="290" t="s">
        <v>5248</v>
      </c>
      <c r="K476" s="290" t="s">
        <v>5249</v>
      </c>
      <c r="L476" s="290" t="s">
        <v>5512</v>
      </c>
      <c r="M476" s="290" t="s">
        <v>5837</v>
      </c>
      <c r="N476" s="290" t="s">
        <v>5257</v>
      </c>
      <c r="O476" s="291">
        <v>43314</v>
      </c>
    </row>
    <row r="477" spans="1:15" x14ac:dyDescent="0.3">
      <c r="A477" s="366" t="s">
        <v>5817</v>
      </c>
      <c r="B477" s="357" t="s">
        <v>5014</v>
      </c>
      <c r="C477" s="288">
        <v>197.4</v>
      </c>
      <c r="D477" s="288">
        <v>220.3</v>
      </c>
      <c r="E477" s="367" t="s">
        <v>5259</v>
      </c>
      <c r="F477" s="288" t="s">
        <v>4274</v>
      </c>
      <c r="G477" s="290" t="s">
        <v>5403</v>
      </c>
      <c r="H477" s="288"/>
      <c r="I477" s="288"/>
      <c r="J477" s="290" t="s">
        <v>5292</v>
      </c>
      <c r="K477" s="290" t="s">
        <v>5249</v>
      </c>
      <c r="L477" s="290" t="s">
        <v>5473</v>
      </c>
      <c r="M477" s="290" t="s">
        <v>5838</v>
      </c>
      <c r="N477" s="290" t="s">
        <v>5257</v>
      </c>
      <c r="O477" s="291">
        <v>43314</v>
      </c>
    </row>
    <row r="478" spans="1:15" x14ac:dyDescent="0.3">
      <c r="A478" s="366" t="s">
        <v>5817</v>
      </c>
      <c r="B478" s="357" t="s">
        <v>5014</v>
      </c>
      <c r="C478" s="288">
        <v>220.3</v>
      </c>
      <c r="D478" s="288">
        <v>225.2</v>
      </c>
      <c r="E478" s="367" t="s">
        <v>5259</v>
      </c>
      <c r="F478" s="288" t="s">
        <v>4274</v>
      </c>
      <c r="G478" s="290" t="s">
        <v>5403</v>
      </c>
      <c r="H478" s="288"/>
      <c r="I478" s="288"/>
      <c r="J478" s="290" t="s">
        <v>5247</v>
      </c>
      <c r="K478" s="290" t="s">
        <v>5249</v>
      </c>
      <c r="L478" s="290" t="s">
        <v>5473</v>
      </c>
      <c r="M478" s="290" t="s">
        <v>5839</v>
      </c>
      <c r="N478" s="290" t="s">
        <v>5257</v>
      </c>
      <c r="O478" s="291">
        <v>43314</v>
      </c>
    </row>
    <row r="479" spans="1:15" x14ac:dyDescent="0.3">
      <c r="A479" s="366" t="s">
        <v>5817</v>
      </c>
      <c r="B479" s="357" t="s">
        <v>5014</v>
      </c>
      <c r="C479" s="288">
        <v>225.2</v>
      </c>
      <c r="D479" s="288">
        <v>229.26</v>
      </c>
      <c r="E479" s="367" t="s">
        <v>5259</v>
      </c>
      <c r="F479" s="288" t="s">
        <v>4274</v>
      </c>
      <c r="G479" s="290" t="s">
        <v>133</v>
      </c>
      <c r="H479" s="290" t="s">
        <v>5246</v>
      </c>
      <c r="I479" s="290" t="s">
        <v>5529</v>
      </c>
      <c r="J479" s="290" t="s">
        <v>5248</v>
      </c>
      <c r="K479" s="290" t="s">
        <v>5249</v>
      </c>
      <c r="L479" s="290" t="s">
        <v>5473</v>
      </c>
      <c r="M479" s="290" t="s">
        <v>5840</v>
      </c>
      <c r="N479" s="290" t="s">
        <v>5257</v>
      </c>
      <c r="O479" s="291">
        <v>43314</v>
      </c>
    </row>
    <row r="480" spans="1:15" x14ac:dyDescent="0.3">
      <c r="A480" s="366" t="s">
        <v>5817</v>
      </c>
      <c r="B480" s="357" t="s">
        <v>5014</v>
      </c>
      <c r="C480" s="288">
        <v>229.26</v>
      </c>
      <c r="D480" s="288">
        <v>231</v>
      </c>
      <c r="E480" s="295" t="s">
        <v>5279</v>
      </c>
      <c r="F480" s="288" t="s">
        <v>4280</v>
      </c>
      <c r="G480" s="290" t="s">
        <v>133</v>
      </c>
      <c r="H480" s="288"/>
      <c r="I480" s="290" t="s">
        <v>5529</v>
      </c>
      <c r="J480" s="290" t="s">
        <v>5281</v>
      </c>
      <c r="K480" s="290" t="s">
        <v>5249</v>
      </c>
      <c r="L480" s="290" t="s">
        <v>5491</v>
      </c>
      <c r="M480" s="290" t="s">
        <v>5841</v>
      </c>
      <c r="N480" s="290" t="s">
        <v>5257</v>
      </c>
      <c r="O480" s="291">
        <v>43314</v>
      </c>
    </row>
    <row r="481" spans="1:15" x14ac:dyDescent="0.3">
      <c r="A481" s="366" t="s">
        <v>5817</v>
      </c>
      <c r="B481" s="357" t="s">
        <v>5014</v>
      </c>
      <c r="C481" s="288">
        <v>231</v>
      </c>
      <c r="D481" s="288">
        <v>236.15</v>
      </c>
      <c r="E481" s="296" t="s">
        <v>5317</v>
      </c>
      <c r="F481" s="288" t="s">
        <v>4280</v>
      </c>
      <c r="G481" s="290" t="s">
        <v>133</v>
      </c>
      <c r="H481" s="288"/>
      <c r="I481" s="290" t="s">
        <v>5476</v>
      </c>
      <c r="J481" s="290" t="s">
        <v>5248</v>
      </c>
      <c r="K481" s="290" t="s">
        <v>5249</v>
      </c>
      <c r="L481" s="290" t="s">
        <v>5473</v>
      </c>
      <c r="M481" s="290" t="s">
        <v>5842</v>
      </c>
      <c r="N481" s="290" t="s">
        <v>5257</v>
      </c>
      <c r="O481" s="291">
        <v>43314</v>
      </c>
    </row>
    <row r="482" spans="1:15" x14ac:dyDescent="0.3">
      <c r="A482" s="366" t="s">
        <v>5817</v>
      </c>
      <c r="B482" s="357" t="s">
        <v>5014</v>
      </c>
      <c r="C482" s="288">
        <v>236.15</v>
      </c>
      <c r="D482" s="288">
        <v>239.94</v>
      </c>
      <c r="E482" s="295" t="s">
        <v>5279</v>
      </c>
      <c r="F482" s="288" t="s">
        <v>4280</v>
      </c>
      <c r="G482" s="290" t="s">
        <v>5469</v>
      </c>
      <c r="H482" s="288"/>
      <c r="I482" s="288"/>
      <c r="J482" s="290" t="s">
        <v>5281</v>
      </c>
      <c r="K482" s="290" t="s">
        <v>5249</v>
      </c>
      <c r="L482" s="290" t="s">
        <v>5491</v>
      </c>
      <c r="M482" s="290" t="s">
        <v>5843</v>
      </c>
      <c r="N482" s="290" t="s">
        <v>5257</v>
      </c>
      <c r="O482" s="291">
        <v>43314</v>
      </c>
    </row>
    <row r="483" spans="1:15" x14ac:dyDescent="0.3">
      <c r="A483" s="366" t="s">
        <v>5817</v>
      </c>
      <c r="B483" s="357" t="s">
        <v>5014</v>
      </c>
      <c r="C483" s="288">
        <v>239.94</v>
      </c>
      <c r="D483" s="288">
        <v>242.85</v>
      </c>
      <c r="E483" s="368" t="s">
        <v>5279</v>
      </c>
      <c r="F483" s="288" t="s">
        <v>4280</v>
      </c>
      <c r="G483" s="290" t="s">
        <v>5469</v>
      </c>
      <c r="H483" s="290" t="s">
        <v>5844</v>
      </c>
      <c r="I483" s="288"/>
      <c r="J483" s="290" t="s">
        <v>5281</v>
      </c>
      <c r="K483" s="290" t="s">
        <v>5249</v>
      </c>
      <c r="L483" s="290" t="s">
        <v>5482</v>
      </c>
      <c r="M483" s="290" t="s">
        <v>5845</v>
      </c>
      <c r="N483" s="290" t="s">
        <v>5257</v>
      </c>
      <c r="O483" s="291">
        <v>43314</v>
      </c>
    </row>
    <row r="484" spans="1:15" x14ac:dyDescent="0.3">
      <c r="A484" s="366" t="s">
        <v>5817</v>
      </c>
      <c r="B484" s="357" t="s">
        <v>5014</v>
      </c>
      <c r="C484" s="288">
        <v>242.85</v>
      </c>
      <c r="D484" s="288">
        <v>246.27</v>
      </c>
      <c r="E484" s="295" t="s">
        <v>5279</v>
      </c>
      <c r="F484" s="288" t="s">
        <v>4280</v>
      </c>
      <c r="G484" s="290" t="s">
        <v>5469</v>
      </c>
      <c r="H484" s="288"/>
      <c r="I484" s="288"/>
      <c r="J484" s="290" t="s">
        <v>5281</v>
      </c>
      <c r="K484" s="290" t="s">
        <v>5249</v>
      </c>
      <c r="L484" s="290" t="s">
        <v>5675</v>
      </c>
      <c r="M484" s="290" t="s">
        <v>5846</v>
      </c>
      <c r="N484" s="290" t="s">
        <v>5257</v>
      </c>
      <c r="O484" s="291">
        <v>43314</v>
      </c>
    </row>
    <row r="485" spans="1:15" x14ac:dyDescent="0.3">
      <c r="A485" s="366" t="s">
        <v>5817</v>
      </c>
      <c r="B485" s="357" t="s">
        <v>5014</v>
      </c>
      <c r="C485" s="288">
        <v>246.27</v>
      </c>
      <c r="D485" s="288">
        <v>247.6</v>
      </c>
      <c r="E485" s="295" t="s">
        <v>5279</v>
      </c>
      <c r="F485" s="288" t="s">
        <v>4280</v>
      </c>
      <c r="G485" s="290" t="s">
        <v>5469</v>
      </c>
      <c r="H485" s="288"/>
      <c r="I485" s="288"/>
      <c r="J485" s="290" t="s">
        <v>5281</v>
      </c>
      <c r="K485" s="290" t="s">
        <v>5249</v>
      </c>
      <c r="L485" s="290" t="s">
        <v>5482</v>
      </c>
      <c r="M485" s="290" t="s">
        <v>5847</v>
      </c>
      <c r="N485" s="290" t="s">
        <v>5257</v>
      </c>
      <c r="O485" s="291">
        <v>43314</v>
      </c>
    </row>
    <row r="486" spans="1:15" x14ac:dyDescent="0.3">
      <c r="A486" s="366" t="s">
        <v>5817</v>
      </c>
      <c r="B486" s="357" t="s">
        <v>5014</v>
      </c>
      <c r="C486" s="288">
        <v>247.6</v>
      </c>
      <c r="D486" s="288">
        <v>248.17</v>
      </c>
      <c r="E486" s="369" t="s">
        <v>5279</v>
      </c>
      <c r="F486" s="288" t="s">
        <v>4280</v>
      </c>
      <c r="G486" s="290" t="s">
        <v>5246</v>
      </c>
      <c r="H486" s="290" t="s">
        <v>5844</v>
      </c>
      <c r="I486" s="290" t="s">
        <v>5476</v>
      </c>
      <c r="J486" s="290" t="s">
        <v>5281</v>
      </c>
      <c r="K486" s="290" t="s">
        <v>5249</v>
      </c>
      <c r="L486" s="290" t="s">
        <v>5482</v>
      </c>
      <c r="M486" s="290" t="s">
        <v>5848</v>
      </c>
      <c r="N486" s="290" t="s">
        <v>5257</v>
      </c>
      <c r="O486" s="291">
        <v>43314</v>
      </c>
    </row>
    <row r="487" spans="1:15" x14ac:dyDescent="0.3">
      <c r="A487" s="366" t="s">
        <v>5817</v>
      </c>
      <c r="B487" s="357" t="s">
        <v>5014</v>
      </c>
      <c r="C487" s="288">
        <v>248.17</v>
      </c>
      <c r="D487" s="288">
        <v>248.76</v>
      </c>
      <c r="E487" s="295" t="s">
        <v>5279</v>
      </c>
      <c r="F487" s="288" t="s">
        <v>4280</v>
      </c>
      <c r="G487" s="290" t="s">
        <v>5469</v>
      </c>
      <c r="H487" s="288"/>
      <c r="I487" s="288"/>
      <c r="J487" s="290" t="s">
        <v>5281</v>
      </c>
      <c r="K487" s="290" t="s">
        <v>5249</v>
      </c>
      <c r="L487" s="290" t="s">
        <v>5482</v>
      </c>
      <c r="M487" s="290" t="s">
        <v>5849</v>
      </c>
      <c r="N487" s="290" t="s">
        <v>5257</v>
      </c>
      <c r="O487" s="291">
        <v>43314</v>
      </c>
    </row>
    <row r="488" spans="1:15" x14ac:dyDescent="0.3">
      <c r="A488" s="366" t="s">
        <v>5817</v>
      </c>
      <c r="B488" s="357" t="s">
        <v>5014</v>
      </c>
      <c r="C488" s="288">
        <v>248.76</v>
      </c>
      <c r="D488" s="288">
        <v>249.82</v>
      </c>
      <c r="E488" s="368" t="s">
        <v>5279</v>
      </c>
      <c r="F488" s="288" t="s">
        <v>4280</v>
      </c>
      <c r="G488" s="290" t="s">
        <v>5246</v>
      </c>
      <c r="H488" s="290" t="s">
        <v>5844</v>
      </c>
      <c r="I488" s="290" t="s">
        <v>5476</v>
      </c>
      <c r="J488" s="290" t="s">
        <v>5281</v>
      </c>
      <c r="K488" s="290" t="s">
        <v>5249</v>
      </c>
      <c r="L488" s="290" t="s">
        <v>5512</v>
      </c>
      <c r="M488" s="290" t="s">
        <v>5850</v>
      </c>
      <c r="N488" s="290" t="s">
        <v>5257</v>
      </c>
      <c r="O488" s="291">
        <v>43314</v>
      </c>
    </row>
    <row r="489" spans="1:15" x14ac:dyDescent="0.3">
      <c r="A489" s="366" t="s">
        <v>5817</v>
      </c>
      <c r="B489" s="357" t="s">
        <v>5014</v>
      </c>
      <c r="C489" s="288">
        <v>249.82</v>
      </c>
      <c r="D489" s="288">
        <v>250.28</v>
      </c>
      <c r="E489" s="295" t="s">
        <v>5279</v>
      </c>
      <c r="F489" s="288" t="s">
        <v>4280</v>
      </c>
      <c r="G489" s="290" t="s">
        <v>5469</v>
      </c>
      <c r="H489" s="288"/>
      <c r="I489" s="288"/>
      <c r="J489" s="290" t="s">
        <v>5281</v>
      </c>
      <c r="K489" s="290" t="s">
        <v>5249</v>
      </c>
      <c r="L489" s="290" t="s">
        <v>5482</v>
      </c>
      <c r="M489" s="290" t="s">
        <v>5851</v>
      </c>
      <c r="N489" s="290" t="s">
        <v>5257</v>
      </c>
      <c r="O489" s="291">
        <v>43314</v>
      </c>
    </row>
    <row r="490" spans="1:15" x14ac:dyDescent="0.3">
      <c r="A490" s="366" t="s">
        <v>5817</v>
      </c>
      <c r="B490" s="357" t="s">
        <v>5014</v>
      </c>
      <c r="C490" s="288">
        <v>250.28</v>
      </c>
      <c r="D490" s="288">
        <v>253.84</v>
      </c>
      <c r="E490" s="368" t="s">
        <v>5279</v>
      </c>
      <c r="F490" s="288" t="s">
        <v>4280</v>
      </c>
      <c r="G490" s="290" t="s">
        <v>5246</v>
      </c>
      <c r="H490" s="290" t="s">
        <v>5844</v>
      </c>
      <c r="I490" s="290" t="s">
        <v>5476</v>
      </c>
      <c r="J490" s="290" t="s">
        <v>5281</v>
      </c>
      <c r="K490" s="290" t="s">
        <v>5249</v>
      </c>
      <c r="L490" s="290" t="s">
        <v>5482</v>
      </c>
      <c r="M490" s="290" t="s">
        <v>5852</v>
      </c>
      <c r="N490" s="290" t="s">
        <v>5257</v>
      </c>
      <c r="O490" s="291">
        <v>43314</v>
      </c>
    </row>
    <row r="491" spans="1:15" x14ac:dyDescent="0.3">
      <c r="A491" s="366" t="s">
        <v>5817</v>
      </c>
      <c r="B491" s="357" t="s">
        <v>5014</v>
      </c>
      <c r="C491" s="288">
        <v>253.84</v>
      </c>
      <c r="D491" s="288">
        <v>256.60000000000002</v>
      </c>
      <c r="E491" s="290" t="s">
        <v>5853</v>
      </c>
      <c r="F491" s="288" t="s">
        <v>4280</v>
      </c>
      <c r="G491" s="290" t="s">
        <v>5246</v>
      </c>
      <c r="H491" s="288"/>
      <c r="I491" s="290" t="s">
        <v>5476</v>
      </c>
      <c r="J491" s="288"/>
      <c r="K491" s="290" t="s">
        <v>5249</v>
      </c>
      <c r="L491" s="290" t="s">
        <v>5512</v>
      </c>
      <c r="M491" s="290" t="s">
        <v>5854</v>
      </c>
      <c r="N491" s="290" t="s">
        <v>5257</v>
      </c>
      <c r="O491" s="291">
        <v>43314</v>
      </c>
    </row>
    <row r="492" spans="1:15" x14ac:dyDescent="0.3">
      <c r="A492" s="366" t="s">
        <v>5817</v>
      </c>
      <c r="B492" s="357" t="s">
        <v>5014</v>
      </c>
      <c r="C492" s="288">
        <v>256.60000000000002</v>
      </c>
      <c r="D492" s="288">
        <v>259.95</v>
      </c>
      <c r="E492" s="368" t="s">
        <v>5279</v>
      </c>
      <c r="F492" s="288" t="s">
        <v>4280</v>
      </c>
      <c r="G492" s="290" t="s">
        <v>5246</v>
      </c>
      <c r="H492" s="290" t="s">
        <v>5844</v>
      </c>
      <c r="I492" s="290" t="s">
        <v>5476</v>
      </c>
      <c r="J492" s="290" t="s">
        <v>5281</v>
      </c>
      <c r="K492" s="290" t="s">
        <v>5249</v>
      </c>
      <c r="L492" s="290" t="s">
        <v>5482</v>
      </c>
      <c r="M492" s="290" t="s">
        <v>5855</v>
      </c>
      <c r="N492" s="290" t="s">
        <v>5257</v>
      </c>
      <c r="O492" s="291">
        <v>43314</v>
      </c>
    </row>
    <row r="493" spans="1:15" x14ac:dyDescent="0.3">
      <c r="A493" s="366" t="s">
        <v>5817</v>
      </c>
      <c r="B493" s="357" t="s">
        <v>5014</v>
      </c>
      <c r="C493" s="288">
        <v>259.95</v>
      </c>
      <c r="D493" s="288">
        <v>260.48</v>
      </c>
      <c r="E493" s="295" t="s">
        <v>5279</v>
      </c>
      <c r="F493" s="288" t="s">
        <v>4280</v>
      </c>
      <c r="G493" s="290" t="s">
        <v>5469</v>
      </c>
      <c r="H493" s="288"/>
      <c r="I493" s="288"/>
      <c r="J493" s="290" t="s">
        <v>5281</v>
      </c>
      <c r="K493" s="290" t="s">
        <v>5249</v>
      </c>
      <c r="L493" s="290" t="s">
        <v>5482</v>
      </c>
      <c r="M493" s="290" t="s">
        <v>5856</v>
      </c>
      <c r="N493" s="290" t="s">
        <v>5257</v>
      </c>
      <c r="O493" s="291">
        <v>43314</v>
      </c>
    </row>
    <row r="494" spans="1:15" x14ac:dyDescent="0.3">
      <c r="A494" s="366" t="s">
        <v>5817</v>
      </c>
      <c r="B494" s="357" t="s">
        <v>5014</v>
      </c>
      <c r="C494" s="288">
        <v>260.48</v>
      </c>
      <c r="D494" s="288">
        <v>263.55</v>
      </c>
      <c r="E494" s="296" t="s">
        <v>5317</v>
      </c>
      <c r="F494" s="288" t="s">
        <v>4280</v>
      </c>
      <c r="G494" s="290" t="s">
        <v>133</v>
      </c>
      <c r="H494" s="288"/>
      <c r="I494" s="290" t="s">
        <v>5476</v>
      </c>
      <c r="J494" s="290" t="s">
        <v>5248</v>
      </c>
      <c r="K494" s="290" t="s">
        <v>5249</v>
      </c>
      <c r="L494" s="290" t="s">
        <v>5473</v>
      </c>
      <c r="M494" s="290" t="s">
        <v>5857</v>
      </c>
      <c r="N494" s="290" t="s">
        <v>5257</v>
      </c>
      <c r="O494" s="291">
        <v>43314</v>
      </c>
    </row>
    <row r="495" spans="1:15" x14ac:dyDescent="0.3">
      <c r="A495" s="366" t="s">
        <v>5817</v>
      </c>
      <c r="B495" s="357" t="s">
        <v>5014</v>
      </c>
      <c r="C495" s="288">
        <v>263.55</v>
      </c>
      <c r="D495" s="288">
        <v>267.33</v>
      </c>
      <c r="E495" s="370" t="s">
        <v>5328</v>
      </c>
      <c r="F495" s="288" t="s">
        <v>4280</v>
      </c>
      <c r="G495" s="290" t="s">
        <v>5246</v>
      </c>
      <c r="H495" s="288"/>
      <c r="I495" s="288"/>
      <c r="J495" s="290" t="s">
        <v>5281</v>
      </c>
      <c r="K495" s="290" t="s">
        <v>5249</v>
      </c>
      <c r="L495" s="290" t="s">
        <v>5477</v>
      </c>
      <c r="M495" s="290" t="s">
        <v>5858</v>
      </c>
      <c r="N495" s="290" t="s">
        <v>5257</v>
      </c>
      <c r="O495" s="291">
        <v>43314</v>
      </c>
    </row>
    <row r="496" spans="1:15" x14ac:dyDescent="0.3">
      <c r="A496" s="366" t="s">
        <v>5817</v>
      </c>
      <c r="B496" s="357" t="s">
        <v>5014</v>
      </c>
      <c r="C496" s="288">
        <v>267.33</v>
      </c>
      <c r="D496" s="288">
        <v>269.10000000000002</v>
      </c>
      <c r="E496" s="296" t="s">
        <v>5317</v>
      </c>
      <c r="F496" s="288" t="s">
        <v>4280</v>
      </c>
      <c r="G496" s="290" t="s">
        <v>133</v>
      </c>
      <c r="H496" s="288"/>
      <c r="I496" s="290" t="s">
        <v>5529</v>
      </c>
      <c r="J496" s="290" t="s">
        <v>5248</v>
      </c>
      <c r="K496" s="290" t="s">
        <v>5249</v>
      </c>
      <c r="L496" s="290" t="s">
        <v>5473</v>
      </c>
      <c r="M496" s="290" t="s">
        <v>5859</v>
      </c>
      <c r="N496" s="290" t="s">
        <v>5257</v>
      </c>
      <c r="O496" s="291">
        <v>43314</v>
      </c>
    </row>
    <row r="497" spans="1:15" x14ac:dyDescent="0.3">
      <c r="A497" s="366" t="s">
        <v>5817</v>
      </c>
      <c r="B497" s="357" t="s">
        <v>5014</v>
      </c>
      <c r="C497" s="288">
        <v>269.10000000000002</v>
      </c>
      <c r="D497" s="288">
        <v>269.7</v>
      </c>
      <c r="E497" s="296" t="s">
        <v>5317</v>
      </c>
      <c r="F497" s="288" t="s">
        <v>4280</v>
      </c>
      <c r="G497" s="290" t="s">
        <v>5246</v>
      </c>
      <c r="H497" s="288"/>
      <c r="I497" s="290" t="s">
        <v>5476</v>
      </c>
      <c r="J497" s="290" t="s">
        <v>5248</v>
      </c>
      <c r="K497" s="290" t="s">
        <v>5249</v>
      </c>
      <c r="L497" s="290" t="s">
        <v>5473</v>
      </c>
      <c r="M497" s="290" t="s">
        <v>5860</v>
      </c>
      <c r="N497" s="290" t="s">
        <v>5257</v>
      </c>
      <c r="O497" s="291">
        <v>43314</v>
      </c>
    </row>
    <row r="498" spans="1:15" x14ac:dyDescent="0.3">
      <c r="A498" s="366" t="s">
        <v>5817</v>
      </c>
      <c r="B498" s="357" t="s">
        <v>5014</v>
      </c>
      <c r="C498" s="288">
        <v>269.7</v>
      </c>
      <c r="D498" s="288">
        <v>270.2</v>
      </c>
      <c r="E498" s="290" t="s">
        <v>5271</v>
      </c>
      <c r="F498" s="288"/>
      <c r="G498" s="290" t="s">
        <v>133</v>
      </c>
      <c r="H498" s="288"/>
      <c r="I498" s="288"/>
      <c r="J498" s="288"/>
      <c r="K498" s="290" t="s">
        <v>5249</v>
      </c>
      <c r="L498" s="290" t="s">
        <v>5512</v>
      </c>
      <c r="M498" s="290" t="s">
        <v>5861</v>
      </c>
      <c r="N498" s="290" t="s">
        <v>5257</v>
      </c>
      <c r="O498" s="291">
        <v>43314</v>
      </c>
    </row>
    <row r="499" spans="1:15" x14ac:dyDescent="0.3">
      <c r="A499" s="366" t="s">
        <v>5817</v>
      </c>
      <c r="B499" s="357" t="s">
        <v>5014</v>
      </c>
      <c r="C499" s="288">
        <v>270.2</v>
      </c>
      <c r="D499" s="288">
        <v>270.60000000000002</v>
      </c>
      <c r="E499" s="359" t="s">
        <v>5307</v>
      </c>
      <c r="F499" s="288" t="s">
        <v>4280</v>
      </c>
      <c r="G499" s="290" t="s">
        <v>133</v>
      </c>
      <c r="H499" s="288"/>
      <c r="I499" s="290" t="s">
        <v>5476</v>
      </c>
      <c r="J499" s="290" t="s">
        <v>5247</v>
      </c>
      <c r="K499" s="290" t="s">
        <v>5249</v>
      </c>
      <c r="L499" s="290" t="s">
        <v>5482</v>
      </c>
      <c r="M499" s="290" t="s">
        <v>5862</v>
      </c>
      <c r="N499" s="290" t="s">
        <v>5257</v>
      </c>
      <c r="O499" s="291">
        <v>43314</v>
      </c>
    </row>
    <row r="500" spans="1:15" x14ac:dyDescent="0.3">
      <c r="A500" s="366" t="s">
        <v>5817</v>
      </c>
      <c r="B500" s="357" t="s">
        <v>5014</v>
      </c>
      <c r="C500" s="288">
        <v>270.60000000000002</v>
      </c>
      <c r="D500" s="288">
        <v>272.8</v>
      </c>
      <c r="E500" s="359" t="s">
        <v>5307</v>
      </c>
      <c r="F500" s="288" t="s">
        <v>4280</v>
      </c>
      <c r="G500" s="290" t="s">
        <v>133</v>
      </c>
      <c r="H500" s="290" t="s">
        <v>5246</v>
      </c>
      <c r="I500" s="290" t="s">
        <v>5476</v>
      </c>
      <c r="J500" s="290" t="s">
        <v>5247</v>
      </c>
      <c r="K500" s="290" t="s">
        <v>5249</v>
      </c>
      <c r="L500" s="290" t="s">
        <v>5482</v>
      </c>
      <c r="M500" s="290" t="s">
        <v>5863</v>
      </c>
      <c r="N500" s="290" t="s">
        <v>5257</v>
      </c>
      <c r="O500" s="291">
        <v>43314</v>
      </c>
    </row>
    <row r="501" spans="1:15" x14ac:dyDescent="0.3">
      <c r="A501" s="366" t="s">
        <v>5817</v>
      </c>
      <c r="B501" s="357" t="s">
        <v>5014</v>
      </c>
      <c r="C501" s="288">
        <v>272.8</v>
      </c>
      <c r="D501" s="288">
        <v>280.39999999999998</v>
      </c>
      <c r="E501" s="359" t="s">
        <v>5307</v>
      </c>
      <c r="F501" s="288" t="s">
        <v>4280</v>
      </c>
      <c r="G501" s="290" t="s">
        <v>133</v>
      </c>
      <c r="H501" s="288"/>
      <c r="I501" s="290" t="s">
        <v>5529</v>
      </c>
      <c r="J501" s="290" t="s">
        <v>5247</v>
      </c>
      <c r="K501" s="290" t="s">
        <v>5249</v>
      </c>
      <c r="L501" s="290" t="s">
        <v>5482</v>
      </c>
      <c r="M501" s="290" t="s">
        <v>5864</v>
      </c>
      <c r="N501" s="290" t="s">
        <v>5257</v>
      </c>
      <c r="O501" s="291">
        <v>43314</v>
      </c>
    </row>
    <row r="502" spans="1:15" x14ac:dyDescent="0.3">
      <c r="A502" s="366" t="s">
        <v>5817</v>
      </c>
      <c r="B502" s="290" t="s">
        <v>5023</v>
      </c>
      <c r="C502" s="288">
        <v>114.3</v>
      </c>
      <c r="D502" s="288">
        <v>124.8</v>
      </c>
      <c r="E502" s="371" t="s">
        <v>5328</v>
      </c>
      <c r="F502" s="288" t="s">
        <v>4280</v>
      </c>
      <c r="G502" s="290" t="s">
        <v>5469</v>
      </c>
      <c r="H502" s="288"/>
      <c r="I502" s="288"/>
      <c r="J502" s="290" t="s">
        <v>5281</v>
      </c>
      <c r="K502" s="288"/>
      <c r="L502" s="290" t="s">
        <v>5865</v>
      </c>
      <c r="M502" s="290" t="s">
        <v>5866</v>
      </c>
      <c r="N502" s="290" t="s">
        <v>5257</v>
      </c>
      <c r="O502" s="291">
        <v>43342</v>
      </c>
    </row>
    <row r="503" spans="1:15" x14ac:dyDescent="0.3">
      <c r="A503" s="366" t="s">
        <v>5817</v>
      </c>
      <c r="B503" s="290" t="s">
        <v>5023</v>
      </c>
      <c r="C503" s="288">
        <v>124.8</v>
      </c>
      <c r="D503" s="288">
        <v>125.1</v>
      </c>
      <c r="E503" s="372" t="s">
        <v>5309</v>
      </c>
      <c r="F503" s="288"/>
      <c r="G503" s="288"/>
      <c r="H503" s="288"/>
      <c r="I503" s="288"/>
      <c r="J503" s="288"/>
      <c r="K503" s="288"/>
      <c r="L503" s="288"/>
      <c r="M503" s="290" t="s">
        <v>5825</v>
      </c>
      <c r="N503" s="290" t="s">
        <v>5257</v>
      </c>
      <c r="O503" s="291">
        <v>43342</v>
      </c>
    </row>
    <row r="504" spans="1:15" x14ac:dyDescent="0.3">
      <c r="A504" s="366" t="s">
        <v>5817</v>
      </c>
      <c r="B504" s="290" t="s">
        <v>5023</v>
      </c>
      <c r="C504" s="288">
        <v>125.1</v>
      </c>
      <c r="D504" s="288">
        <v>131.26</v>
      </c>
      <c r="E504" s="371" t="s">
        <v>5328</v>
      </c>
      <c r="F504" s="288" t="s">
        <v>4280</v>
      </c>
      <c r="G504" s="290" t="s">
        <v>5469</v>
      </c>
      <c r="H504" s="288"/>
      <c r="I504" s="288"/>
      <c r="J504" s="290" t="s">
        <v>5281</v>
      </c>
      <c r="K504" s="288"/>
      <c r="L504" s="290" t="s">
        <v>5865</v>
      </c>
      <c r="M504" s="290" t="s">
        <v>5867</v>
      </c>
      <c r="N504" s="290" t="s">
        <v>5257</v>
      </c>
      <c r="O504" s="291">
        <v>43342</v>
      </c>
    </row>
    <row r="505" spans="1:15" x14ac:dyDescent="0.3">
      <c r="A505" s="366" t="s">
        <v>5817</v>
      </c>
      <c r="B505" s="290" t="s">
        <v>5023</v>
      </c>
      <c r="C505" s="288">
        <v>131.26</v>
      </c>
      <c r="D505" s="288">
        <v>131.66</v>
      </c>
      <c r="E505" s="372" t="s">
        <v>5309</v>
      </c>
      <c r="F505" s="288"/>
      <c r="G505" s="288"/>
      <c r="H505" s="288"/>
      <c r="I505" s="288"/>
      <c r="J505" s="288"/>
      <c r="K505" s="288"/>
      <c r="L505" s="288"/>
      <c r="M505" s="290" t="s">
        <v>5868</v>
      </c>
      <c r="N505" s="290" t="s">
        <v>5257</v>
      </c>
      <c r="O505" s="291">
        <v>43342</v>
      </c>
    </row>
    <row r="506" spans="1:15" x14ac:dyDescent="0.3">
      <c r="A506" s="366" t="s">
        <v>5817</v>
      </c>
      <c r="B506" s="290" t="s">
        <v>5023</v>
      </c>
      <c r="C506" s="288">
        <v>131.66</v>
      </c>
      <c r="D506" s="288">
        <v>133.1</v>
      </c>
      <c r="E506" s="295" t="s">
        <v>5279</v>
      </c>
      <c r="F506" s="288" t="s">
        <v>4280</v>
      </c>
      <c r="G506" s="290" t="s">
        <v>5469</v>
      </c>
      <c r="H506" s="288"/>
      <c r="I506" s="288"/>
      <c r="J506" s="290" t="s">
        <v>5281</v>
      </c>
      <c r="K506" s="288"/>
      <c r="L506" s="290" t="s">
        <v>5865</v>
      </c>
      <c r="M506" s="290" t="s">
        <v>5869</v>
      </c>
      <c r="N506" s="290" t="s">
        <v>5257</v>
      </c>
      <c r="O506" s="291">
        <v>43342</v>
      </c>
    </row>
    <row r="507" spans="1:15" x14ac:dyDescent="0.3">
      <c r="A507" s="366" t="s">
        <v>5817</v>
      </c>
      <c r="B507" s="290" t="s">
        <v>5023</v>
      </c>
      <c r="C507" s="288">
        <v>133.1</v>
      </c>
      <c r="D507" s="288">
        <v>133.19999999999999</v>
      </c>
      <c r="E507" s="373" t="s">
        <v>5309</v>
      </c>
      <c r="F507" s="288"/>
      <c r="G507" s="288"/>
      <c r="H507" s="288"/>
      <c r="I507" s="288"/>
      <c r="J507" s="288"/>
      <c r="K507" s="288"/>
      <c r="L507" s="288"/>
      <c r="M507" s="290" t="s">
        <v>5868</v>
      </c>
      <c r="N507" s="290" t="s">
        <v>5257</v>
      </c>
      <c r="O507" s="291">
        <v>43342</v>
      </c>
    </row>
    <row r="508" spans="1:15" x14ac:dyDescent="0.3">
      <c r="A508" s="366" t="s">
        <v>5817</v>
      </c>
      <c r="B508" s="290" t="s">
        <v>5023</v>
      </c>
      <c r="C508" s="288">
        <v>133.19999999999999</v>
      </c>
      <c r="D508" s="288">
        <v>133.83000000000001</v>
      </c>
      <c r="E508" s="295" t="s">
        <v>5279</v>
      </c>
      <c r="F508" s="288" t="s">
        <v>4280</v>
      </c>
      <c r="G508" s="290" t="s">
        <v>5469</v>
      </c>
      <c r="H508" s="288"/>
      <c r="I508" s="288"/>
      <c r="J508" s="290" t="s">
        <v>5281</v>
      </c>
      <c r="K508" s="288"/>
      <c r="L508" s="290" t="s">
        <v>5534</v>
      </c>
      <c r="M508" s="290" t="s">
        <v>5870</v>
      </c>
      <c r="N508" s="290" t="s">
        <v>5257</v>
      </c>
      <c r="O508" s="291">
        <v>43342</v>
      </c>
    </row>
    <row r="509" spans="1:15" x14ac:dyDescent="0.3">
      <c r="A509" s="366" t="s">
        <v>5817</v>
      </c>
      <c r="B509" s="290" t="s">
        <v>5023</v>
      </c>
      <c r="C509" s="288">
        <v>133.83000000000001</v>
      </c>
      <c r="D509" s="288">
        <v>134.13</v>
      </c>
      <c r="E509" s="373" t="s">
        <v>5309</v>
      </c>
      <c r="F509" s="288"/>
      <c r="G509" s="288"/>
      <c r="H509" s="288"/>
      <c r="I509" s="288"/>
      <c r="J509" s="288"/>
      <c r="K509" s="288"/>
      <c r="L509" s="288"/>
      <c r="M509" s="290" t="s">
        <v>5868</v>
      </c>
      <c r="N509" s="290" t="s">
        <v>5257</v>
      </c>
      <c r="O509" s="291">
        <v>43342</v>
      </c>
    </row>
    <row r="510" spans="1:15" x14ac:dyDescent="0.3">
      <c r="A510" s="366" t="s">
        <v>5817</v>
      </c>
      <c r="B510" s="290" t="s">
        <v>5023</v>
      </c>
      <c r="C510" s="288">
        <v>134.13</v>
      </c>
      <c r="D510" s="288">
        <v>135.41999999999999</v>
      </c>
      <c r="E510" s="374" t="s">
        <v>5328</v>
      </c>
      <c r="F510" s="288" t="s">
        <v>4280</v>
      </c>
      <c r="G510" s="290" t="s">
        <v>5469</v>
      </c>
      <c r="H510" s="288"/>
      <c r="I510" s="288"/>
      <c r="J510" s="290" t="s">
        <v>5281</v>
      </c>
      <c r="K510" s="288"/>
      <c r="L510" s="290" t="s">
        <v>5534</v>
      </c>
      <c r="M510" s="290" t="s">
        <v>5871</v>
      </c>
      <c r="N510" s="290" t="s">
        <v>5257</v>
      </c>
      <c r="O510" s="291">
        <v>43342</v>
      </c>
    </row>
    <row r="511" spans="1:15" x14ac:dyDescent="0.3">
      <c r="A511" s="366" t="s">
        <v>5817</v>
      </c>
      <c r="B511" s="290" t="s">
        <v>5023</v>
      </c>
      <c r="C511" s="288">
        <v>135.41999999999999</v>
      </c>
      <c r="D511" s="288">
        <v>137.4</v>
      </c>
      <c r="E511" s="296" t="s">
        <v>5317</v>
      </c>
      <c r="F511" s="288" t="s">
        <v>4280</v>
      </c>
      <c r="G511" s="290" t="s">
        <v>5469</v>
      </c>
      <c r="H511" s="288"/>
      <c r="I511" s="288"/>
      <c r="J511" s="290" t="s">
        <v>5248</v>
      </c>
      <c r="K511" s="290" t="s">
        <v>5249</v>
      </c>
      <c r="L511" s="290" t="s">
        <v>5477</v>
      </c>
      <c r="M511" s="290" t="s">
        <v>5872</v>
      </c>
      <c r="N511" s="290" t="s">
        <v>5257</v>
      </c>
      <c r="O511" s="291">
        <v>43342</v>
      </c>
    </row>
    <row r="512" spans="1:15" x14ac:dyDescent="0.3">
      <c r="A512" s="366" t="s">
        <v>5817</v>
      </c>
      <c r="B512" s="290" t="s">
        <v>5023</v>
      </c>
      <c r="C512" s="288">
        <v>137.4</v>
      </c>
      <c r="D512" s="288">
        <v>140.25</v>
      </c>
      <c r="E512" s="374" t="s">
        <v>5328</v>
      </c>
      <c r="F512" s="288" t="s">
        <v>4280</v>
      </c>
      <c r="G512" s="290" t="s">
        <v>5469</v>
      </c>
      <c r="H512" s="288"/>
      <c r="I512" s="288"/>
      <c r="J512" s="290" t="s">
        <v>5281</v>
      </c>
      <c r="K512" s="290" t="s">
        <v>5249</v>
      </c>
      <c r="L512" s="290" t="s">
        <v>5865</v>
      </c>
      <c r="M512" s="290" t="s">
        <v>5873</v>
      </c>
      <c r="N512" s="290" t="s">
        <v>5257</v>
      </c>
      <c r="O512" s="291">
        <v>43342</v>
      </c>
    </row>
    <row r="513" spans="1:15" x14ac:dyDescent="0.3">
      <c r="A513" s="366" t="s">
        <v>5817</v>
      </c>
      <c r="B513" s="290" t="s">
        <v>5023</v>
      </c>
      <c r="C513" s="288">
        <v>140.25</v>
      </c>
      <c r="D513" s="288">
        <v>141.4</v>
      </c>
      <c r="E513" s="295" t="s">
        <v>5279</v>
      </c>
      <c r="F513" s="288" t="s">
        <v>4280</v>
      </c>
      <c r="G513" s="290" t="s">
        <v>5434</v>
      </c>
      <c r="H513" s="290" t="s">
        <v>5246</v>
      </c>
      <c r="I513" s="288"/>
      <c r="J513" s="290" t="s">
        <v>5281</v>
      </c>
      <c r="K513" s="290" t="s">
        <v>5249</v>
      </c>
      <c r="L513" s="290" t="s">
        <v>5482</v>
      </c>
      <c r="M513" s="290" t="s">
        <v>5874</v>
      </c>
      <c r="N513" s="290" t="s">
        <v>5257</v>
      </c>
      <c r="O513" s="291">
        <v>43342</v>
      </c>
    </row>
    <row r="514" spans="1:15" x14ac:dyDescent="0.3">
      <c r="A514" s="366" t="s">
        <v>5817</v>
      </c>
      <c r="B514" s="290" t="s">
        <v>5023</v>
      </c>
      <c r="C514" s="288">
        <v>141.4</v>
      </c>
      <c r="D514" s="288">
        <v>145.9</v>
      </c>
      <c r="E514" s="359" t="s">
        <v>5875</v>
      </c>
      <c r="F514" s="288" t="s">
        <v>4280</v>
      </c>
      <c r="G514" s="290" t="s">
        <v>133</v>
      </c>
      <c r="H514" s="290" t="s">
        <v>5246</v>
      </c>
      <c r="I514" s="290" t="s">
        <v>5476</v>
      </c>
      <c r="J514" s="290" t="s">
        <v>5247</v>
      </c>
      <c r="K514" s="290" t="s">
        <v>5249</v>
      </c>
      <c r="L514" s="290" t="s">
        <v>5473</v>
      </c>
      <c r="M514" s="290" t="s">
        <v>5876</v>
      </c>
      <c r="N514" s="290" t="s">
        <v>5257</v>
      </c>
      <c r="O514" s="291">
        <v>43342</v>
      </c>
    </row>
    <row r="515" spans="1:15" x14ac:dyDescent="0.3">
      <c r="A515" s="366" t="s">
        <v>5817</v>
      </c>
      <c r="B515" s="290" t="s">
        <v>5023</v>
      </c>
      <c r="C515" s="288">
        <v>145.9</v>
      </c>
      <c r="D515" s="288">
        <v>150.41999999999999</v>
      </c>
      <c r="E515" s="296" t="s">
        <v>5317</v>
      </c>
      <c r="F515" s="288" t="s">
        <v>4280</v>
      </c>
      <c r="G515" s="290" t="s">
        <v>133</v>
      </c>
      <c r="H515" s="288"/>
      <c r="I515" s="290" t="s">
        <v>5529</v>
      </c>
      <c r="J515" s="290" t="s">
        <v>5248</v>
      </c>
      <c r="K515" s="290" t="s">
        <v>5249</v>
      </c>
      <c r="L515" s="290" t="s">
        <v>5473</v>
      </c>
      <c r="M515" s="290" t="s">
        <v>5877</v>
      </c>
      <c r="N515" s="290" t="s">
        <v>5257</v>
      </c>
      <c r="O515" s="291">
        <v>43342</v>
      </c>
    </row>
    <row r="516" spans="1:15" x14ac:dyDescent="0.3">
      <c r="A516" s="366" t="s">
        <v>5817</v>
      </c>
      <c r="B516" s="290" t="s">
        <v>5023</v>
      </c>
      <c r="C516" s="288">
        <v>150.41999999999999</v>
      </c>
      <c r="D516" s="288">
        <v>150.9</v>
      </c>
      <c r="E516" s="296" t="s">
        <v>5317</v>
      </c>
      <c r="F516" s="288" t="s">
        <v>4280</v>
      </c>
      <c r="G516" s="290" t="s">
        <v>5246</v>
      </c>
      <c r="H516" s="288"/>
      <c r="I516" s="288"/>
      <c r="J516" s="290" t="s">
        <v>5248</v>
      </c>
      <c r="K516" s="290" t="s">
        <v>5249</v>
      </c>
      <c r="L516" s="290" t="s">
        <v>5473</v>
      </c>
      <c r="M516" s="290" t="s">
        <v>5878</v>
      </c>
      <c r="N516" s="290" t="s">
        <v>5257</v>
      </c>
      <c r="O516" s="291">
        <v>43342</v>
      </c>
    </row>
    <row r="517" spans="1:15" x14ac:dyDescent="0.3">
      <c r="A517" s="366" t="s">
        <v>5817</v>
      </c>
      <c r="B517" s="290" t="s">
        <v>5023</v>
      </c>
      <c r="C517" s="288">
        <v>150.9</v>
      </c>
      <c r="D517" s="288">
        <v>151.21</v>
      </c>
      <c r="E517" s="295" t="s">
        <v>5279</v>
      </c>
      <c r="F517" s="288" t="s">
        <v>4280</v>
      </c>
      <c r="G517" s="290" t="s">
        <v>5299</v>
      </c>
      <c r="H517" s="288"/>
      <c r="I517" s="288"/>
      <c r="J517" s="290" t="s">
        <v>5281</v>
      </c>
      <c r="K517" s="290" t="s">
        <v>5249</v>
      </c>
      <c r="L517" s="290" t="s">
        <v>5482</v>
      </c>
      <c r="M517" s="290" t="s">
        <v>5879</v>
      </c>
      <c r="N517" s="290" t="s">
        <v>5257</v>
      </c>
      <c r="O517" s="291">
        <v>43342</v>
      </c>
    </row>
    <row r="518" spans="1:15" x14ac:dyDescent="0.3">
      <c r="A518" s="366" t="s">
        <v>5817</v>
      </c>
      <c r="B518" s="290" t="s">
        <v>5023</v>
      </c>
      <c r="C518" s="288">
        <v>151.21</v>
      </c>
      <c r="D518" s="288">
        <v>155.55000000000001</v>
      </c>
      <c r="E518" s="296" t="s">
        <v>5285</v>
      </c>
      <c r="F518" s="288" t="s">
        <v>4280</v>
      </c>
      <c r="G518" s="290" t="s">
        <v>133</v>
      </c>
      <c r="H518" s="288"/>
      <c r="I518" s="290" t="s">
        <v>5470</v>
      </c>
      <c r="J518" s="290" t="s">
        <v>5247</v>
      </c>
      <c r="K518" s="290" t="s">
        <v>5249</v>
      </c>
      <c r="L518" s="290" t="s">
        <v>5473</v>
      </c>
      <c r="M518" s="290" t="s">
        <v>5880</v>
      </c>
      <c r="N518" s="290" t="s">
        <v>5257</v>
      </c>
      <c r="O518" s="291">
        <v>43342</v>
      </c>
    </row>
    <row r="519" spans="1:15" x14ac:dyDescent="0.3">
      <c r="A519" s="366" t="s">
        <v>5817</v>
      </c>
      <c r="B519" s="290" t="s">
        <v>5023</v>
      </c>
      <c r="C519" s="288">
        <v>155.55000000000001</v>
      </c>
      <c r="D519" s="288">
        <v>156.16999999999999</v>
      </c>
      <c r="E519" s="296" t="s">
        <v>5285</v>
      </c>
      <c r="F519" s="288" t="s">
        <v>4280</v>
      </c>
      <c r="G519" s="290" t="s">
        <v>133</v>
      </c>
      <c r="H519" s="288"/>
      <c r="I519" s="290" t="s">
        <v>5529</v>
      </c>
      <c r="J519" s="290" t="s">
        <v>5248</v>
      </c>
      <c r="K519" s="290" t="s">
        <v>5249</v>
      </c>
      <c r="L519" s="290" t="s">
        <v>5473</v>
      </c>
      <c r="M519" s="290" t="s">
        <v>5881</v>
      </c>
      <c r="N519" s="290" t="s">
        <v>5257</v>
      </c>
      <c r="O519" s="291">
        <v>43342</v>
      </c>
    </row>
    <row r="520" spans="1:15" x14ac:dyDescent="0.3">
      <c r="A520" s="366" t="s">
        <v>5817</v>
      </c>
      <c r="B520" s="290" t="s">
        <v>5023</v>
      </c>
      <c r="C520" s="288">
        <v>156.16999999999999</v>
      </c>
      <c r="D520" s="288">
        <v>158.9</v>
      </c>
      <c r="E520" s="295" t="s">
        <v>5279</v>
      </c>
      <c r="F520" s="288" t="s">
        <v>4280</v>
      </c>
      <c r="G520" s="288"/>
      <c r="H520" s="288"/>
      <c r="I520" s="288"/>
      <c r="J520" s="290" t="s">
        <v>5281</v>
      </c>
      <c r="K520" s="290" t="s">
        <v>5249</v>
      </c>
      <c r="L520" s="290" t="s">
        <v>5882</v>
      </c>
      <c r="M520" s="290" t="s">
        <v>5883</v>
      </c>
      <c r="N520" s="290" t="s">
        <v>5257</v>
      </c>
      <c r="O520" s="291">
        <v>43342</v>
      </c>
    </row>
    <row r="521" spans="1:15" x14ac:dyDescent="0.3">
      <c r="A521" s="366" t="s">
        <v>5817</v>
      </c>
      <c r="B521" s="290" t="s">
        <v>5023</v>
      </c>
      <c r="C521" s="288">
        <v>158.9</v>
      </c>
      <c r="D521" s="288">
        <v>159.35</v>
      </c>
      <c r="E521" s="296" t="s">
        <v>5285</v>
      </c>
      <c r="F521" s="288" t="s">
        <v>4280</v>
      </c>
      <c r="G521" s="290" t="s">
        <v>133</v>
      </c>
      <c r="H521" s="288"/>
      <c r="I521" s="290" t="s">
        <v>5476</v>
      </c>
      <c r="J521" s="290" t="s">
        <v>5248</v>
      </c>
      <c r="K521" s="290" t="s">
        <v>5249</v>
      </c>
      <c r="L521" s="290" t="s">
        <v>5473</v>
      </c>
      <c r="M521" s="290" t="s">
        <v>5884</v>
      </c>
      <c r="N521" s="290" t="s">
        <v>5257</v>
      </c>
      <c r="O521" s="291">
        <v>43342</v>
      </c>
    </row>
    <row r="522" spans="1:15" x14ac:dyDescent="0.3">
      <c r="A522" s="366" t="s">
        <v>5817</v>
      </c>
      <c r="B522" s="290" t="s">
        <v>5023</v>
      </c>
      <c r="C522" s="288">
        <v>159.35</v>
      </c>
      <c r="D522" s="288">
        <v>160</v>
      </c>
      <c r="E522" s="295" t="s">
        <v>5279</v>
      </c>
      <c r="F522" s="288" t="s">
        <v>4280</v>
      </c>
      <c r="G522" s="290" t="s">
        <v>5246</v>
      </c>
      <c r="H522" s="288"/>
      <c r="I522" s="288"/>
      <c r="J522" s="290" t="s">
        <v>5281</v>
      </c>
      <c r="K522" s="290" t="s">
        <v>5249</v>
      </c>
      <c r="L522" s="290" t="s">
        <v>5501</v>
      </c>
      <c r="M522" s="290" t="s">
        <v>5885</v>
      </c>
      <c r="N522" s="290" t="s">
        <v>5257</v>
      </c>
      <c r="O522" s="291">
        <v>43342</v>
      </c>
    </row>
    <row r="523" spans="1:15" x14ac:dyDescent="0.3">
      <c r="A523" s="366" t="s">
        <v>5817</v>
      </c>
      <c r="B523" s="290" t="s">
        <v>5023</v>
      </c>
      <c r="C523" s="288">
        <v>160</v>
      </c>
      <c r="D523" s="288">
        <v>160.9</v>
      </c>
      <c r="E523" s="296" t="s">
        <v>5285</v>
      </c>
      <c r="F523" s="288" t="s">
        <v>4280</v>
      </c>
      <c r="G523" s="290" t="s">
        <v>133</v>
      </c>
      <c r="H523" s="288"/>
      <c r="I523" s="290" t="s">
        <v>5529</v>
      </c>
      <c r="J523" s="290" t="s">
        <v>5248</v>
      </c>
      <c r="K523" s="290" t="s">
        <v>5249</v>
      </c>
      <c r="L523" s="290" t="s">
        <v>5473</v>
      </c>
      <c r="M523" s="290" t="s">
        <v>5886</v>
      </c>
      <c r="N523" s="290" t="s">
        <v>5257</v>
      </c>
      <c r="O523" s="291">
        <v>43342</v>
      </c>
    </row>
    <row r="524" spans="1:15" x14ac:dyDescent="0.3">
      <c r="A524" s="366" t="s">
        <v>5817</v>
      </c>
      <c r="B524" s="290" t="s">
        <v>5023</v>
      </c>
      <c r="C524" s="288">
        <v>160.9</v>
      </c>
      <c r="D524" s="288">
        <v>161.5</v>
      </c>
      <c r="E524" s="367" t="s">
        <v>5259</v>
      </c>
      <c r="F524" s="288" t="s">
        <v>4274</v>
      </c>
      <c r="G524" s="290" t="s">
        <v>133</v>
      </c>
      <c r="H524" s="288"/>
      <c r="I524" s="290" t="s">
        <v>5529</v>
      </c>
      <c r="J524" s="290" t="s">
        <v>5248</v>
      </c>
      <c r="K524" s="290" t="s">
        <v>5249</v>
      </c>
      <c r="L524" s="290" t="s">
        <v>5482</v>
      </c>
      <c r="M524" s="290" t="s">
        <v>5887</v>
      </c>
      <c r="N524" s="290" t="s">
        <v>5257</v>
      </c>
      <c r="O524" s="291">
        <v>43342</v>
      </c>
    </row>
    <row r="525" spans="1:15" x14ac:dyDescent="0.3">
      <c r="A525" s="366" t="s">
        <v>5817</v>
      </c>
      <c r="B525" s="290" t="s">
        <v>5023</v>
      </c>
      <c r="C525" s="288">
        <v>161.5</v>
      </c>
      <c r="D525" s="288">
        <v>162.6</v>
      </c>
      <c r="E525" s="367" t="s">
        <v>5309</v>
      </c>
      <c r="F525" s="288" t="s">
        <v>4274</v>
      </c>
      <c r="G525" s="288"/>
      <c r="H525" s="288"/>
      <c r="I525" s="288"/>
      <c r="J525" s="288"/>
      <c r="K525" s="290" t="s">
        <v>5249</v>
      </c>
      <c r="L525" s="288"/>
      <c r="M525" s="290" t="s">
        <v>5825</v>
      </c>
      <c r="N525" s="290" t="s">
        <v>5257</v>
      </c>
      <c r="O525" s="291">
        <v>43342</v>
      </c>
    </row>
    <row r="526" spans="1:15" x14ac:dyDescent="0.3">
      <c r="A526" s="366" t="s">
        <v>5817</v>
      </c>
      <c r="B526" s="290" t="s">
        <v>5023</v>
      </c>
      <c r="C526" s="288">
        <v>162.6</v>
      </c>
      <c r="D526" s="288">
        <v>177.9</v>
      </c>
      <c r="E526" s="294" t="s">
        <v>5313</v>
      </c>
      <c r="F526" s="288" t="s">
        <v>4274</v>
      </c>
      <c r="G526" s="290" t="s">
        <v>5403</v>
      </c>
      <c r="H526" s="288"/>
      <c r="I526" s="288"/>
      <c r="J526" s="290" t="s">
        <v>5292</v>
      </c>
      <c r="K526" s="290" t="s">
        <v>5249</v>
      </c>
      <c r="L526" s="290" t="s">
        <v>5473</v>
      </c>
      <c r="M526" s="290" t="s">
        <v>5888</v>
      </c>
      <c r="N526" s="290" t="s">
        <v>5257</v>
      </c>
      <c r="O526" s="291">
        <v>43342</v>
      </c>
    </row>
    <row r="527" spans="1:15" x14ac:dyDescent="0.3">
      <c r="A527" s="366" t="s">
        <v>5817</v>
      </c>
      <c r="B527" s="290" t="s">
        <v>5023</v>
      </c>
      <c r="C527" s="288">
        <v>177.9</v>
      </c>
      <c r="D527" s="288">
        <v>195.34</v>
      </c>
      <c r="E527" s="294" t="s">
        <v>5313</v>
      </c>
      <c r="F527" s="288" t="s">
        <v>4274</v>
      </c>
      <c r="G527" s="290" t="s">
        <v>133</v>
      </c>
      <c r="H527" s="288"/>
      <c r="I527" s="290" t="s">
        <v>5470</v>
      </c>
      <c r="J527" s="290" t="s">
        <v>5247</v>
      </c>
      <c r="K527" s="290" t="s">
        <v>5249</v>
      </c>
      <c r="L527" s="290" t="s">
        <v>5473</v>
      </c>
      <c r="M527" s="290" t="s">
        <v>5889</v>
      </c>
      <c r="N527" s="290" t="s">
        <v>5257</v>
      </c>
      <c r="O527" s="291">
        <v>43342</v>
      </c>
    </row>
    <row r="528" spans="1:15" x14ac:dyDescent="0.3">
      <c r="A528" s="366" t="s">
        <v>5817</v>
      </c>
      <c r="B528" s="290" t="s">
        <v>5023</v>
      </c>
      <c r="C528" s="288">
        <v>195.34</v>
      </c>
      <c r="D528" s="288">
        <v>198.1</v>
      </c>
      <c r="E528" s="367" t="s">
        <v>5259</v>
      </c>
      <c r="F528" s="288" t="s">
        <v>4274</v>
      </c>
      <c r="G528" s="290" t="s">
        <v>133</v>
      </c>
      <c r="H528" s="290" t="s">
        <v>5246</v>
      </c>
      <c r="I528" s="290" t="s">
        <v>5476</v>
      </c>
      <c r="J528" s="290" t="s">
        <v>5248</v>
      </c>
      <c r="K528" s="290" t="s">
        <v>5249</v>
      </c>
      <c r="L528" s="290" t="s">
        <v>5473</v>
      </c>
      <c r="M528" s="290" t="s">
        <v>5890</v>
      </c>
      <c r="N528" s="290" t="s">
        <v>5257</v>
      </c>
      <c r="O528" s="291">
        <v>43342</v>
      </c>
    </row>
    <row r="529" spans="1:15" x14ac:dyDescent="0.3">
      <c r="A529" s="366" t="s">
        <v>5817</v>
      </c>
      <c r="B529" s="290" t="s">
        <v>5023</v>
      </c>
      <c r="C529" s="288">
        <v>198.1</v>
      </c>
      <c r="D529" s="288">
        <v>205.53</v>
      </c>
      <c r="E529" s="294" t="s">
        <v>5313</v>
      </c>
      <c r="F529" s="288" t="s">
        <v>4274</v>
      </c>
      <c r="G529" s="288"/>
      <c r="H529" s="288"/>
      <c r="I529" s="290" t="s">
        <v>5529</v>
      </c>
      <c r="J529" s="290" t="s">
        <v>5247</v>
      </c>
      <c r="K529" s="290" t="s">
        <v>5249</v>
      </c>
      <c r="L529" s="290" t="s">
        <v>5737</v>
      </c>
      <c r="M529" s="290" t="s">
        <v>5891</v>
      </c>
      <c r="N529" s="290" t="s">
        <v>5257</v>
      </c>
      <c r="O529" s="291">
        <v>43342</v>
      </c>
    </row>
    <row r="530" spans="1:15" x14ac:dyDescent="0.3">
      <c r="A530" s="366" t="s">
        <v>5817</v>
      </c>
      <c r="B530" s="290" t="s">
        <v>5023</v>
      </c>
      <c r="C530" s="288">
        <v>205.53</v>
      </c>
      <c r="D530" s="288">
        <v>207</v>
      </c>
      <c r="E530" s="294" t="s">
        <v>5313</v>
      </c>
      <c r="F530" s="288" t="s">
        <v>4274</v>
      </c>
      <c r="G530" s="290" t="s">
        <v>133</v>
      </c>
      <c r="H530" s="288"/>
      <c r="I530" s="290" t="s">
        <v>5529</v>
      </c>
      <c r="J530" s="290" t="s">
        <v>5247</v>
      </c>
      <c r="K530" s="290" t="s">
        <v>5249</v>
      </c>
      <c r="L530" s="290" t="s">
        <v>5737</v>
      </c>
      <c r="M530" s="290" t="s">
        <v>5892</v>
      </c>
      <c r="N530" s="290" t="s">
        <v>5257</v>
      </c>
      <c r="O530" s="291">
        <v>43342</v>
      </c>
    </row>
    <row r="531" spans="1:15" x14ac:dyDescent="0.3">
      <c r="A531" s="366" t="s">
        <v>5817</v>
      </c>
      <c r="B531" s="290" t="s">
        <v>5023</v>
      </c>
      <c r="C531" s="288">
        <v>207</v>
      </c>
      <c r="D531" s="288">
        <v>211.72</v>
      </c>
      <c r="E531" s="294" t="s">
        <v>5313</v>
      </c>
      <c r="F531" s="288" t="s">
        <v>4274</v>
      </c>
      <c r="G531" s="290" t="s">
        <v>133</v>
      </c>
      <c r="H531" s="288"/>
      <c r="I531" s="290" t="s">
        <v>5470</v>
      </c>
      <c r="J531" s="290" t="s">
        <v>5247</v>
      </c>
      <c r="K531" s="290" t="s">
        <v>5249</v>
      </c>
      <c r="L531" s="290" t="s">
        <v>5473</v>
      </c>
      <c r="M531" s="290" t="s">
        <v>5893</v>
      </c>
      <c r="N531" s="290" t="s">
        <v>5257</v>
      </c>
      <c r="O531" s="291">
        <v>43342</v>
      </c>
    </row>
    <row r="532" spans="1:15" x14ac:dyDescent="0.3">
      <c r="A532" s="366" t="s">
        <v>5817</v>
      </c>
      <c r="B532" s="290" t="s">
        <v>5023</v>
      </c>
      <c r="C532" s="288">
        <v>211.72</v>
      </c>
      <c r="D532" s="288">
        <v>221.17</v>
      </c>
      <c r="E532" s="367" t="s">
        <v>5259</v>
      </c>
      <c r="F532" s="288" t="s">
        <v>4274</v>
      </c>
      <c r="G532" s="290" t="s">
        <v>133</v>
      </c>
      <c r="H532" s="288"/>
      <c r="I532" s="290" t="s">
        <v>5529</v>
      </c>
      <c r="J532" s="290" t="s">
        <v>5247</v>
      </c>
      <c r="K532" s="290" t="s">
        <v>5249</v>
      </c>
      <c r="L532" s="290" t="s">
        <v>5473</v>
      </c>
      <c r="M532" s="290" t="s">
        <v>5894</v>
      </c>
      <c r="N532" s="290" t="s">
        <v>5257</v>
      </c>
      <c r="O532" s="291">
        <v>43342</v>
      </c>
    </row>
    <row r="533" spans="1:15" x14ac:dyDescent="0.3">
      <c r="A533" s="366" t="s">
        <v>5817</v>
      </c>
      <c r="B533" s="290" t="s">
        <v>5023</v>
      </c>
      <c r="C533" s="288">
        <v>221.17</v>
      </c>
      <c r="D533" s="288">
        <v>225.4</v>
      </c>
      <c r="E533" s="294" t="s">
        <v>5313</v>
      </c>
      <c r="F533" s="288" t="s">
        <v>4274</v>
      </c>
      <c r="G533" s="290" t="s">
        <v>133</v>
      </c>
      <c r="H533" s="288"/>
      <c r="I533" s="290" t="s">
        <v>5476</v>
      </c>
      <c r="J533" s="290" t="s">
        <v>5247</v>
      </c>
      <c r="K533" s="290" t="s">
        <v>5249</v>
      </c>
      <c r="L533" s="290" t="s">
        <v>5473</v>
      </c>
      <c r="M533" s="290" t="s">
        <v>5895</v>
      </c>
      <c r="N533" s="290" t="s">
        <v>5257</v>
      </c>
      <c r="O533" s="291">
        <v>43342</v>
      </c>
    </row>
    <row r="534" spans="1:15" x14ac:dyDescent="0.3">
      <c r="A534" s="366" t="s">
        <v>5817</v>
      </c>
      <c r="B534" s="290" t="s">
        <v>5023</v>
      </c>
      <c r="C534" s="288">
        <v>225.4</v>
      </c>
      <c r="D534" s="288">
        <v>245</v>
      </c>
      <c r="E534" s="294" t="s">
        <v>5313</v>
      </c>
      <c r="F534" s="288" t="s">
        <v>4274</v>
      </c>
      <c r="G534" s="290" t="s">
        <v>133</v>
      </c>
      <c r="H534" s="288"/>
      <c r="I534" s="290" t="s">
        <v>5529</v>
      </c>
      <c r="J534" s="290" t="s">
        <v>5247</v>
      </c>
      <c r="K534" s="290" t="s">
        <v>5249</v>
      </c>
      <c r="L534" s="290" t="s">
        <v>5737</v>
      </c>
      <c r="M534" s="290" t="s">
        <v>5896</v>
      </c>
      <c r="N534" s="290" t="s">
        <v>5257</v>
      </c>
      <c r="O534" s="291">
        <v>43342</v>
      </c>
    </row>
    <row r="535" spans="1:15" x14ac:dyDescent="0.3">
      <c r="A535" s="366" t="s">
        <v>5817</v>
      </c>
      <c r="B535" s="290" t="s">
        <v>5023</v>
      </c>
      <c r="C535" s="288">
        <v>245</v>
      </c>
      <c r="D535" s="288">
        <v>261.5</v>
      </c>
      <c r="E535" s="294" t="s">
        <v>5313</v>
      </c>
      <c r="F535" s="288" t="s">
        <v>4274</v>
      </c>
      <c r="G535" s="290" t="s">
        <v>5253</v>
      </c>
      <c r="H535" s="288"/>
      <c r="I535" s="288"/>
      <c r="J535" s="290" t="s">
        <v>5248</v>
      </c>
      <c r="K535" s="290" t="s">
        <v>5249</v>
      </c>
      <c r="L535" s="290" t="s">
        <v>5473</v>
      </c>
      <c r="M535" s="290" t="s">
        <v>5897</v>
      </c>
      <c r="N535" s="290" t="s">
        <v>5257</v>
      </c>
      <c r="O535" s="291">
        <v>43342</v>
      </c>
    </row>
    <row r="536" spans="1:15" x14ac:dyDescent="0.3">
      <c r="A536" s="366" t="s">
        <v>5817</v>
      </c>
      <c r="B536" s="290" t="s">
        <v>5023</v>
      </c>
      <c r="C536" s="288">
        <v>261.5</v>
      </c>
      <c r="D536" s="288">
        <v>265.5</v>
      </c>
      <c r="E536" s="294" t="s">
        <v>5313</v>
      </c>
      <c r="F536" s="288" t="s">
        <v>4274</v>
      </c>
      <c r="G536" s="290" t="s">
        <v>133</v>
      </c>
      <c r="H536" s="288"/>
      <c r="I536" s="290" t="s">
        <v>5529</v>
      </c>
      <c r="J536" s="290" t="s">
        <v>5247</v>
      </c>
      <c r="K536" s="290" t="s">
        <v>5249</v>
      </c>
      <c r="L536" s="290" t="s">
        <v>5473</v>
      </c>
      <c r="M536" s="290" t="s">
        <v>5898</v>
      </c>
      <c r="N536" s="290" t="s">
        <v>5257</v>
      </c>
      <c r="O536" s="291">
        <v>43342</v>
      </c>
    </row>
    <row r="537" spans="1:15" x14ac:dyDescent="0.3">
      <c r="A537" s="366" t="s">
        <v>5817</v>
      </c>
      <c r="B537" s="290" t="s">
        <v>5023</v>
      </c>
      <c r="C537" s="288">
        <v>265.5</v>
      </c>
      <c r="D537" s="288">
        <v>268.89999999999998</v>
      </c>
      <c r="E537" s="367" t="s">
        <v>5259</v>
      </c>
      <c r="F537" s="288" t="s">
        <v>4274</v>
      </c>
      <c r="G537" s="290" t="s">
        <v>5403</v>
      </c>
      <c r="H537" s="290" t="s">
        <v>133</v>
      </c>
      <c r="I537" s="290" t="s">
        <v>5476</v>
      </c>
      <c r="J537" s="290" t="s">
        <v>5292</v>
      </c>
      <c r="K537" s="290" t="s">
        <v>5249</v>
      </c>
      <c r="L537" s="290" t="s">
        <v>5473</v>
      </c>
      <c r="M537" s="290" t="s">
        <v>5899</v>
      </c>
      <c r="N537" s="290" t="s">
        <v>5257</v>
      </c>
      <c r="O537" s="291">
        <v>43342</v>
      </c>
    </row>
    <row r="538" spans="1:15" x14ac:dyDescent="0.3">
      <c r="A538" s="366" t="s">
        <v>5817</v>
      </c>
      <c r="B538" s="290" t="s">
        <v>5023</v>
      </c>
      <c r="C538" s="288">
        <v>268.89999999999998</v>
      </c>
      <c r="D538" s="288">
        <v>277</v>
      </c>
      <c r="E538" s="367" t="s">
        <v>5259</v>
      </c>
      <c r="F538" s="288" t="s">
        <v>4274</v>
      </c>
      <c r="G538" s="290" t="s">
        <v>5403</v>
      </c>
      <c r="H538" s="290" t="s">
        <v>133</v>
      </c>
      <c r="I538" s="290" t="s">
        <v>5529</v>
      </c>
      <c r="J538" s="290" t="s">
        <v>5292</v>
      </c>
      <c r="K538" s="290" t="s">
        <v>5249</v>
      </c>
      <c r="L538" s="290" t="s">
        <v>5737</v>
      </c>
      <c r="M538" s="290" t="s">
        <v>5900</v>
      </c>
      <c r="N538" s="290" t="s">
        <v>5257</v>
      </c>
      <c r="O538" s="291">
        <v>43342</v>
      </c>
    </row>
    <row r="539" spans="1:15" x14ac:dyDescent="0.3">
      <c r="A539" s="366" t="s">
        <v>5817</v>
      </c>
      <c r="B539" s="290" t="s">
        <v>5023</v>
      </c>
      <c r="C539" s="288">
        <v>277</v>
      </c>
      <c r="D539" s="288">
        <v>279.64999999999998</v>
      </c>
      <c r="E539" s="367" t="s">
        <v>5259</v>
      </c>
      <c r="F539" s="288" t="s">
        <v>4274</v>
      </c>
      <c r="G539" s="290" t="s">
        <v>133</v>
      </c>
      <c r="H539" s="288"/>
      <c r="I539" s="290" t="s">
        <v>5476</v>
      </c>
      <c r="J539" s="290" t="s">
        <v>5247</v>
      </c>
      <c r="K539" s="290" t="s">
        <v>5249</v>
      </c>
      <c r="L539" s="288"/>
      <c r="M539" s="290" t="s">
        <v>5901</v>
      </c>
      <c r="N539" s="290" t="s">
        <v>5257</v>
      </c>
      <c r="O539" s="291">
        <v>43342</v>
      </c>
    </row>
    <row r="540" spans="1:15" x14ac:dyDescent="0.3">
      <c r="A540" s="366" t="s">
        <v>5817</v>
      </c>
      <c r="B540" s="290" t="s">
        <v>5023</v>
      </c>
      <c r="C540" s="288">
        <v>279.64999999999998</v>
      </c>
      <c r="D540" s="288">
        <v>280.63</v>
      </c>
      <c r="E540" s="367" t="s">
        <v>5259</v>
      </c>
      <c r="F540" s="288" t="s">
        <v>4274</v>
      </c>
      <c r="G540" s="290" t="s">
        <v>133</v>
      </c>
      <c r="H540" s="288"/>
      <c r="I540" s="290" t="s">
        <v>5476</v>
      </c>
      <c r="J540" s="290" t="s">
        <v>5248</v>
      </c>
      <c r="K540" s="290" t="s">
        <v>5249</v>
      </c>
      <c r="L540" s="290" t="s">
        <v>5473</v>
      </c>
      <c r="M540" s="290" t="s">
        <v>5902</v>
      </c>
      <c r="N540" s="290" t="s">
        <v>5257</v>
      </c>
      <c r="O540" s="291">
        <v>43342</v>
      </c>
    </row>
    <row r="541" spans="1:15" x14ac:dyDescent="0.3">
      <c r="A541" s="366" t="s">
        <v>5817</v>
      </c>
      <c r="B541" s="290" t="s">
        <v>5023</v>
      </c>
      <c r="C541" s="288">
        <v>280.63</v>
      </c>
      <c r="D541" s="288">
        <v>283.61</v>
      </c>
      <c r="E541" s="295" t="s">
        <v>5279</v>
      </c>
      <c r="F541" s="288" t="s">
        <v>4280</v>
      </c>
      <c r="G541" s="290" t="s">
        <v>5469</v>
      </c>
      <c r="H541" s="288"/>
      <c r="I541" s="288"/>
      <c r="J541" s="290" t="s">
        <v>5281</v>
      </c>
      <c r="K541" s="290" t="s">
        <v>5249</v>
      </c>
      <c r="L541" s="290" t="s">
        <v>5482</v>
      </c>
      <c r="M541" s="290" t="s">
        <v>5903</v>
      </c>
      <c r="N541" s="290" t="s">
        <v>5257</v>
      </c>
      <c r="O541" s="291">
        <v>43342</v>
      </c>
    </row>
    <row r="542" spans="1:15" x14ac:dyDescent="0.3">
      <c r="A542" s="366" t="s">
        <v>5817</v>
      </c>
      <c r="B542" s="290" t="s">
        <v>5023</v>
      </c>
      <c r="C542" s="288">
        <v>283.61</v>
      </c>
      <c r="D542" s="288">
        <v>285</v>
      </c>
      <c r="E542" s="295" t="s">
        <v>5279</v>
      </c>
      <c r="F542" s="288" t="s">
        <v>4280</v>
      </c>
      <c r="G542" s="288"/>
      <c r="H542" s="288"/>
      <c r="I542" s="288"/>
      <c r="J542" s="290" t="s">
        <v>5281</v>
      </c>
      <c r="K542" s="290" t="s">
        <v>5249</v>
      </c>
      <c r="L542" s="290" t="s">
        <v>5482</v>
      </c>
      <c r="M542" s="290" t="s">
        <v>5904</v>
      </c>
      <c r="N542" s="290" t="s">
        <v>5257</v>
      </c>
      <c r="O542" s="291">
        <v>43342</v>
      </c>
    </row>
    <row r="543" spans="1:15" x14ac:dyDescent="0.3">
      <c r="A543" s="366" t="s">
        <v>5817</v>
      </c>
      <c r="B543" s="290" t="s">
        <v>5023</v>
      </c>
      <c r="C543" s="288">
        <v>285</v>
      </c>
      <c r="D543" s="288">
        <v>286.26</v>
      </c>
      <c r="E543" s="295" t="s">
        <v>5279</v>
      </c>
      <c r="F543" s="288" t="s">
        <v>4280</v>
      </c>
      <c r="G543" s="288"/>
      <c r="H543" s="288"/>
      <c r="I543" s="288"/>
      <c r="J543" s="290" t="s">
        <v>5281</v>
      </c>
      <c r="K543" s="290" t="s">
        <v>5249</v>
      </c>
      <c r="L543" s="290" t="s">
        <v>5675</v>
      </c>
      <c r="M543" s="290" t="s">
        <v>5905</v>
      </c>
      <c r="N543" s="290" t="s">
        <v>5257</v>
      </c>
      <c r="O543" s="291">
        <v>43342</v>
      </c>
    </row>
    <row r="544" spans="1:15" x14ac:dyDescent="0.3">
      <c r="A544" s="366" t="s">
        <v>5817</v>
      </c>
      <c r="B544" s="290" t="s">
        <v>5023</v>
      </c>
      <c r="C544" s="288">
        <v>286.26</v>
      </c>
      <c r="D544" s="288">
        <v>288.42</v>
      </c>
      <c r="E544" s="295" t="s">
        <v>5279</v>
      </c>
      <c r="F544" s="288" t="s">
        <v>4280</v>
      </c>
      <c r="G544" s="288"/>
      <c r="H544" s="288"/>
      <c r="I544" s="288"/>
      <c r="J544" s="290" t="s">
        <v>5281</v>
      </c>
      <c r="K544" s="290" t="s">
        <v>5249</v>
      </c>
      <c r="L544" s="290" t="s">
        <v>5482</v>
      </c>
      <c r="M544" s="290" t="s">
        <v>5906</v>
      </c>
      <c r="N544" s="290" t="s">
        <v>5257</v>
      </c>
      <c r="O544" s="291">
        <v>43342</v>
      </c>
    </row>
    <row r="545" spans="1:15" x14ac:dyDescent="0.3">
      <c r="A545" s="366" t="s">
        <v>5817</v>
      </c>
      <c r="B545" s="290" t="s">
        <v>5023</v>
      </c>
      <c r="C545" s="288">
        <v>288.42</v>
      </c>
      <c r="D545" s="288">
        <v>289.2</v>
      </c>
      <c r="E545" s="368" t="s">
        <v>5279</v>
      </c>
      <c r="F545" s="288" t="s">
        <v>4280</v>
      </c>
      <c r="G545" s="290" t="s">
        <v>5246</v>
      </c>
      <c r="H545" s="288"/>
      <c r="I545" s="290" t="s">
        <v>5476</v>
      </c>
      <c r="J545" s="290" t="s">
        <v>5281</v>
      </c>
      <c r="K545" s="290" t="s">
        <v>5249</v>
      </c>
      <c r="L545" s="290" t="s">
        <v>5482</v>
      </c>
      <c r="M545" s="290" t="s">
        <v>5907</v>
      </c>
      <c r="N545" s="290" t="s">
        <v>5257</v>
      </c>
      <c r="O545" s="291">
        <v>43342</v>
      </c>
    </row>
    <row r="546" spans="1:15" x14ac:dyDescent="0.3">
      <c r="A546" s="366" t="s">
        <v>5817</v>
      </c>
      <c r="B546" s="290" t="s">
        <v>5023</v>
      </c>
      <c r="C546" s="288">
        <v>289.2</v>
      </c>
      <c r="D546" s="288">
        <v>289.67</v>
      </c>
      <c r="E546" s="368" t="s">
        <v>5279</v>
      </c>
      <c r="F546" s="288" t="s">
        <v>4280</v>
      </c>
      <c r="G546" s="290" t="s">
        <v>5246</v>
      </c>
      <c r="H546" s="288"/>
      <c r="I546" s="290" t="s">
        <v>5476</v>
      </c>
      <c r="J546" s="290" t="s">
        <v>5281</v>
      </c>
      <c r="K546" s="290" t="s">
        <v>5249</v>
      </c>
      <c r="L546" s="290" t="s">
        <v>5471</v>
      </c>
      <c r="M546" s="290" t="s">
        <v>5908</v>
      </c>
      <c r="N546" s="290" t="s">
        <v>5257</v>
      </c>
      <c r="O546" s="291">
        <v>43342</v>
      </c>
    </row>
    <row r="547" spans="1:15" x14ac:dyDescent="0.3">
      <c r="A547" s="366" t="s">
        <v>5817</v>
      </c>
      <c r="B547" s="290" t="s">
        <v>5023</v>
      </c>
      <c r="C547" s="288">
        <v>289.67</v>
      </c>
      <c r="D547" s="288">
        <v>293.19</v>
      </c>
      <c r="E547" s="295" t="s">
        <v>5279</v>
      </c>
      <c r="F547" s="288" t="s">
        <v>4280</v>
      </c>
      <c r="G547" s="288"/>
      <c r="H547" s="288"/>
      <c r="I547" s="288"/>
      <c r="J547" s="290" t="s">
        <v>5281</v>
      </c>
      <c r="K547" s="290" t="s">
        <v>5249</v>
      </c>
      <c r="L547" s="290" t="s">
        <v>5482</v>
      </c>
      <c r="M547" s="290" t="s">
        <v>5909</v>
      </c>
      <c r="N547" s="290" t="s">
        <v>5257</v>
      </c>
      <c r="O547" s="291">
        <v>43342</v>
      </c>
    </row>
    <row r="548" spans="1:15" x14ac:dyDescent="0.3">
      <c r="A548" s="366" t="s">
        <v>5817</v>
      </c>
      <c r="B548" s="290" t="s">
        <v>5023</v>
      </c>
      <c r="C548" s="288">
        <v>293.19</v>
      </c>
      <c r="D548" s="288">
        <v>293.64</v>
      </c>
      <c r="E548" s="295" t="s">
        <v>5279</v>
      </c>
      <c r="F548" s="288" t="s">
        <v>4280</v>
      </c>
      <c r="G548" s="288"/>
      <c r="H548" s="288"/>
      <c r="I548" s="288"/>
      <c r="J548" s="290" t="s">
        <v>5281</v>
      </c>
      <c r="K548" s="290" t="s">
        <v>5249</v>
      </c>
      <c r="L548" s="290" t="s">
        <v>5482</v>
      </c>
      <c r="M548" s="290" t="s">
        <v>5904</v>
      </c>
      <c r="N548" s="290" t="s">
        <v>5257</v>
      </c>
      <c r="O548" s="291">
        <v>43342</v>
      </c>
    </row>
    <row r="549" spans="1:15" x14ac:dyDescent="0.3">
      <c r="A549" s="366" t="s">
        <v>5817</v>
      </c>
      <c r="B549" s="290" t="s">
        <v>5023</v>
      </c>
      <c r="C549" s="288">
        <v>293.64</v>
      </c>
      <c r="D549" s="288">
        <v>295.70999999999998</v>
      </c>
      <c r="E549" s="368" t="s">
        <v>5279</v>
      </c>
      <c r="F549" s="288" t="s">
        <v>4280</v>
      </c>
      <c r="G549" s="290" t="s">
        <v>5246</v>
      </c>
      <c r="H549" s="288"/>
      <c r="I549" s="290" t="s">
        <v>5476</v>
      </c>
      <c r="J549" s="290" t="s">
        <v>5281</v>
      </c>
      <c r="K549" s="290" t="s">
        <v>5249</v>
      </c>
      <c r="L549" s="290" t="s">
        <v>5482</v>
      </c>
      <c r="M549" s="290" t="s">
        <v>5910</v>
      </c>
      <c r="N549" s="290" t="s">
        <v>5257</v>
      </c>
      <c r="O549" s="291">
        <v>43342</v>
      </c>
    </row>
    <row r="550" spans="1:15" x14ac:dyDescent="0.3">
      <c r="A550" s="366" t="s">
        <v>5817</v>
      </c>
      <c r="B550" s="290" t="s">
        <v>5023</v>
      </c>
      <c r="C550" s="288">
        <v>295.70999999999998</v>
      </c>
      <c r="D550" s="288">
        <v>299</v>
      </c>
      <c r="E550" s="295" t="s">
        <v>5279</v>
      </c>
      <c r="F550" s="288" t="s">
        <v>4280</v>
      </c>
      <c r="G550" s="288"/>
      <c r="H550" s="288"/>
      <c r="I550" s="288"/>
      <c r="J550" s="290" t="s">
        <v>5281</v>
      </c>
      <c r="K550" s="290" t="s">
        <v>5249</v>
      </c>
      <c r="L550" s="290" t="s">
        <v>5482</v>
      </c>
      <c r="M550" s="290" t="s">
        <v>5580</v>
      </c>
      <c r="N550" s="290" t="s">
        <v>5257</v>
      </c>
      <c r="O550" s="291">
        <v>43342</v>
      </c>
    </row>
    <row r="551" spans="1:15" x14ac:dyDescent="0.3">
      <c r="A551" s="366" t="s">
        <v>5817</v>
      </c>
      <c r="B551" s="290" t="s">
        <v>5023</v>
      </c>
      <c r="C551" s="288">
        <v>299</v>
      </c>
      <c r="D551" s="288">
        <v>300.10000000000002</v>
      </c>
      <c r="E551" s="368" t="s">
        <v>5279</v>
      </c>
      <c r="F551" s="288" t="s">
        <v>4280</v>
      </c>
      <c r="G551" s="290" t="s">
        <v>5246</v>
      </c>
      <c r="H551" s="290" t="s">
        <v>5299</v>
      </c>
      <c r="I551" s="290" t="s">
        <v>5476</v>
      </c>
      <c r="J551" s="290" t="s">
        <v>5281</v>
      </c>
      <c r="K551" s="290" t="s">
        <v>5249</v>
      </c>
      <c r="L551" s="290" t="s">
        <v>5482</v>
      </c>
      <c r="M551" s="290" t="s">
        <v>5911</v>
      </c>
      <c r="N551" s="290" t="s">
        <v>5257</v>
      </c>
      <c r="O551" s="291">
        <v>43342</v>
      </c>
    </row>
    <row r="552" spans="1:15" x14ac:dyDescent="0.3">
      <c r="A552" s="366" t="s">
        <v>5817</v>
      </c>
      <c r="B552" s="290" t="s">
        <v>5023</v>
      </c>
      <c r="C552" s="288">
        <v>300.10000000000002</v>
      </c>
      <c r="D552" s="288">
        <v>301.14</v>
      </c>
      <c r="E552" s="368" t="s">
        <v>5279</v>
      </c>
      <c r="F552" s="288" t="s">
        <v>4280</v>
      </c>
      <c r="G552" s="290" t="s">
        <v>5246</v>
      </c>
      <c r="H552" s="288"/>
      <c r="I552" s="290" t="s">
        <v>5529</v>
      </c>
      <c r="J552" s="290" t="s">
        <v>5281</v>
      </c>
      <c r="K552" s="290" t="s">
        <v>5249</v>
      </c>
      <c r="L552" s="290" t="s">
        <v>5482</v>
      </c>
      <c r="M552" s="290" t="s">
        <v>5912</v>
      </c>
      <c r="N552" s="290" t="s">
        <v>5257</v>
      </c>
      <c r="O552" s="291">
        <v>43342</v>
      </c>
    </row>
    <row r="553" spans="1:15" x14ac:dyDescent="0.3">
      <c r="A553" s="366" t="s">
        <v>5817</v>
      </c>
      <c r="B553" s="290" t="s">
        <v>5023</v>
      </c>
      <c r="C553" s="288">
        <v>301.14</v>
      </c>
      <c r="D553" s="288">
        <v>301.91000000000003</v>
      </c>
      <c r="E553" s="368" t="s">
        <v>5279</v>
      </c>
      <c r="F553" s="288" t="s">
        <v>4280</v>
      </c>
      <c r="G553" s="290" t="s">
        <v>5246</v>
      </c>
      <c r="H553" s="290" t="s">
        <v>5299</v>
      </c>
      <c r="I553" s="290" t="s">
        <v>5476</v>
      </c>
      <c r="J553" s="290" t="s">
        <v>5281</v>
      </c>
      <c r="K553" s="290" t="s">
        <v>5249</v>
      </c>
      <c r="L553" s="290" t="s">
        <v>5482</v>
      </c>
      <c r="M553" s="290" t="s">
        <v>5913</v>
      </c>
      <c r="N553" s="290" t="s">
        <v>5257</v>
      </c>
      <c r="O553" s="291">
        <v>43342</v>
      </c>
    </row>
    <row r="554" spans="1:15" x14ac:dyDescent="0.3">
      <c r="A554" s="366" t="s">
        <v>5817</v>
      </c>
      <c r="B554" s="290" t="s">
        <v>5023</v>
      </c>
      <c r="C554" s="288">
        <v>301.91000000000003</v>
      </c>
      <c r="D554" s="288">
        <v>302.22000000000003</v>
      </c>
      <c r="E554" s="295" t="s">
        <v>5279</v>
      </c>
      <c r="F554" s="288" t="s">
        <v>4280</v>
      </c>
      <c r="G554" s="288"/>
      <c r="H554" s="288"/>
      <c r="I554" s="288"/>
      <c r="J554" s="290" t="s">
        <v>5281</v>
      </c>
      <c r="K554" s="290" t="s">
        <v>5249</v>
      </c>
      <c r="L554" s="290" t="s">
        <v>5482</v>
      </c>
      <c r="M554" s="290" t="s">
        <v>5914</v>
      </c>
      <c r="N554" s="290" t="s">
        <v>5257</v>
      </c>
      <c r="O554" s="291">
        <v>43342</v>
      </c>
    </row>
    <row r="555" spans="1:15" x14ac:dyDescent="0.3">
      <c r="A555" s="366" t="s">
        <v>5817</v>
      </c>
      <c r="B555" s="290" t="s">
        <v>5023</v>
      </c>
      <c r="C555" s="288">
        <v>302.22000000000003</v>
      </c>
      <c r="D555" s="288">
        <v>303.48</v>
      </c>
      <c r="E555" s="368" t="s">
        <v>5279</v>
      </c>
      <c r="F555" s="288" t="s">
        <v>4280</v>
      </c>
      <c r="G555" s="290" t="s">
        <v>5246</v>
      </c>
      <c r="H555" s="290" t="s">
        <v>5299</v>
      </c>
      <c r="I555" s="290" t="s">
        <v>5476</v>
      </c>
      <c r="J555" s="290" t="s">
        <v>5281</v>
      </c>
      <c r="K555" s="290" t="s">
        <v>5249</v>
      </c>
      <c r="L555" s="290" t="s">
        <v>5482</v>
      </c>
      <c r="M555" s="290" t="s">
        <v>5915</v>
      </c>
      <c r="N555" s="290" t="s">
        <v>5257</v>
      </c>
      <c r="O555" s="291">
        <v>43342</v>
      </c>
    </row>
    <row r="556" spans="1:15" x14ac:dyDescent="0.3">
      <c r="A556" s="366" t="s">
        <v>5817</v>
      </c>
      <c r="B556" s="290" t="s">
        <v>5023</v>
      </c>
      <c r="C556" s="288">
        <v>303.48</v>
      </c>
      <c r="D556" s="288">
        <v>305.95</v>
      </c>
      <c r="E556" s="295" t="s">
        <v>5279</v>
      </c>
      <c r="F556" s="288" t="s">
        <v>4280</v>
      </c>
      <c r="G556" s="288"/>
      <c r="H556" s="288"/>
      <c r="I556" s="288"/>
      <c r="J556" s="290" t="s">
        <v>5281</v>
      </c>
      <c r="K556" s="290" t="s">
        <v>5249</v>
      </c>
      <c r="L556" s="290" t="s">
        <v>5482</v>
      </c>
      <c r="M556" s="290" t="s">
        <v>5916</v>
      </c>
      <c r="N556" s="290" t="s">
        <v>5257</v>
      </c>
      <c r="O556" s="291">
        <v>43342</v>
      </c>
    </row>
    <row r="557" spans="1:15" x14ac:dyDescent="0.3">
      <c r="A557" s="366" t="s">
        <v>5817</v>
      </c>
      <c r="B557" s="290" t="s">
        <v>5023</v>
      </c>
      <c r="C557" s="288">
        <v>305.95</v>
      </c>
      <c r="D557" s="288">
        <v>306.44</v>
      </c>
      <c r="E557" s="295" t="s">
        <v>5279</v>
      </c>
      <c r="F557" s="288" t="s">
        <v>4280</v>
      </c>
      <c r="G557" s="288"/>
      <c r="H557" s="288"/>
      <c r="I557" s="288"/>
      <c r="J557" s="290" t="s">
        <v>5281</v>
      </c>
      <c r="K557" s="290" t="s">
        <v>5249</v>
      </c>
      <c r="L557" s="290" t="s">
        <v>5482</v>
      </c>
      <c r="M557" s="290" t="s">
        <v>5904</v>
      </c>
      <c r="N557" s="290" t="s">
        <v>5257</v>
      </c>
      <c r="O557" s="291">
        <v>43342</v>
      </c>
    </row>
    <row r="558" spans="1:15" x14ac:dyDescent="0.3">
      <c r="A558" s="366" t="s">
        <v>5817</v>
      </c>
      <c r="B558" s="290" t="s">
        <v>5023</v>
      </c>
      <c r="C558" s="288">
        <v>306.44</v>
      </c>
      <c r="D558" s="288">
        <v>310.14</v>
      </c>
      <c r="E558" s="295" t="s">
        <v>5279</v>
      </c>
      <c r="F558" s="288" t="s">
        <v>4280</v>
      </c>
      <c r="G558" s="290" t="s">
        <v>5246</v>
      </c>
      <c r="H558" s="288"/>
      <c r="I558" s="290" t="s">
        <v>5529</v>
      </c>
      <c r="J558" s="290" t="s">
        <v>5281</v>
      </c>
      <c r="K558" s="290" t="s">
        <v>5249</v>
      </c>
      <c r="L558" s="290" t="s">
        <v>5501</v>
      </c>
      <c r="M558" s="290" t="s">
        <v>5917</v>
      </c>
      <c r="N558" s="290" t="s">
        <v>5257</v>
      </c>
      <c r="O558" s="291">
        <v>43342</v>
      </c>
    </row>
    <row r="559" spans="1:15" x14ac:dyDescent="0.3">
      <c r="A559" s="366" t="s">
        <v>5817</v>
      </c>
      <c r="B559" s="290" t="s">
        <v>5023</v>
      </c>
      <c r="C559" s="288">
        <v>310.14</v>
      </c>
      <c r="D559" s="288">
        <v>312.7</v>
      </c>
      <c r="E559" s="359" t="s">
        <v>5307</v>
      </c>
      <c r="F559" s="288" t="s">
        <v>4280</v>
      </c>
      <c r="G559" s="290" t="s">
        <v>133</v>
      </c>
      <c r="H559" s="288"/>
      <c r="I559" s="290" t="s">
        <v>5476</v>
      </c>
      <c r="J559" s="290" t="s">
        <v>5248</v>
      </c>
      <c r="K559" s="290" t="s">
        <v>5249</v>
      </c>
      <c r="L559" s="290" t="s">
        <v>5473</v>
      </c>
      <c r="M559" s="290" t="s">
        <v>5918</v>
      </c>
      <c r="N559" s="290" t="s">
        <v>5257</v>
      </c>
      <c r="O559" s="291">
        <v>43342</v>
      </c>
    </row>
    <row r="560" spans="1:15" x14ac:dyDescent="0.3">
      <c r="A560" s="366" t="s">
        <v>5817</v>
      </c>
      <c r="B560" s="290" t="s">
        <v>5023</v>
      </c>
      <c r="C560" s="288">
        <v>312.7</v>
      </c>
      <c r="D560" s="288">
        <v>314.5</v>
      </c>
      <c r="E560" s="295" t="s">
        <v>5279</v>
      </c>
      <c r="F560" s="288" t="s">
        <v>4280</v>
      </c>
      <c r="G560" s="290" t="s">
        <v>133</v>
      </c>
      <c r="H560" s="288"/>
      <c r="I560" s="290" t="s">
        <v>5529</v>
      </c>
      <c r="J560" s="290" t="s">
        <v>5281</v>
      </c>
      <c r="K560" s="290" t="s">
        <v>5249</v>
      </c>
      <c r="L560" s="290" t="s">
        <v>5473</v>
      </c>
      <c r="M560" s="290" t="s">
        <v>5919</v>
      </c>
      <c r="N560" s="290" t="s">
        <v>5257</v>
      </c>
      <c r="O560" s="291">
        <v>43342</v>
      </c>
    </row>
    <row r="561" spans="1:15" x14ac:dyDescent="0.3">
      <c r="A561" s="366" t="s">
        <v>5817</v>
      </c>
      <c r="B561" s="290" t="s">
        <v>5023</v>
      </c>
      <c r="C561" s="288">
        <v>314.5</v>
      </c>
      <c r="D561" s="288">
        <v>315.95999999999998</v>
      </c>
      <c r="E561" s="374" t="s">
        <v>5328</v>
      </c>
      <c r="F561" s="288" t="s">
        <v>4280</v>
      </c>
      <c r="G561" s="290" t="s">
        <v>133</v>
      </c>
      <c r="H561" s="288"/>
      <c r="I561" s="290" t="s">
        <v>5476</v>
      </c>
      <c r="J561" s="290" t="s">
        <v>5281</v>
      </c>
      <c r="K561" s="290" t="s">
        <v>5249</v>
      </c>
      <c r="L561" s="290" t="s">
        <v>5482</v>
      </c>
      <c r="M561" s="290" t="s">
        <v>5920</v>
      </c>
      <c r="N561" s="290" t="s">
        <v>5257</v>
      </c>
      <c r="O561" s="291">
        <v>43342</v>
      </c>
    </row>
    <row r="562" spans="1:15" x14ac:dyDescent="0.3">
      <c r="A562" s="366" t="s">
        <v>5817</v>
      </c>
      <c r="B562" s="290" t="s">
        <v>5023</v>
      </c>
      <c r="C562" s="288">
        <v>315.95999999999998</v>
      </c>
      <c r="D562" s="288">
        <v>318.25</v>
      </c>
      <c r="E562" s="296" t="s">
        <v>5317</v>
      </c>
      <c r="F562" s="288" t="s">
        <v>4280</v>
      </c>
      <c r="G562" s="290" t="s">
        <v>133</v>
      </c>
      <c r="H562" s="288"/>
      <c r="I562" s="290" t="s">
        <v>5476</v>
      </c>
      <c r="J562" s="290" t="s">
        <v>5292</v>
      </c>
      <c r="K562" s="290" t="s">
        <v>5249</v>
      </c>
      <c r="L562" s="290" t="s">
        <v>5482</v>
      </c>
      <c r="M562" s="290" t="s">
        <v>5921</v>
      </c>
      <c r="N562" s="290" t="s">
        <v>5257</v>
      </c>
      <c r="O562" s="291">
        <v>43342</v>
      </c>
    </row>
    <row r="563" spans="1:15" x14ac:dyDescent="0.3">
      <c r="A563" s="366" t="s">
        <v>5817</v>
      </c>
      <c r="B563" s="290" t="s">
        <v>5023</v>
      </c>
      <c r="C563" s="288">
        <v>318.25</v>
      </c>
      <c r="D563" s="288">
        <v>320.81</v>
      </c>
      <c r="E563" s="296" t="s">
        <v>5317</v>
      </c>
      <c r="F563" s="288" t="s">
        <v>4280</v>
      </c>
      <c r="G563" s="290" t="s">
        <v>133</v>
      </c>
      <c r="H563" s="290" t="s">
        <v>5434</v>
      </c>
      <c r="I563" s="290" t="s">
        <v>5529</v>
      </c>
      <c r="J563" s="290" t="s">
        <v>5248</v>
      </c>
      <c r="K563" s="290" t="s">
        <v>5249</v>
      </c>
      <c r="L563" s="290" t="s">
        <v>5482</v>
      </c>
      <c r="M563" s="290" t="s">
        <v>5922</v>
      </c>
      <c r="N563" s="290" t="s">
        <v>5257</v>
      </c>
      <c r="O563" s="291">
        <v>43342</v>
      </c>
    </row>
    <row r="564" spans="1:15" x14ac:dyDescent="0.3">
      <c r="A564" s="366" t="s">
        <v>5817</v>
      </c>
      <c r="B564" s="290" t="s">
        <v>5023</v>
      </c>
      <c r="C564" s="288">
        <v>320.81</v>
      </c>
      <c r="D564" s="288">
        <v>321.57</v>
      </c>
      <c r="E564" s="296" t="s">
        <v>5317</v>
      </c>
      <c r="F564" s="288" t="s">
        <v>4280</v>
      </c>
      <c r="G564" s="290" t="s">
        <v>133</v>
      </c>
      <c r="H564" s="290" t="s">
        <v>5434</v>
      </c>
      <c r="I564" s="290" t="s">
        <v>5529</v>
      </c>
      <c r="J564" s="290" t="s">
        <v>5292</v>
      </c>
      <c r="K564" s="290" t="s">
        <v>5249</v>
      </c>
      <c r="L564" s="290" t="s">
        <v>5482</v>
      </c>
      <c r="M564" s="290" t="s">
        <v>5923</v>
      </c>
      <c r="N564" s="290" t="s">
        <v>5257</v>
      </c>
      <c r="O564" s="291">
        <v>43342</v>
      </c>
    </row>
    <row r="565" spans="1:15" x14ac:dyDescent="0.3">
      <c r="A565" s="366" t="s">
        <v>5817</v>
      </c>
      <c r="B565" s="290" t="s">
        <v>5023</v>
      </c>
      <c r="C565" s="288">
        <v>321.57</v>
      </c>
      <c r="D565" s="288">
        <v>321.97000000000003</v>
      </c>
      <c r="E565" s="290" t="s">
        <v>5271</v>
      </c>
      <c r="F565" s="288"/>
      <c r="G565" s="290" t="s">
        <v>5246</v>
      </c>
      <c r="H565" s="288"/>
      <c r="I565" s="288"/>
      <c r="J565" s="288"/>
      <c r="K565" s="290" t="s">
        <v>5249</v>
      </c>
      <c r="L565" s="290" t="s">
        <v>5512</v>
      </c>
      <c r="M565" s="290" t="s">
        <v>5924</v>
      </c>
      <c r="N565" s="290" t="s">
        <v>5257</v>
      </c>
      <c r="O565" s="291">
        <v>43342</v>
      </c>
    </row>
    <row r="566" spans="1:15" x14ac:dyDescent="0.3">
      <c r="A566" s="366" t="s">
        <v>5817</v>
      </c>
      <c r="B566" s="290" t="s">
        <v>5023</v>
      </c>
      <c r="C566" s="288">
        <v>321.97000000000003</v>
      </c>
      <c r="D566" s="288">
        <v>323.18</v>
      </c>
      <c r="E566" s="375" t="s">
        <v>5307</v>
      </c>
      <c r="F566" s="288" t="s">
        <v>4280</v>
      </c>
      <c r="G566" s="290" t="s">
        <v>133</v>
      </c>
      <c r="H566" s="288"/>
      <c r="I566" s="290" t="s">
        <v>5470</v>
      </c>
      <c r="J566" s="290" t="s">
        <v>5248</v>
      </c>
      <c r="K566" s="290" t="s">
        <v>5249</v>
      </c>
      <c r="L566" s="290" t="s">
        <v>5482</v>
      </c>
      <c r="M566" s="290" t="s">
        <v>5925</v>
      </c>
      <c r="N566" s="290" t="s">
        <v>5257</v>
      </c>
      <c r="O566" s="291">
        <v>43342</v>
      </c>
    </row>
    <row r="567" spans="1:15" x14ac:dyDescent="0.3">
      <c r="A567" s="366" t="s">
        <v>5817</v>
      </c>
      <c r="B567" s="290" t="s">
        <v>5023</v>
      </c>
      <c r="C567" s="288">
        <v>323.18</v>
      </c>
      <c r="D567" s="288">
        <v>323.52999999999997</v>
      </c>
      <c r="E567" s="290" t="s">
        <v>5271</v>
      </c>
      <c r="F567" s="288"/>
      <c r="G567" s="288"/>
      <c r="H567" s="288"/>
      <c r="I567" s="288"/>
      <c r="J567" s="288"/>
      <c r="K567" s="290" t="s">
        <v>5249</v>
      </c>
      <c r="L567" s="290" t="s">
        <v>5512</v>
      </c>
      <c r="M567" s="290" t="s">
        <v>5926</v>
      </c>
      <c r="N567" s="290" t="s">
        <v>5257</v>
      </c>
      <c r="O567" s="291">
        <v>43342</v>
      </c>
    </row>
    <row r="568" spans="1:15" x14ac:dyDescent="0.3">
      <c r="A568" s="366" t="s">
        <v>5817</v>
      </c>
      <c r="B568" s="290" t="s">
        <v>5023</v>
      </c>
      <c r="C568" s="288">
        <v>323.52999999999997</v>
      </c>
      <c r="D568" s="288">
        <v>330</v>
      </c>
      <c r="E568" s="359" t="s">
        <v>5307</v>
      </c>
      <c r="F568" s="288" t="s">
        <v>4280</v>
      </c>
      <c r="G568" s="290" t="s">
        <v>133</v>
      </c>
      <c r="H568" s="288"/>
      <c r="I568" s="290" t="s">
        <v>5470</v>
      </c>
      <c r="J568" s="290" t="s">
        <v>5248</v>
      </c>
      <c r="K568" s="290" t="s">
        <v>5249</v>
      </c>
      <c r="L568" s="290" t="s">
        <v>5482</v>
      </c>
      <c r="M568" s="290" t="s">
        <v>5927</v>
      </c>
      <c r="N568" s="290" t="s">
        <v>5257</v>
      </c>
      <c r="O568" s="291">
        <v>43342</v>
      </c>
    </row>
    <row r="569" spans="1:15" x14ac:dyDescent="0.3">
      <c r="A569" s="366" t="s">
        <v>5817</v>
      </c>
      <c r="B569" s="357" t="s">
        <v>5040</v>
      </c>
      <c r="C569" s="288">
        <v>145</v>
      </c>
      <c r="D569" s="288">
        <v>146.26</v>
      </c>
      <c r="E569" s="367" t="s">
        <v>5259</v>
      </c>
      <c r="F569" s="288" t="s">
        <v>4274</v>
      </c>
      <c r="G569" s="290" t="s">
        <v>133</v>
      </c>
      <c r="H569" s="288"/>
      <c r="I569" s="290" t="s">
        <v>5470</v>
      </c>
      <c r="J569" s="290" t="s">
        <v>5247</v>
      </c>
      <c r="K569" s="290" t="s">
        <v>5348</v>
      </c>
      <c r="L569" s="290" t="s">
        <v>5473</v>
      </c>
      <c r="M569" s="290" t="s">
        <v>5928</v>
      </c>
      <c r="N569" s="290" t="s">
        <v>5257</v>
      </c>
      <c r="O569" s="291">
        <v>43308</v>
      </c>
    </row>
    <row r="570" spans="1:15" x14ac:dyDescent="0.3">
      <c r="A570" s="366" t="s">
        <v>5817</v>
      </c>
      <c r="B570" s="357" t="s">
        <v>5040</v>
      </c>
      <c r="C570" s="288">
        <v>146.26</v>
      </c>
      <c r="D570" s="288">
        <v>148.1</v>
      </c>
      <c r="E570" s="294" t="s">
        <v>5313</v>
      </c>
      <c r="F570" s="288" t="s">
        <v>4274</v>
      </c>
      <c r="G570" s="290" t="s">
        <v>133</v>
      </c>
      <c r="H570" s="288"/>
      <c r="I570" s="290" t="s">
        <v>5470</v>
      </c>
      <c r="J570" s="290" t="s">
        <v>5247</v>
      </c>
      <c r="K570" s="290" t="s">
        <v>5249</v>
      </c>
      <c r="L570" s="290" t="s">
        <v>5482</v>
      </c>
      <c r="M570" s="290" t="s">
        <v>5929</v>
      </c>
      <c r="N570" s="290" t="s">
        <v>5257</v>
      </c>
      <c r="O570" s="291">
        <v>43308</v>
      </c>
    </row>
    <row r="571" spans="1:15" x14ac:dyDescent="0.3">
      <c r="A571" s="366" t="s">
        <v>5817</v>
      </c>
      <c r="B571" s="357" t="s">
        <v>5040</v>
      </c>
      <c r="C571" s="288">
        <v>148.1</v>
      </c>
      <c r="D571" s="288">
        <v>148.27000000000001</v>
      </c>
      <c r="E571" s="290" t="s">
        <v>5271</v>
      </c>
      <c r="F571" s="288"/>
      <c r="G571" s="288"/>
      <c r="H571" s="290" t="s">
        <v>5371</v>
      </c>
      <c r="I571" s="288"/>
      <c r="J571" s="288"/>
      <c r="K571" s="290" t="s">
        <v>5249</v>
      </c>
      <c r="L571" s="290" t="s">
        <v>5512</v>
      </c>
      <c r="M571" s="290" t="s">
        <v>5930</v>
      </c>
      <c r="N571" s="290" t="s">
        <v>5257</v>
      </c>
      <c r="O571" s="291">
        <v>43308</v>
      </c>
    </row>
    <row r="572" spans="1:15" x14ac:dyDescent="0.3">
      <c r="A572" s="366" t="s">
        <v>5817</v>
      </c>
      <c r="B572" s="357" t="s">
        <v>5040</v>
      </c>
      <c r="C572" s="288">
        <v>148.27000000000001</v>
      </c>
      <c r="D572" s="288">
        <v>159.4</v>
      </c>
      <c r="E572" s="294" t="s">
        <v>5313</v>
      </c>
      <c r="F572" s="288" t="s">
        <v>4274</v>
      </c>
      <c r="G572" s="290" t="s">
        <v>133</v>
      </c>
      <c r="H572" s="288"/>
      <c r="I572" s="290" t="s">
        <v>5470</v>
      </c>
      <c r="J572" s="290" t="s">
        <v>5247</v>
      </c>
      <c r="K572" s="290" t="s">
        <v>5249</v>
      </c>
      <c r="L572" s="290" t="s">
        <v>5482</v>
      </c>
      <c r="M572" s="290" t="s">
        <v>5931</v>
      </c>
      <c r="N572" s="290" t="s">
        <v>5257</v>
      </c>
      <c r="O572" s="291">
        <v>43308</v>
      </c>
    </row>
    <row r="573" spans="1:15" x14ac:dyDescent="0.3">
      <c r="A573" s="366" t="s">
        <v>5817</v>
      </c>
      <c r="B573" s="357" t="s">
        <v>5040</v>
      </c>
      <c r="C573" s="288">
        <v>159.4</v>
      </c>
      <c r="D573" s="288">
        <v>168.3</v>
      </c>
      <c r="E573" s="367" t="s">
        <v>5259</v>
      </c>
      <c r="F573" s="288" t="s">
        <v>4274</v>
      </c>
      <c r="G573" s="290" t="s">
        <v>133</v>
      </c>
      <c r="H573" s="288"/>
      <c r="I573" s="290" t="s">
        <v>5529</v>
      </c>
      <c r="J573" s="290" t="s">
        <v>5247</v>
      </c>
      <c r="K573" s="290" t="s">
        <v>5249</v>
      </c>
      <c r="L573" s="290" t="s">
        <v>5737</v>
      </c>
      <c r="M573" s="290" t="s">
        <v>5932</v>
      </c>
      <c r="N573" s="290" t="s">
        <v>5257</v>
      </c>
      <c r="O573" s="291">
        <v>43308</v>
      </c>
    </row>
    <row r="574" spans="1:15" x14ac:dyDescent="0.3">
      <c r="A574" s="366" t="s">
        <v>5817</v>
      </c>
      <c r="B574" s="357" t="s">
        <v>5040</v>
      </c>
      <c r="C574" s="288">
        <v>168.3</v>
      </c>
      <c r="D574" s="288">
        <v>170.3</v>
      </c>
      <c r="E574" s="367" t="s">
        <v>5259</v>
      </c>
      <c r="F574" s="288" t="s">
        <v>4274</v>
      </c>
      <c r="G574" s="290" t="s">
        <v>133</v>
      </c>
      <c r="H574" s="288"/>
      <c r="I574" s="290" t="s">
        <v>5529</v>
      </c>
      <c r="J574" s="290" t="s">
        <v>5247</v>
      </c>
      <c r="K574" s="290" t="s">
        <v>5249</v>
      </c>
      <c r="L574" s="290" t="s">
        <v>5501</v>
      </c>
      <c r="M574" s="290" t="s">
        <v>5933</v>
      </c>
      <c r="N574" s="290" t="s">
        <v>5257</v>
      </c>
      <c r="O574" s="291">
        <v>43308</v>
      </c>
    </row>
    <row r="575" spans="1:15" x14ac:dyDescent="0.3">
      <c r="A575" s="366" t="s">
        <v>5817</v>
      </c>
      <c r="B575" s="357" t="s">
        <v>5040</v>
      </c>
      <c r="C575" s="288">
        <v>170.3</v>
      </c>
      <c r="D575" s="288">
        <v>176</v>
      </c>
      <c r="E575" s="367" t="s">
        <v>5259</v>
      </c>
      <c r="F575" s="288" t="s">
        <v>4274</v>
      </c>
      <c r="G575" s="290" t="s">
        <v>133</v>
      </c>
      <c r="H575" s="288"/>
      <c r="I575" s="290" t="s">
        <v>5476</v>
      </c>
      <c r="J575" s="290" t="s">
        <v>5247</v>
      </c>
      <c r="K575" s="290" t="s">
        <v>5249</v>
      </c>
      <c r="L575" s="290" t="s">
        <v>5501</v>
      </c>
      <c r="M575" s="290" t="s">
        <v>5934</v>
      </c>
      <c r="N575" s="290" t="s">
        <v>5257</v>
      </c>
      <c r="O575" s="291">
        <v>43308</v>
      </c>
    </row>
    <row r="576" spans="1:15" x14ac:dyDescent="0.3">
      <c r="A576" s="366" t="s">
        <v>5817</v>
      </c>
      <c r="B576" s="357" t="s">
        <v>5040</v>
      </c>
      <c r="C576" s="288">
        <v>176</v>
      </c>
      <c r="D576" s="288">
        <v>179.7</v>
      </c>
      <c r="E576" s="367" t="s">
        <v>5259</v>
      </c>
      <c r="F576" s="288" t="s">
        <v>4274</v>
      </c>
      <c r="G576" s="290" t="s">
        <v>133</v>
      </c>
      <c r="H576" s="288"/>
      <c r="I576" s="290" t="s">
        <v>5476</v>
      </c>
      <c r="J576" s="290" t="s">
        <v>5247</v>
      </c>
      <c r="K576" s="290" t="s">
        <v>5249</v>
      </c>
      <c r="L576" s="290" t="s">
        <v>5737</v>
      </c>
      <c r="M576" s="290" t="s">
        <v>5935</v>
      </c>
      <c r="N576" s="290" t="s">
        <v>5257</v>
      </c>
      <c r="O576" s="291">
        <v>43308</v>
      </c>
    </row>
    <row r="577" spans="1:15" x14ac:dyDescent="0.3">
      <c r="A577" s="366" t="s">
        <v>5817</v>
      </c>
      <c r="B577" s="357" t="s">
        <v>5040</v>
      </c>
      <c r="C577" s="288">
        <v>179.7</v>
      </c>
      <c r="D577" s="288">
        <v>185.81</v>
      </c>
      <c r="E577" s="367" t="s">
        <v>5259</v>
      </c>
      <c r="F577" s="288" t="s">
        <v>4274</v>
      </c>
      <c r="G577" s="290" t="s">
        <v>5253</v>
      </c>
      <c r="H577" s="288"/>
      <c r="I577" s="290" t="s">
        <v>5529</v>
      </c>
      <c r="J577" s="290" t="s">
        <v>5247</v>
      </c>
      <c r="K577" s="290" t="s">
        <v>5249</v>
      </c>
      <c r="L577" s="290" t="s">
        <v>5501</v>
      </c>
      <c r="M577" s="290" t="s">
        <v>5936</v>
      </c>
      <c r="N577" s="290" t="s">
        <v>5257</v>
      </c>
      <c r="O577" s="291">
        <v>43308</v>
      </c>
    </row>
    <row r="578" spans="1:15" x14ac:dyDescent="0.3">
      <c r="A578" s="366" t="s">
        <v>5817</v>
      </c>
      <c r="B578" s="357" t="s">
        <v>5040</v>
      </c>
      <c r="C578" s="288">
        <v>185.81</v>
      </c>
      <c r="D578" s="288">
        <v>190.42</v>
      </c>
      <c r="E578" s="367" t="s">
        <v>5259</v>
      </c>
      <c r="F578" s="288" t="s">
        <v>4274</v>
      </c>
      <c r="G578" s="290" t="s">
        <v>5253</v>
      </c>
      <c r="H578" s="288"/>
      <c r="I578" s="288"/>
      <c r="J578" s="290" t="s">
        <v>5248</v>
      </c>
      <c r="K578" s="290" t="s">
        <v>5249</v>
      </c>
      <c r="L578" s="290" t="s">
        <v>5473</v>
      </c>
      <c r="M578" s="290" t="s">
        <v>5937</v>
      </c>
      <c r="N578" s="290" t="s">
        <v>5257</v>
      </c>
      <c r="O578" s="291">
        <v>43308</v>
      </c>
    </row>
    <row r="579" spans="1:15" x14ac:dyDescent="0.3">
      <c r="A579" s="366" t="s">
        <v>5817</v>
      </c>
      <c r="B579" s="357" t="s">
        <v>5040</v>
      </c>
      <c r="C579" s="288">
        <v>190.42</v>
      </c>
      <c r="D579" s="288">
        <v>197.25</v>
      </c>
      <c r="E579" s="294" t="s">
        <v>5313</v>
      </c>
      <c r="F579" s="288" t="s">
        <v>4274</v>
      </c>
      <c r="G579" s="290" t="s">
        <v>133</v>
      </c>
      <c r="H579" s="290" t="s">
        <v>5246</v>
      </c>
      <c r="I579" s="290" t="s">
        <v>5476</v>
      </c>
      <c r="J579" s="290" t="s">
        <v>5247</v>
      </c>
      <c r="K579" s="290" t="s">
        <v>5249</v>
      </c>
      <c r="L579" s="290" t="s">
        <v>5501</v>
      </c>
      <c r="M579" s="290" t="s">
        <v>5938</v>
      </c>
      <c r="N579" s="290" t="s">
        <v>5257</v>
      </c>
      <c r="O579" s="291">
        <v>43308</v>
      </c>
    </row>
    <row r="580" spans="1:15" x14ac:dyDescent="0.3">
      <c r="A580" s="366" t="s">
        <v>5817</v>
      </c>
      <c r="B580" s="357" t="s">
        <v>5040</v>
      </c>
      <c r="C580" s="288">
        <v>197.25</v>
      </c>
      <c r="D580" s="288">
        <v>211.2</v>
      </c>
      <c r="E580" s="294" t="s">
        <v>5313</v>
      </c>
      <c r="F580" s="288" t="s">
        <v>4274</v>
      </c>
      <c r="G580" s="290" t="s">
        <v>5403</v>
      </c>
      <c r="H580" s="288"/>
      <c r="I580" s="290" t="s">
        <v>5470</v>
      </c>
      <c r="J580" s="290" t="s">
        <v>5247</v>
      </c>
      <c r="K580" s="290" t="s">
        <v>5249</v>
      </c>
      <c r="L580" s="290" t="s">
        <v>5482</v>
      </c>
      <c r="M580" s="290" t="s">
        <v>5939</v>
      </c>
      <c r="N580" s="290" t="s">
        <v>5257</v>
      </c>
      <c r="O580" s="291">
        <v>43308</v>
      </c>
    </row>
    <row r="581" spans="1:15" x14ac:dyDescent="0.3">
      <c r="A581" s="366" t="s">
        <v>5817</v>
      </c>
      <c r="B581" s="357" t="s">
        <v>5040</v>
      </c>
      <c r="C581" s="288">
        <v>211.2</v>
      </c>
      <c r="D581" s="288">
        <v>213.75</v>
      </c>
      <c r="E581" s="294" t="s">
        <v>5313</v>
      </c>
      <c r="F581" s="288" t="s">
        <v>4274</v>
      </c>
      <c r="G581" s="290" t="s">
        <v>133</v>
      </c>
      <c r="H581" s="288"/>
      <c r="I581" s="290" t="s">
        <v>5470</v>
      </c>
      <c r="J581" s="290" t="s">
        <v>5292</v>
      </c>
      <c r="K581" s="290" t="s">
        <v>5249</v>
      </c>
      <c r="L581" s="290" t="s">
        <v>5482</v>
      </c>
      <c r="M581" s="290" t="s">
        <v>5940</v>
      </c>
      <c r="N581" s="290" t="s">
        <v>5257</v>
      </c>
      <c r="O581" s="291">
        <v>43308</v>
      </c>
    </row>
    <row r="582" spans="1:15" x14ac:dyDescent="0.3">
      <c r="A582" s="366" t="s">
        <v>5817</v>
      </c>
      <c r="B582" s="357" t="s">
        <v>5040</v>
      </c>
      <c r="C582" s="288">
        <v>213.75</v>
      </c>
      <c r="D582" s="288">
        <v>216.8</v>
      </c>
      <c r="E582" s="294" t="s">
        <v>5313</v>
      </c>
      <c r="F582" s="288" t="s">
        <v>4274</v>
      </c>
      <c r="G582" s="290" t="s">
        <v>133</v>
      </c>
      <c r="H582" s="288"/>
      <c r="I582" s="290" t="s">
        <v>5470</v>
      </c>
      <c r="J582" s="290" t="s">
        <v>5247</v>
      </c>
      <c r="K582" s="290" t="s">
        <v>5249</v>
      </c>
      <c r="L582" s="290" t="s">
        <v>5482</v>
      </c>
      <c r="M582" s="290" t="s">
        <v>5941</v>
      </c>
      <c r="N582" s="290" t="s">
        <v>5257</v>
      </c>
      <c r="O582" s="291">
        <v>43308</v>
      </c>
    </row>
    <row r="583" spans="1:15" x14ac:dyDescent="0.3">
      <c r="A583" s="366" t="s">
        <v>5817</v>
      </c>
      <c r="B583" s="357" t="s">
        <v>5040</v>
      </c>
      <c r="C583" s="288">
        <v>216.8</v>
      </c>
      <c r="D583" s="288">
        <v>219.65</v>
      </c>
      <c r="E583" s="294" t="s">
        <v>5313</v>
      </c>
      <c r="F583" s="288" t="s">
        <v>4274</v>
      </c>
      <c r="G583" s="290" t="s">
        <v>133</v>
      </c>
      <c r="H583" s="288"/>
      <c r="I583" s="290" t="s">
        <v>5476</v>
      </c>
      <c r="J583" s="290" t="s">
        <v>5247</v>
      </c>
      <c r="K583" s="290" t="s">
        <v>5249</v>
      </c>
      <c r="L583" s="290" t="s">
        <v>5512</v>
      </c>
      <c r="M583" s="290" t="s">
        <v>5942</v>
      </c>
      <c r="N583" s="290" t="s">
        <v>5257</v>
      </c>
      <c r="O583" s="291">
        <v>43308</v>
      </c>
    </row>
    <row r="584" spans="1:15" x14ac:dyDescent="0.3">
      <c r="A584" s="366" t="s">
        <v>5817</v>
      </c>
      <c r="B584" s="357" t="s">
        <v>5040</v>
      </c>
      <c r="C584" s="288">
        <v>219.65</v>
      </c>
      <c r="D584" s="288">
        <v>223</v>
      </c>
      <c r="E584" s="294" t="s">
        <v>5259</v>
      </c>
      <c r="F584" s="288" t="s">
        <v>4274</v>
      </c>
      <c r="G584" s="290" t="s">
        <v>133</v>
      </c>
      <c r="H584" s="288"/>
      <c r="I584" s="290" t="s">
        <v>5529</v>
      </c>
      <c r="J584" s="290" t="s">
        <v>5292</v>
      </c>
      <c r="K584" s="290" t="s">
        <v>5249</v>
      </c>
      <c r="L584" s="290" t="s">
        <v>5482</v>
      </c>
      <c r="M584" s="290" t="s">
        <v>5943</v>
      </c>
      <c r="N584" s="290" t="s">
        <v>5257</v>
      </c>
      <c r="O584" s="291">
        <v>43308</v>
      </c>
    </row>
    <row r="585" spans="1:15" x14ac:dyDescent="0.3">
      <c r="A585" s="366" t="s">
        <v>5817</v>
      </c>
      <c r="B585" s="357" t="s">
        <v>5040</v>
      </c>
      <c r="C585" s="288">
        <v>223</v>
      </c>
      <c r="D585" s="288">
        <v>227.7</v>
      </c>
      <c r="E585" s="294" t="s">
        <v>5259</v>
      </c>
      <c r="F585" s="288" t="s">
        <v>4274</v>
      </c>
      <c r="G585" s="290" t="s">
        <v>133</v>
      </c>
      <c r="H585" s="288"/>
      <c r="I585" s="290" t="s">
        <v>5470</v>
      </c>
      <c r="J585" s="290" t="s">
        <v>5247</v>
      </c>
      <c r="K585" s="290" t="s">
        <v>5249</v>
      </c>
      <c r="L585" s="288"/>
      <c r="M585" s="290" t="s">
        <v>5944</v>
      </c>
      <c r="N585" s="290" t="s">
        <v>5257</v>
      </c>
      <c r="O585" s="291">
        <v>43308</v>
      </c>
    </row>
    <row r="586" spans="1:15" x14ac:dyDescent="0.3">
      <c r="A586" s="366" t="s">
        <v>5817</v>
      </c>
      <c r="B586" s="357" t="s">
        <v>5040</v>
      </c>
      <c r="C586" s="288">
        <v>227.7</v>
      </c>
      <c r="D586" s="288">
        <v>240.48</v>
      </c>
      <c r="E586" s="294" t="s">
        <v>5259</v>
      </c>
      <c r="F586" s="288" t="s">
        <v>4274</v>
      </c>
      <c r="G586" s="290" t="s">
        <v>133</v>
      </c>
      <c r="H586" s="288"/>
      <c r="I586" s="290" t="s">
        <v>5529</v>
      </c>
      <c r="J586" s="290" t="s">
        <v>5247</v>
      </c>
      <c r="K586" s="290" t="s">
        <v>5249</v>
      </c>
      <c r="L586" s="290" t="s">
        <v>5482</v>
      </c>
      <c r="M586" s="290" t="s">
        <v>5945</v>
      </c>
      <c r="N586" s="290" t="s">
        <v>5257</v>
      </c>
      <c r="O586" s="291">
        <v>43308</v>
      </c>
    </row>
    <row r="587" spans="1:15" x14ac:dyDescent="0.3">
      <c r="A587" s="366" t="s">
        <v>5817</v>
      </c>
      <c r="B587" s="357" t="s">
        <v>5040</v>
      </c>
      <c r="C587" s="288">
        <v>240.48</v>
      </c>
      <c r="D587" s="288">
        <v>240.65</v>
      </c>
      <c r="E587" s="295" t="s">
        <v>5279</v>
      </c>
      <c r="F587" s="288" t="s">
        <v>4280</v>
      </c>
      <c r="G587" s="290" t="s">
        <v>5469</v>
      </c>
      <c r="H587" s="288"/>
      <c r="I587" s="288"/>
      <c r="J587" s="290" t="s">
        <v>5281</v>
      </c>
      <c r="K587" s="290" t="s">
        <v>5249</v>
      </c>
      <c r="L587" s="290" t="s">
        <v>5491</v>
      </c>
      <c r="M587" s="290" t="s">
        <v>5946</v>
      </c>
      <c r="N587" s="290" t="s">
        <v>5257</v>
      </c>
      <c r="O587" s="291">
        <v>43308</v>
      </c>
    </row>
    <row r="588" spans="1:15" x14ac:dyDescent="0.3">
      <c r="A588" s="366" t="s">
        <v>5817</v>
      </c>
      <c r="B588" s="357" t="s">
        <v>5040</v>
      </c>
      <c r="C588" s="288">
        <v>240.65</v>
      </c>
      <c r="D588" s="288">
        <v>241.76</v>
      </c>
      <c r="E588" s="296" t="s">
        <v>5947</v>
      </c>
      <c r="F588" s="288" t="s">
        <v>4280</v>
      </c>
      <c r="G588" s="290" t="s">
        <v>133</v>
      </c>
      <c r="H588" s="288"/>
      <c r="I588" s="290" t="s">
        <v>5470</v>
      </c>
      <c r="J588" s="290" t="s">
        <v>5248</v>
      </c>
      <c r="K588" s="290" t="s">
        <v>5249</v>
      </c>
      <c r="L588" s="290" t="s">
        <v>5473</v>
      </c>
      <c r="M588" s="290" t="s">
        <v>5948</v>
      </c>
      <c r="N588" s="290" t="s">
        <v>5257</v>
      </c>
      <c r="O588" s="291">
        <v>43308</v>
      </c>
    </row>
    <row r="589" spans="1:15" x14ac:dyDescent="0.3">
      <c r="A589" s="366" t="s">
        <v>5817</v>
      </c>
      <c r="B589" s="357" t="s">
        <v>5040</v>
      </c>
      <c r="C589" s="288">
        <v>241.76</v>
      </c>
      <c r="D589" s="288">
        <v>246.42</v>
      </c>
      <c r="E589" s="295" t="s">
        <v>5279</v>
      </c>
      <c r="F589" s="288" t="s">
        <v>4280</v>
      </c>
      <c r="G589" s="290" t="s">
        <v>5469</v>
      </c>
      <c r="H589" s="288"/>
      <c r="I589" s="288"/>
      <c r="J589" s="290" t="s">
        <v>5281</v>
      </c>
      <c r="K589" s="290" t="s">
        <v>5249</v>
      </c>
      <c r="L589" s="290" t="s">
        <v>5491</v>
      </c>
      <c r="M589" s="290" t="s">
        <v>5949</v>
      </c>
      <c r="N589" s="290" t="s">
        <v>5257</v>
      </c>
      <c r="O589" s="291">
        <v>43308</v>
      </c>
    </row>
    <row r="590" spans="1:15" x14ac:dyDescent="0.3">
      <c r="A590" s="366" t="s">
        <v>5817</v>
      </c>
      <c r="B590" s="357" t="s">
        <v>5040</v>
      </c>
      <c r="C590" s="288">
        <v>246.42</v>
      </c>
      <c r="D590" s="288">
        <v>248.5</v>
      </c>
      <c r="E590" s="368" t="s">
        <v>5279</v>
      </c>
      <c r="F590" s="288" t="s">
        <v>4280</v>
      </c>
      <c r="G590" s="290" t="s">
        <v>5469</v>
      </c>
      <c r="H590" s="290" t="s">
        <v>5844</v>
      </c>
      <c r="I590" s="288"/>
      <c r="J590" s="290" t="s">
        <v>5281</v>
      </c>
      <c r="K590" s="290" t="s">
        <v>5249</v>
      </c>
      <c r="L590" s="290" t="s">
        <v>5495</v>
      </c>
      <c r="M590" s="290" t="s">
        <v>5950</v>
      </c>
      <c r="N590" s="290" t="s">
        <v>5257</v>
      </c>
      <c r="O590" s="291">
        <v>43308</v>
      </c>
    </row>
    <row r="591" spans="1:15" x14ac:dyDescent="0.3">
      <c r="A591" s="366" t="s">
        <v>5817</v>
      </c>
      <c r="B591" s="357" t="s">
        <v>5040</v>
      </c>
      <c r="C591" s="288">
        <v>248.5</v>
      </c>
      <c r="D591" s="288">
        <v>254.2</v>
      </c>
      <c r="E591" s="295" t="s">
        <v>5279</v>
      </c>
      <c r="F591" s="288" t="s">
        <v>4280</v>
      </c>
      <c r="G591" s="290" t="s">
        <v>5469</v>
      </c>
      <c r="H591" s="288"/>
      <c r="I591" s="288"/>
      <c r="J591" s="290" t="s">
        <v>5281</v>
      </c>
      <c r="K591" s="290" t="s">
        <v>5249</v>
      </c>
      <c r="L591" s="290" t="s">
        <v>5491</v>
      </c>
      <c r="M591" s="290" t="s">
        <v>5951</v>
      </c>
      <c r="N591" s="290" t="s">
        <v>5257</v>
      </c>
      <c r="O591" s="291">
        <v>43308</v>
      </c>
    </row>
    <row r="592" spans="1:15" x14ac:dyDescent="0.3">
      <c r="A592" s="366" t="s">
        <v>5817</v>
      </c>
      <c r="B592" s="357" t="s">
        <v>5040</v>
      </c>
      <c r="C592" s="288">
        <v>254.2</v>
      </c>
      <c r="D592" s="288">
        <v>255.4</v>
      </c>
      <c r="E592" s="368" t="s">
        <v>5279</v>
      </c>
      <c r="F592" s="288" t="s">
        <v>4280</v>
      </c>
      <c r="G592" s="290" t="s">
        <v>5469</v>
      </c>
      <c r="H592" s="290" t="s">
        <v>5844</v>
      </c>
      <c r="I592" s="288"/>
      <c r="J592" s="290" t="s">
        <v>5281</v>
      </c>
      <c r="K592" s="290" t="s">
        <v>5249</v>
      </c>
      <c r="L592" s="290" t="s">
        <v>5495</v>
      </c>
      <c r="M592" s="290" t="s">
        <v>5952</v>
      </c>
      <c r="N592" s="290" t="s">
        <v>5257</v>
      </c>
      <c r="O592" s="291">
        <v>43308</v>
      </c>
    </row>
    <row r="593" spans="1:15" x14ac:dyDescent="0.3">
      <c r="A593" s="366" t="s">
        <v>5817</v>
      </c>
      <c r="B593" s="357" t="s">
        <v>5040</v>
      </c>
      <c r="C593" s="288">
        <v>255.4</v>
      </c>
      <c r="D593" s="288">
        <v>256.89999999999998</v>
      </c>
      <c r="E593" s="290" t="s">
        <v>5853</v>
      </c>
      <c r="F593" s="288"/>
      <c r="G593" s="290"/>
      <c r="H593" s="288"/>
      <c r="I593" s="288"/>
      <c r="J593" s="288"/>
      <c r="K593" s="290" t="s">
        <v>5249</v>
      </c>
      <c r="L593" s="290" t="s">
        <v>5953</v>
      </c>
      <c r="M593" s="290" t="s">
        <v>5954</v>
      </c>
      <c r="N593" s="290" t="s">
        <v>5257</v>
      </c>
      <c r="O593" s="291">
        <v>43308</v>
      </c>
    </row>
    <row r="594" spans="1:15" x14ac:dyDescent="0.3">
      <c r="A594" s="366" t="s">
        <v>5817</v>
      </c>
      <c r="B594" s="357" t="s">
        <v>5040</v>
      </c>
      <c r="C594" s="288">
        <v>256.89999999999998</v>
      </c>
      <c r="D594" s="288">
        <v>258.39999999999998</v>
      </c>
      <c r="E594" s="295" t="s">
        <v>5279</v>
      </c>
      <c r="F594" s="288" t="s">
        <v>4280</v>
      </c>
      <c r="G594" s="290" t="s">
        <v>5469</v>
      </c>
      <c r="H594" s="290" t="s">
        <v>5299</v>
      </c>
      <c r="I594" s="288"/>
      <c r="J594" s="290" t="s">
        <v>5281</v>
      </c>
      <c r="K594" s="290" t="s">
        <v>5249</v>
      </c>
      <c r="L594" s="290" t="s">
        <v>5482</v>
      </c>
      <c r="M594" s="290" t="s">
        <v>5955</v>
      </c>
      <c r="N594" s="290" t="s">
        <v>5257</v>
      </c>
      <c r="O594" s="291">
        <v>43308</v>
      </c>
    </row>
    <row r="595" spans="1:15" x14ac:dyDescent="0.3">
      <c r="A595" s="366" t="s">
        <v>5817</v>
      </c>
      <c r="B595" s="357" t="s">
        <v>5040</v>
      </c>
      <c r="C595" s="288">
        <v>258.39999999999998</v>
      </c>
      <c r="D595" s="288">
        <v>265.66000000000003</v>
      </c>
      <c r="E595" s="368" t="s">
        <v>5279</v>
      </c>
      <c r="F595" s="288" t="s">
        <v>4280</v>
      </c>
      <c r="G595" s="290" t="s">
        <v>5469</v>
      </c>
      <c r="H595" s="290" t="s">
        <v>5844</v>
      </c>
      <c r="I595" s="288"/>
      <c r="J595" s="290" t="s">
        <v>5281</v>
      </c>
      <c r="K595" s="290" t="s">
        <v>5249</v>
      </c>
      <c r="L595" s="290" t="s">
        <v>5953</v>
      </c>
      <c r="M595" s="290" t="s">
        <v>5956</v>
      </c>
      <c r="N595" s="290" t="s">
        <v>5257</v>
      </c>
      <c r="O595" s="291">
        <v>43308</v>
      </c>
    </row>
    <row r="596" spans="1:15" x14ac:dyDescent="0.3">
      <c r="A596" s="366" t="s">
        <v>5817</v>
      </c>
      <c r="B596" s="357" t="s">
        <v>5040</v>
      </c>
      <c r="C596" s="288">
        <v>265.66000000000003</v>
      </c>
      <c r="D596" s="288">
        <v>268.87</v>
      </c>
      <c r="E596" s="295" t="s">
        <v>5279</v>
      </c>
      <c r="F596" s="288" t="s">
        <v>4280</v>
      </c>
      <c r="G596" s="290" t="s">
        <v>5469</v>
      </c>
      <c r="H596" s="288"/>
      <c r="I596" s="288"/>
      <c r="J596" s="290" t="s">
        <v>5281</v>
      </c>
      <c r="K596" s="290" t="s">
        <v>5249</v>
      </c>
      <c r="L596" s="290" t="s">
        <v>5491</v>
      </c>
      <c r="M596" s="290" t="s">
        <v>5957</v>
      </c>
      <c r="N596" s="290" t="s">
        <v>5257</v>
      </c>
      <c r="O596" s="291">
        <v>43308</v>
      </c>
    </row>
    <row r="597" spans="1:15" x14ac:dyDescent="0.3">
      <c r="A597" s="366" t="s">
        <v>5817</v>
      </c>
      <c r="B597" s="357" t="s">
        <v>5040</v>
      </c>
      <c r="C597" s="288">
        <v>268.87</v>
      </c>
      <c r="D597" s="288">
        <v>269.2</v>
      </c>
      <c r="E597" s="368" t="s">
        <v>5279</v>
      </c>
      <c r="F597" s="288" t="s">
        <v>4280</v>
      </c>
      <c r="G597" s="290" t="s">
        <v>5469</v>
      </c>
      <c r="H597" s="290" t="s">
        <v>5844</v>
      </c>
      <c r="I597" s="288"/>
      <c r="J597" s="290" t="s">
        <v>5281</v>
      </c>
      <c r="K597" s="290" t="s">
        <v>5249</v>
      </c>
      <c r="L597" s="290" t="s">
        <v>5495</v>
      </c>
      <c r="M597" s="290" t="s">
        <v>5958</v>
      </c>
      <c r="N597" s="290" t="s">
        <v>5257</v>
      </c>
      <c r="O597" s="291">
        <v>43308</v>
      </c>
    </row>
    <row r="598" spans="1:15" x14ac:dyDescent="0.3">
      <c r="A598" s="366" t="s">
        <v>5817</v>
      </c>
      <c r="B598" s="357" t="s">
        <v>5040</v>
      </c>
      <c r="C598" s="288">
        <v>269.2</v>
      </c>
      <c r="D598" s="288">
        <v>270.47000000000003</v>
      </c>
      <c r="E598" s="295" t="s">
        <v>5279</v>
      </c>
      <c r="F598" s="288" t="s">
        <v>4280</v>
      </c>
      <c r="G598" s="290" t="s">
        <v>5469</v>
      </c>
      <c r="H598" s="288"/>
      <c r="I598" s="288"/>
      <c r="J598" s="290" t="s">
        <v>5281</v>
      </c>
      <c r="K598" s="290" t="s">
        <v>5249</v>
      </c>
      <c r="L598" s="290" t="s">
        <v>5491</v>
      </c>
      <c r="M598" s="290" t="s">
        <v>5959</v>
      </c>
      <c r="N598" s="290" t="s">
        <v>5257</v>
      </c>
      <c r="O598" s="291">
        <v>43308</v>
      </c>
    </row>
    <row r="599" spans="1:15" x14ac:dyDescent="0.3">
      <c r="A599" s="366" t="s">
        <v>5817</v>
      </c>
      <c r="B599" s="357" t="s">
        <v>5040</v>
      </c>
      <c r="C599" s="288">
        <v>270.47000000000003</v>
      </c>
      <c r="D599" s="288">
        <v>271.08999999999997</v>
      </c>
      <c r="E599" s="295" t="s">
        <v>5279</v>
      </c>
      <c r="F599" s="288" t="s">
        <v>4280</v>
      </c>
      <c r="G599" s="290" t="s">
        <v>5469</v>
      </c>
      <c r="H599" s="288"/>
      <c r="I599" s="288"/>
      <c r="J599" s="290" t="s">
        <v>5281</v>
      </c>
      <c r="K599" s="290" t="s">
        <v>5249</v>
      </c>
      <c r="L599" s="290" t="s">
        <v>5501</v>
      </c>
      <c r="M599" s="290" t="s">
        <v>5960</v>
      </c>
      <c r="N599" s="290" t="s">
        <v>5257</v>
      </c>
      <c r="O599" s="291">
        <v>43308</v>
      </c>
    </row>
    <row r="600" spans="1:15" x14ac:dyDescent="0.3">
      <c r="A600" s="366" t="s">
        <v>5817</v>
      </c>
      <c r="B600" s="357" t="s">
        <v>5040</v>
      </c>
      <c r="C600" s="288">
        <v>271.08999999999997</v>
      </c>
      <c r="D600" s="288">
        <v>281.04000000000002</v>
      </c>
      <c r="E600" s="295" t="s">
        <v>5279</v>
      </c>
      <c r="F600" s="288" t="s">
        <v>4280</v>
      </c>
      <c r="G600" s="290" t="s">
        <v>5469</v>
      </c>
      <c r="H600" s="288"/>
      <c r="I600" s="288"/>
      <c r="J600" s="290" t="s">
        <v>5281</v>
      </c>
      <c r="K600" s="290" t="s">
        <v>5249</v>
      </c>
      <c r="L600" s="290" t="s">
        <v>5482</v>
      </c>
      <c r="M600" s="290" t="s">
        <v>5961</v>
      </c>
      <c r="N600" s="290" t="s">
        <v>5257</v>
      </c>
      <c r="O600" s="291">
        <v>43308</v>
      </c>
    </row>
    <row r="601" spans="1:15" x14ac:dyDescent="0.3">
      <c r="A601" s="366" t="s">
        <v>5817</v>
      </c>
      <c r="B601" s="357" t="s">
        <v>5040</v>
      </c>
      <c r="C601" s="288">
        <v>281.04000000000002</v>
      </c>
      <c r="D601" s="288">
        <v>284.60000000000002</v>
      </c>
      <c r="E601" s="295" t="s">
        <v>5279</v>
      </c>
      <c r="F601" s="288" t="s">
        <v>4280</v>
      </c>
      <c r="G601" s="290" t="s">
        <v>5469</v>
      </c>
      <c r="H601" s="288"/>
      <c r="I601" s="288"/>
      <c r="J601" s="290" t="s">
        <v>5281</v>
      </c>
      <c r="K601" s="290" t="s">
        <v>5249</v>
      </c>
      <c r="L601" s="290" t="s">
        <v>5962</v>
      </c>
      <c r="M601" s="290" t="s">
        <v>5963</v>
      </c>
      <c r="N601" s="290" t="s">
        <v>5257</v>
      </c>
      <c r="O601" s="291">
        <v>43308</v>
      </c>
    </row>
    <row r="602" spans="1:15" x14ac:dyDescent="0.3">
      <c r="A602" s="366" t="s">
        <v>5817</v>
      </c>
      <c r="B602" s="357" t="s">
        <v>5040</v>
      </c>
      <c r="C602" s="288">
        <v>284.60000000000002</v>
      </c>
      <c r="D602" s="288">
        <v>287.67</v>
      </c>
      <c r="E602" s="368" t="s">
        <v>5279</v>
      </c>
      <c r="F602" s="288" t="s">
        <v>4280</v>
      </c>
      <c r="G602" s="290" t="s">
        <v>5469</v>
      </c>
      <c r="H602" s="290" t="s">
        <v>5844</v>
      </c>
      <c r="I602" s="288"/>
      <c r="J602" s="290" t="s">
        <v>5281</v>
      </c>
      <c r="K602" s="290" t="s">
        <v>5249</v>
      </c>
      <c r="L602" s="288"/>
      <c r="M602" s="290" t="s">
        <v>5964</v>
      </c>
      <c r="N602" s="290" t="s">
        <v>5257</v>
      </c>
      <c r="O602" s="291">
        <v>43308</v>
      </c>
    </row>
    <row r="603" spans="1:15" x14ac:dyDescent="0.3">
      <c r="A603" s="366" t="s">
        <v>5817</v>
      </c>
      <c r="B603" s="357" t="s">
        <v>5040</v>
      </c>
      <c r="C603" s="288">
        <v>287.67</v>
      </c>
      <c r="D603" s="288">
        <v>295.3</v>
      </c>
      <c r="E603" s="295" t="s">
        <v>5279</v>
      </c>
      <c r="F603" s="288" t="s">
        <v>4280</v>
      </c>
      <c r="G603" s="290" t="s">
        <v>5469</v>
      </c>
      <c r="H603" s="288"/>
      <c r="I603" s="288"/>
      <c r="J603" s="290" t="s">
        <v>5281</v>
      </c>
      <c r="K603" s="290" t="s">
        <v>5249</v>
      </c>
      <c r="L603" s="290" t="s">
        <v>5482</v>
      </c>
      <c r="M603" s="290" t="s">
        <v>5965</v>
      </c>
      <c r="N603" s="290" t="s">
        <v>5257</v>
      </c>
      <c r="O603" s="291">
        <v>43308</v>
      </c>
    </row>
    <row r="604" spans="1:15" x14ac:dyDescent="0.3">
      <c r="A604" s="366" t="s">
        <v>5817</v>
      </c>
      <c r="B604" s="357" t="s">
        <v>5040</v>
      </c>
      <c r="C604" s="288">
        <v>295.3</v>
      </c>
      <c r="D604" s="288">
        <v>296.23</v>
      </c>
      <c r="E604" s="359" t="s">
        <v>5307</v>
      </c>
      <c r="F604" s="288" t="s">
        <v>4280</v>
      </c>
      <c r="G604" s="290" t="s">
        <v>133</v>
      </c>
      <c r="H604" s="288"/>
      <c r="I604" s="288"/>
      <c r="J604" s="290" t="s">
        <v>5248</v>
      </c>
      <c r="K604" s="290" t="s">
        <v>5249</v>
      </c>
      <c r="L604" s="290" t="s">
        <v>5953</v>
      </c>
      <c r="M604" s="290" t="s">
        <v>5966</v>
      </c>
      <c r="N604" s="290" t="s">
        <v>5257</v>
      </c>
      <c r="O604" s="291">
        <v>43308</v>
      </c>
    </row>
    <row r="605" spans="1:15" x14ac:dyDescent="0.3">
      <c r="A605" s="366" t="s">
        <v>5817</v>
      </c>
      <c r="B605" s="357" t="s">
        <v>5040</v>
      </c>
      <c r="C605" s="288">
        <v>296.23</v>
      </c>
      <c r="D605" s="288">
        <v>299.10000000000002</v>
      </c>
      <c r="E605" s="296" t="s">
        <v>5967</v>
      </c>
      <c r="F605" s="288" t="s">
        <v>4280</v>
      </c>
      <c r="G605" s="290" t="s">
        <v>133</v>
      </c>
      <c r="H605" s="288"/>
      <c r="I605" s="288"/>
      <c r="J605" s="290" t="s">
        <v>5248</v>
      </c>
      <c r="K605" s="290" t="s">
        <v>5249</v>
      </c>
      <c r="L605" s="290" t="s">
        <v>5473</v>
      </c>
      <c r="M605" s="290" t="s">
        <v>5968</v>
      </c>
      <c r="N605" s="290" t="s">
        <v>5257</v>
      </c>
      <c r="O605" s="291">
        <v>43308</v>
      </c>
    </row>
  </sheetData>
  <mergeCells count="1">
    <mergeCell ref="A1:R1"/>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FC7F0-F4DB-4376-ADC9-0AE203B62D22}">
  <dimension ref="A1:Z1153"/>
  <sheetViews>
    <sheetView zoomScale="50" zoomScaleNormal="50" workbookViewId="0">
      <pane ySplit="2" topLeftCell="A3" activePane="bottomLeft" state="frozen"/>
      <selection activeCell="L1" sqref="L1"/>
      <selection pane="bottomLeft" sqref="A1:XFD1"/>
    </sheetView>
  </sheetViews>
  <sheetFormatPr defaultColWidth="11.7265625" defaultRowHeight="13" x14ac:dyDescent="0.3"/>
  <cols>
    <col min="1" max="1" width="13.36328125" style="376" bestFit="1" customWidth="1"/>
    <col min="2" max="2" width="9.36328125" style="376" bestFit="1" customWidth="1"/>
    <col min="3" max="3" width="7.26953125" style="376" bestFit="1" customWidth="1"/>
    <col min="4" max="4" width="10.1796875" style="376" bestFit="1" customWidth="1"/>
    <col min="5" max="5" width="8.08984375" style="376" bestFit="1" customWidth="1"/>
    <col min="6" max="6" width="3.08984375" style="376" bestFit="1" customWidth="1"/>
    <col min="7" max="9" width="4.08984375" style="376" bestFit="1" customWidth="1"/>
    <col min="10" max="10" width="11.08984375" style="376" bestFit="1" customWidth="1"/>
    <col min="11" max="11" width="4.81640625" style="517" bestFit="1" customWidth="1"/>
    <col min="12" max="12" width="8.1796875" style="517" bestFit="1" customWidth="1"/>
    <col min="13" max="13" width="9.54296875" style="518" bestFit="1" customWidth="1"/>
    <col min="14" max="14" width="91.26953125" style="376" bestFit="1" customWidth="1"/>
    <col min="15" max="15" width="16.08984375" style="376" bestFit="1" customWidth="1"/>
    <col min="16" max="16" width="11.54296875" style="376" bestFit="1" customWidth="1"/>
    <col min="17" max="17" width="11.90625" style="376" bestFit="1" customWidth="1"/>
    <col min="18" max="18" width="9.36328125" style="376" bestFit="1" customWidth="1"/>
    <col min="19" max="19" width="11.08984375" style="376" bestFit="1" customWidth="1"/>
    <col min="20" max="20" width="10.1796875" style="376" bestFit="1" customWidth="1"/>
    <col min="21" max="21" width="10.6328125" style="376" bestFit="1" customWidth="1"/>
    <col min="22" max="22" width="12.1796875" style="376" bestFit="1" customWidth="1"/>
    <col min="23" max="23" width="14.36328125" style="376" bestFit="1" customWidth="1"/>
    <col min="24" max="24" width="11.7265625" style="376"/>
    <col min="25" max="25" width="16.7265625" style="376" bestFit="1" customWidth="1"/>
    <col min="26" max="26" width="66.54296875" style="376" customWidth="1"/>
    <col min="27" max="16384" width="11.7265625" style="376"/>
  </cols>
  <sheetData>
    <row r="1" spans="1:26" s="165" customFormat="1" ht="15" thickBot="1" x14ac:dyDescent="0.4">
      <c r="A1" s="592" t="s">
        <v>7137</v>
      </c>
      <c r="B1" s="592"/>
      <c r="C1" s="592"/>
      <c r="D1" s="592"/>
      <c r="E1" s="592"/>
      <c r="F1" s="592"/>
      <c r="G1" s="592"/>
      <c r="H1" s="592"/>
      <c r="I1" s="592"/>
      <c r="J1" s="592"/>
      <c r="K1" s="592"/>
      <c r="L1" s="592"/>
      <c r="M1" s="592"/>
      <c r="N1" s="592"/>
      <c r="O1" s="592"/>
      <c r="P1" s="592"/>
      <c r="Q1" s="592"/>
      <c r="R1" s="592"/>
    </row>
    <row r="2" spans="1:26" ht="13.5" thickTop="1" x14ac:dyDescent="0.3">
      <c r="A2" s="282" t="s">
        <v>4702</v>
      </c>
      <c r="B2" s="282" t="s">
        <v>5230</v>
      </c>
      <c r="C2" s="377" t="s">
        <v>5969</v>
      </c>
      <c r="D2" s="282" t="s">
        <v>5970</v>
      </c>
      <c r="E2" s="282" t="s">
        <v>5971</v>
      </c>
      <c r="F2" s="378" t="s">
        <v>5972</v>
      </c>
      <c r="G2" s="378" t="s">
        <v>5973</v>
      </c>
      <c r="H2" s="282" t="s">
        <v>5974</v>
      </c>
      <c r="I2" s="379" t="s">
        <v>5975</v>
      </c>
      <c r="J2" s="282" t="s">
        <v>5976</v>
      </c>
      <c r="K2" s="380" t="s">
        <v>9</v>
      </c>
      <c r="L2" s="380" t="s">
        <v>5977</v>
      </c>
      <c r="M2" s="381" t="s">
        <v>5978</v>
      </c>
      <c r="N2" s="382" t="s">
        <v>5190</v>
      </c>
      <c r="O2" s="282" t="s">
        <v>5979</v>
      </c>
      <c r="P2" s="282" t="s">
        <v>5980</v>
      </c>
      <c r="Q2" s="282" t="s">
        <v>5981</v>
      </c>
      <c r="R2" s="282" t="s">
        <v>5982</v>
      </c>
      <c r="S2" s="382" t="s">
        <v>5983</v>
      </c>
      <c r="T2" s="282" t="s">
        <v>5984</v>
      </c>
      <c r="U2" s="282" t="s">
        <v>5985</v>
      </c>
      <c r="V2" s="282" t="s">
        <v>5241</v>
      </c>
      <c r="W2" s="383" t="s">
        <v>5986</v>
      </c>
      <c r="Y2" s="525" t="s">
        <v>5987</v>
      </c>
      <c r="Z2" s="526"/>
    </row>
    <row r="3" spans="1:26" x14ac:dyDescent="0.3">
      <c r="A3" s="286" t="s">
        <v>5244</v>
      </c>
      <c r="B3" s="384" t="s">
        <v>4798</v>
      </c>
      <c r="C3" s="286">
        <v>269.2</v>
      </c>
      <c r="D3" s="286" t="s">
        <v>5371</v>
      </c>
      <c r="E3" s="286" t="s">
        <v>5476</v>
      </c>
      <c r="F3" s="286">
        <v>55</v>
      </c>
      <c r="G3" s="286">
        <v>210</v>
      </c>
      <c r="H3" s="286"/>
      <c r="I3" s="385"/>
      <c r="J3" s="286" t="s">
        <v>5988</v>
      </c>
      <c r="K3" s="386">
        <v>17.118474754081177</v>
      </c>
      <c r="L3" s="386">
        <v>190</v>
      </c>
      <c r="M3" s="387" t="s">
        <v>5989</v>
      </c>
      <c r="N3" s="388" t="s">
        <v>5990</v>
      </c>
      <c r="O3" s="286"/>
      <c r="P3" s="286"/>
      <c r="Q3" s="286"/>
      <c r="R3" s="286"/>
      <c r="S3" s="388"/>
      <c r="T3" s="286"/>
      <c r="U3" s="286"/>
      <c r="V3" s="286" t="s">
        <v>5257</v>
      </c>
      <c r="W3" s="389">
        <v>43353</v>
      </c>
      <c r="Y3" s="527" t="s">
        <v>4702</v>
      </c>
      <c r="Z3" s="528" t="s">
        <v>5252</v>
      </c>
    </row>
    <row r="4" spans="1:26" x14ac:dyDescent="0.3">
      <c r="A4" s="286" t="s">
        <v>5244</v>
      </c>
      <c r="B4" s="384" t="s">
        <v>4798</v>
      </c>
      <c r="C4" s="286">
        <v>280.3</v>
      </c>
      <c r="D4" s="286" t="s">
        <v>5371</v>
      </c>
      <c r="E4" s="286" t="s">
        <v>5476</v>
      </c>
      <c r="F4" s="286">
        <v>35</v>
      </c>
      <c r="G4" s="286">
        <v>10</v>
      </c>
      <c r="H4" s="286"/>
      <c r="I4" s="385"/>
      <c r="J4" s="286" t="s">
        <v>5988</v>
      </c>
      <c r="K4" s="386">
        <v>89.788984295263433</v>
      </c>
      <c r="L4" s="386">
        <v>275</v>
      </c>
      <c r="M4" s="387" t="s">
        <v>5989</v>
      </c>
      <c r="N4" s="388" t="s">
        <v>5991</v>
      </c>
      <c r="O4" s="286"/>
      <c r="P4" s="286"/>
      <c r="Q4" s="286"/>
      <c r="R4" s="286"/>
      <c r="S4" s="388"/>
      <c r="T4" s="286"/>
      <c r="U4" s="286"/>
      <c r="V4" s="286" t="s">
        <v>5257</v>
      </c>
      <c r="W4" s="389">
        <v>43353</v>
      </c>
      <c r="Y4" s="524" t="s">
        <v>5230</v>
      </c>
      <c r="Z4" s="528" t="s">
        <v>5254</v>
      </c>
    </row>
    <row r="5" spans="1:26" x14ac:dyDescent="0.3">
      <c r="A5" s="286" t="s">
        <v>5244</v>
      </c>
      <c r="B5" s="384" t="s">
        <v>4798</v>
      </c>
      <c r="C5" s="286">
        <v>202.8</v>
      </c>
      <c r="D5" s="286" t="s">
        <v>133</v>
      </c>
      <c r="E5" s="286" t="s">
        <v>5476</v>
      </c>
      <c r="F5" s="286">
        <v>55</v>
      </c>
      <c r="G5" s="286">
        <v>25</v>
      </c>
      <c r="H5" s="286">
        <v>350</v>
      </c>
      <c r="I5" s="385">
        <v>300</v>
      </c>
      <c r="J5" s="286" t="s">
        <v>5988</v>
      </c>
      <c r="K5" s="386">
        <v>63.963045903261509</v>
      </c>
      <c r="L5" s="386">
        <v>284</v>
      </c>
      <c r="M5" s="390" t="s">
        <v>5992</v>
      </c>
      <c r="N5" s="388" t="s">
        <v>5993</v>
      </c>
      <c r="O5" s="286"/>
      <c r="P5" s="286"/>
      <c r="Q5" s="286"/>
      <c r="R5" s="286"/>
      <c r="S5" s="388"/>
      <c r="T5" s="286"/>
      <c r="U5" s="286"/>
      <c r="V5" s="286" t="s">
        <v>5257</v>
      </c>
      <c r="W5" s="389">
        <v>43353</v>
      </c>
      <c r="Y5" s="529" t="s">
        <v>5969</v>
      </c>
      <c r="Z5" s="528" t="s">
        <v>5994</v>
      </c>
    </row>
    <row r="6" spans="1:26" ht="26" x14ac:dyDescent="0.3">
      <c r="A6" s="286" t="s">
        <v>5244</v>
      </c>
      <c r="B6" s="384" t="s">
        <v>4798</v>
      </c>
      <c r="C6" s="286">
        <v>213.95</v>
      </c>
      <c r="D6" s="286" t="s">
        <v>133</v>
      </c>
      <c r="E6" s="286" t="s">
        <v>5476</v>
      </c>
      <c r="F6" s="286">
        <v>56</v>
      </c>
      <c r="G6" s="286">
        <v>342</v>
      </c>
      <c r="H6" s="286"/>
      <c r="I6" s="385"/>
      <c r="J6" s="286" t="s">
        <v>5988</v>
      </c>
      <c r="K6" s="386">
        <v>64.498151041124771</v>
      </c>
      <c r="L6" s="386">
        <v>257</v>
      </c>
      <c r="M6" s="390" t="s">
        <v>5992</v>
      </c>
      <c r="N6" s="388" t="s">
        <v>5995</v>
      </c>
      <c r="O6" s="286"/>
      <c r="P6" s="286"/>
      <c r="Q6" s="286"/>
      <c r="R6" s="286"/>
      <c r="S6" s="388"/>
      <c r="T6" s="286"/>
      <c r="U6" s="286"/>
      <c r="V6" s="286" t="s">
        <v>5257</v>
      </c>
      <c r="W6" s="389">
        <v>43353</v>
      </c>
      <c r="Y6" s="524" t="s">
        <v>5970</v>
      </c>
      <c r="Z6" s="528" t="s">
        <v>5996</v>
      </c>
    </row>
    <row r="7" spans="1:26" x14ac:dyDescent="0.3">
      <c r="A7" s="286" t="s">
        <v>5244</v>
      </c>
      <c r="B7" s="384" t="s">
        <v>4798</v>
      </c>
      <c r="C7" s="286">
        <v>219.2</v>
      </c>
      <c r="D7" s="286" t="s">
        <v>133</v>
      </c>
      <c r="E7" s="286" t="s">
        <v>5476</v>
      </c>
      <c r="F7" s="286">
        <v>62</v>
      </c>
      <c r="G7" s="286">
        <v>352</v>
      </c>
      <c r="H7" s="286"/>
      <c r="I7" s="385"/>
      <c r="J7" s="286" t="s">
        <v>5988</v>
      </c>
      <c r="K7" s="386">
        <v>60.437984555431058</v>
      </c>
      <c r="L7" s="386">
        <v>263</v>
      </c>
      <c r="M7" s="390" t="s">
        <v>5992</v>
      </c>
      <c r="N7" s="388" t="s">
        <v>5995</v>
      </c>
      <c r="O7" s="286"/>
      <c r="P7" s="286"/>
      <c r="Q7" s="286"/>
      <c r="R7" s="286"/>
      <c r="S7" s="388"/>
      <c r="T7" s="286"/>
      <c r="U7" s="286"/>
      <c r="V7" s="286" t="s">
        <v>5257</v>
      </c>
      <c r="W7" s="389">
        <v>43353</v>
      </c>
      <c r="Y7" s="524" t="s">
        <v>5971</v>
      </c>
      <c r="Z7" s="528" t="s">
        <v>5997</v>
      </c>
    </row>
    <row r="8" spans="1:26" x14ac:dyDescent="0.3">
      <c r="A8" s="286" t="s">
        <v>5244</v>
      </c>
      <c r="B8" s="384" t="s">
        <v>4798</v>
      </c>
      <c r="C8" s="286">
        <v>251.05</v>
      </c>
      <c r="D8" s="286" t="s">
        <v>133</v>
      </c>
      <c r="E8" s="286" t="s">
        <v>5476</v>
      </c>
      <c r="F8" s="286">
        <v>70</v>
      </c>
      <c r="G8" s="286">
        <v>350</v>
      </c>
      <c r="H8" s="286"/>
      <c r="I8" s="385"/>
      <c r="J8" s="286" t="s">
        <v>5988</v>
      </c>
      <c r="K8" s="386">
        <v>54.591803757729117</v>
      </c>
      <c r="L8" s="386">
        <v>263</v>
      </c>
      <c r="M8" s="390" t="s">
        <v>5992</v>
      </c>
      <c r="N8" s="388" t="s">
        <v>5998</v>
      </c>
      <c r="O8" s="286"/>
      <c r="P8" s="286"/>
      <c r="Q8" s="286"/>
      <c r="R8" s="286"/>
      <c r="S8" s="388"/>
      <c r="T8" s="286"/>
      <c r="U8" s="286"/>
      <c r="V8" s="286" t="s">
        <v>5257</v>
      </c>
      <c r="W8" s="389">
        <v>43353</v>
      </c>
      <c r="Y8" s="530" t="s">
        <v>5972</v>
      </c>
      <c r="Z8" s="528" t="s">
        <v>5999</v>
      </c>
    </row>
    <row r="9" spans="1:26" x14ac:dyDescent="0.3">
      <c r="A9" s="286" t="s">
        <v>5244</v>
      </c>
      <c r="B9" s="384" t="s">
        <v>4798</v>
      </c>
      <c r="C9" s="286">
        <v>283.89999999999998</v>
      </c>
      <c r="D9" s="286" t="s">
        <v>133</v>
      </c>
      <c r="E9" s="286" t="s">
        <v>5476</v>
      </c>
      <c r="F9" s="286">
        <v>50</v>
      </c>
      <c r="G9" s="286">
        <v>320</v>
      </c>
      <c r="H9" s="286"/>
      <c r="I9" s="385"/>
      <c r="J9" s="286"/>
      <c r="K9" s="386">
        <v>69.993191860281016</v>
      </c>
      <c r="L9" s="386">
        <v>241</v>
      </c>
      <c r="M9" s="390" t="s">
        <v>5992</v>
      </c>
      <c r="N9" s="388" t="s">
        <v>6000</v>
      </c>
      <c r="O9" s="286"/>
      <c r="P9" s="286"/>
      <c r="Q9" s="286"/>
      <c r="R9" s="286"/>
      <c r="S9" s="388"/>
      <c r="T9" s="286"/>
      <c r="U9" s="286"/>
      <c r="V9" s="286" t="s">
        <v>5257</v>
      </c>
      <c r="W9" s="389">
        <v>43353</v>
      </c>
      <c r="Y9" s="530" t="s">
        <v>5973</v>
      </c>
      <c r="Z9" s="528" t="s">
        <v>6001</v>
      </c>
    </row>
    <row r="10" spans="1:26" x14ac:dyDescent="0.3">
      <c r="A10" s="286" t="s">
        <v>5244</v>
      </c>
      <c r="B10" s="384" t="s">
        <v>4798</v>
      </c>
      <c r="C10" s="286">
        <v>283.3</v>
      </c>
      <c r="D10" s="286" t="s">
        <v>5280</v>
      </c>
      <c r="E10" s="286" t="s">
        <v>5476</v>
      </c>
      <c r="F10" s="286">
        <v>41</v>
      </c>
      <c r="G10" s="286">
        <v>341</v>
      </c>
      <c r="H10" s="286"/>
      <c r="I10" s="385"/>
      <c r="J10" s="286" t="s">
        <v>5988</v>
      </c>
      <c r="K10" s="386">
        <v>82.833228417319319</v>
      </c>
      <c r="L10" s="386">
        <v>253</v>
      </c>
      <c r="M10" s="391" t="s">
        <v>6002</v>
      </c>
      <c r="N10" s="388" t="s">
        <v>6003</v>
      </c>
      <c r="O10" s="286"/>
      <c r="P10" s="286"/>
      <c r="Q10" s="286"/>
      <c r="R10" s="286"/>
      <c r="S10" s="388"/>
      <c r="T10" s="286"/>
      <c r="U10" s="286"/>
      <c r="V10" s="286" t="s">
        <v>5257</v>
      </c>
      <c r="W10" s="389">
        <v>43353</v>
      </c>
      <c r="Y10" s="524" t="s">
        <v>5974</v>
      </c>
      <c r="Z10" s="528" t="s">
        <v>6004</v>
      </c>
    </row>
    <row r="11" spans="1:26" x14ac:dyDescent="0.3">
      <c r="A11" s="286" t="s">
        <v>5244</v>
      </c>
      <c r="B11" s="384" t="s">
        <v>4798</v>
      </c>
      <c r="C11" s="286">
        <v>287.39999999999998</v>
      </c>
      <c r="D11" s="286" t="s">
        <v>5280</v>
      </c>
      <c r="E11" s="286" t="s">
        <v>5476</v>
      </c>
      <c r="F11" s="286">
        <v>61</v>
      </c>
      <c r="G11" s="286">
        <v>338</v>
      </c>
      <c r="H11" s="286"/>
      <c r="I11" s="385"/>
      <c r="J11" s="286" t="s">
        <v>5988</v>
      </c>
      <c r="K11" s="386">
        <v>63.093523536277658</v>
      </c>
      <c r="L11" s="386">
        <v>255</v>
      </c>
      <c r="M11" s="391" t="s">
        <v>6002</v>
      </c>
      <c r="N11" s="388" t="s">
        <v>6005</v>
      </c>
      <c r="O11" s="286"/>
      <c r="P11" s="286"/>
      <c r="Q11" s="286"/>
      <c r="R11" s="286"/>
      <c r="S11" s="388"/>
      <c r="T11" s="286"/>
      <c r="U11" s="286"/>
      <c r="V11" s="286" t="s">
        <v>5257</v>
      </c>
      <c r="W11" s="389">
        <v>43353</v>
      </c>
      <c r="Y11" s="524" t="s">
        <v>5975</v>
      </c>
      <c r="Z11" s="528" t="s">
        <v>6006</v>
      </c>
    </row>
    <row r="12" spans="1:26" x14ac:dyDescent="0.3">
      <c r="A12" s="286" t="s">
        <v>5244</v>
      </c>
      <c r="B12" s="384" t="s">
        <v>4798</v>
      </c>
      <c r="C12" s="286">
        <v>287.60000000000002</v>
      </c>
      <c r="D12" s="286" t="s">
        <v>5280</v>
      </c>
      <c r="E12" s="286" t="s">
        <v>5476</v>
      </c>
      <c r="F12" s="286">
        <v>50</v>
      </c>
      <c r="G12" s="286">
        <v>337</v>
      </c>
      <c r="H12" s="286"/>
      <c r="I12" s="385"/>
      <c r="J12" s="286" t="s">
        <v>5988</v>
      </c>
      <c r="K12" s="386">
        <v>73.640113931074069</v>
      </c>
      <c r="L12" s="386">
        <v>252</v>
      </c>
      <c r="M12" s="391" t="s">
        <v>6002</v>
      </c>
      <c r="N12" s="388" t="s">
        <v>6007</v>
      </c>
      <c r="O12" s="286"/>
      <c r="P12" s="286"/>
      <c r="Q12" s="286"/>
      <c r="R12" s="286"/>
      <c r="S12" s="388"/>
      <c r="T12" s="286"/>
      <c r="U12" s="286"/>
      <c r="V12" s="286" t="s">
        <v>5257</v>
      </c>
      <c r="W12" s="389">
        <v>43353</v>
      </c>
      <c r="Y12" s="524" t="s">
        <v>5976</v>
      </c>
      <c r="Z12" s="528" t="s">
        <v>6008</v>
      </c>
    </row>
    <row r="13" spans="1:26" x14ac:dyDescent="0.3">
      <c r="A13" s="286" t="s">
        <v>5244</v>
      </c>
      <c r="B13" s="384" t="s">
        <v>4798</v>
      </c>
      <c r="C13" s="286">
        <v>290.11</v>
      </c>
      <c r="D13" s="286" t="s">
        <v>5280</v>
      </c>
      <c r="E13" s="286" t="s">
        <v>5476</v>
      </c>
      <c r="F13" s="286">
        <v>51</v>
      </c>
      <c r="G13" s="286">
        <v>358</v>
      </c>
      <c r="H13" s="286"/>
      <c r="I13" s="385"/>
      <c r="J13" s="286"/>
      <c r="K13" s="386">
        <v>74.386789007647337</v>
      </c>
      <c r="L13" s="386">
        <v>266</v>
      </c>
      <c r="M13" s="391" t="s">
        <v>6002</v>
      </c>
      <c r="N13" s="388" t="s">
        <v>6005</v>
      </c>
      <c r="O13" s="286"/>
      <c r="P13" s="286"/>
      <c r="Q13" s="286"/>
      <c r="R13" s="286"/>
      <c r="S13" s="388"/>
      <c r="T13" s="286"/>
      <c r="U13" s="286"/>
      <c r="V13" s="286" t="s">
        <v>5257</v>
      </c>
      <c r="W13" s="389">
        <v>43353</v>
      </c>
      <c r="Y13" s="531" t="s">
        <v>9</v>
      </c>
      <c r="Z13" s="528" t="s">
        <v>6009</v>
      </c>
    </row>
    <row r="14" spans="1:26" x14ac:dyDescent="0.3">
      <c r="A14" s="286" t="s">
        <v>5244</v>
      </c>
      <c r="B14" s="384" t="s">
        <v>4798</v>
      </c>
      <c r="C14" s="286">
        <v>293.35000000000002</v>
      </c>
      <c r="D14" s="286" t="s">
        <v>5280</v>
      </c>
      <c r="E14" s="286" t="s">
        <v>5476</v>
      </c>
      <c r="F14" s="286">
        <v>65</v>
      </c>
      <c r="G14" s="286">
        <v>5</v>
      </c>
      <c r="H14" s="286"/>
      <c r="I14" s="385"/>
      <c r="J14" s="286"/>
      <c r="K14" s="386">
        <v>60.338593650752429</v>
      </c>
      <c r="L14" s="386">
        <v>269</v>
      </c>
      <c r="M14" s="391" t="s">
        <v>6002</v>
      </c>
      <c r="N14" s="388" t="s">
        <v>6010</v>
      </c>
      <c r="O14" s="286"/>
      <c r="P14" s="286"/>
      <c r="Q14" s="286"/>
      <c r="R14" s="286"/>
      <c r="S14" s="388"/>
      <c r="T14" s="286"/>
      <c r="U14" s="286"/>
      <c r="V14" s="286" t="s">
        <v>5257</v>
      </c>
      <c r="W14" s="389">
        <v>43353</v>
      </c>
      <c r="Y14" s="531" t="s">
        <v>5977</v>
      </c>
      <c r="Z14" s="528" t="s">
        <v>6011</v>
      </c>
    </row>
    <row r="15" spans="1:26" x14ac:dyDescent="0.3">
      <c r="A15" s="286" t="s">
        <v>5244</v>
      </c>
      <c r="B15" s="384" t="s">
        <v>4798</v>
      </c>
      <c r="C15" s="286">
        <v>295.5</v>
      </c>
      <c r="D15" s="286" t="s">
        <v>5280</v>
      </c>
      <c r="E15" s="286" t="s">
        <v>5476</v>
      </c>
      <c r="F15" s="286">
        <v>65</v>
      </c>
      <c r="G15" s="286">
        <v>34</v>
      </c>
      <c r="H15" s="286"/>
      <c r="I15" s="385"/>
      <c r="J15" s="286" t="s">
        <v>5988</v>
      </c>
      <c r="K15" s="386">
        <v>57.602089967127966</v>
      </c>
      <c r="L15" s="386">
        <v>283</v>
      </c>
      <c r="M15" s="391" t="s">
        <v>6002</v>
      </c>
      <c r="N15" s="388" t="s">
        <v>6012</v>
      </c>
      <c r="O15" s="286"/>
      <c r="P15" s="286"/>
      <c r="Q15" s="286"/>
      <c r="R15" s="286"/>
      <c r="S15" s="388"/>
      <c r="T15" s="286"/>
      <c r="U15" s="286"/>
      <c r="V15" s="286" t="s">
        <v>5257</v>
      </c>
      <c r="W15" s="389">
        <v>43353</v>
      </c>
      <c r="Y15" s="532" t="s">
        <v>5978</v>
      </c>
      <c r="Z15" s="528" t="s">
        <v>6013</v>
      </c>
    </row>
    <row r="16" spans="1:26" x14ac:dyDescent="0.3">
      <c r="A16" s="286" t="s">
        <v>5244</v>
      </c>
      <c r="B16" s="384" t="s">
        <v>4798</v>
      </c>
      <c r="C16" s="286">
        <v>296.10000000000002</v>
      </c>
      <c r="D16" s="286" t="s">
        <v>5280</v>
      </c>
      <c r="E16" s="286" t="s">
        <v>5476</v>
      </c>
      <c r="F16" s="286">
        <v>58</v>
      </c>
      <c r="G16" s="286">
        <v>21</v>
      </c>
      <c r="H16" s="286"/>
      <c r="I16" s="385"/>
      <c r="J16" s="286" t="s">
        <v>5988</v>
      </c>
      <c r="K16" s="386">
        <v>66.128655594451644</v>
      </c>
      <c r="L16" s="386">
        <v>279</v>
      </c>
      <c r="M16" s="391" t="s">
        <v>6002</v>
      </c>
      <c r="N16" s="388" t="s">
        <v>6012</v>
      </c>
      <c r="O16" s="286"/>
      <c r="P16" s="286"/>
      <c r="Q16" s="286"/>
      <c r="R16" s="286"/>
      <c r="S16" s="388"/>
      <c r="T16" s="286"/>
      <c r="U16" s="286"/>
      <c r="V16" s="286" t="s">
        <v>5257</v>
      </c>
      <c r="W16" s="389">
        <v>43353</v>
      </c>
      <c r="Y16" s="524" t="s">
        <v>5190</v>
      </c>
      <c r="Z16" s="528" t="s">
        <v>5289</v>
      </c>
    </row>
    <row r="17" spans="1:26" x14ac:dyDescent="0.3">
      <c r="A17" s="286" t="s">
        <v>5244</v>
      </c>
      <c r="B17" s="384" t="s">
        <v>4798</v>
      </c>
      <c r="C17" s="286">
        <v>297.39999999999998</v>
      </c>
      <c r="D17" s="286" t="s">
        <v>5280</v>
      </c>
      <c r="E17" s="286" t="s">
        <v>5476</v>
      </c>
      <c r="F17" s="286">
        <v>43</v>
      </c>
      <c r="G17" s="286">
        <v>42</v>
      </c>
      <c r="H17" s="286"/>
      <c r="I17" s="385"/>
      <c r="J17" s="286" t="s">
        <v>5988</v>
      </c>
      <c r="K17" s="386">
        <v>76.04997375272616</v>
      </c>
      <c r="L17" s="386">
        <v>297</v>
      </c>
      <c r="M17" s="391" t="s">
        <v>6002</v>
      </c>
      <c r="N17" s="388" t="s">
        <v>6012</v>
      </c>
      <c r="O17" s="286"/>
      <c r="P17" s="286"/>
      <c r="Q17" s="286"/>
      <c r="R17" s="286"/>
      <c r="S17" s="388"/>
      <c r="T17" s="286"/>
      <c r="U17" s="286"/>
      <c r="V17" s="286" t="s">
        <v>5257</v>
      </c>
      <c r="W17" s="389">
        <v>43353</v>
      </c>
      <c r="Y17" s="524" t="s">
        <v>5979</v>
      </c>
      <c r="Z17" s="528" t="s">
        <v>6014</v>
      </c>
    </row>
    <row r="18" spans="1:26" x14ac:dyDescent="0.3">
      <c r="A18" s="286" t="s">
        <v>5244</v>
      </c>
      <c r="B18" s="384" t="s">
        <v>4798</v>
      </c>
      <c r="C18" s="286">
        <v>301.10000000000002</v>
      </c>
      <c r="D18" s="286" t="s">
        <v>5280</v>
      </c>
      <c r="E18" s="286" t="s">
        <v>5476</v>
      </c>
      <c r="F18" s="286">
        <v>50</v>
      </c>
      <c r="G18" s="286">
        <v>27</v>
      </c>
      <c r="H18" s="286"/>
      <c r="I18" s="385"/>
      <c r="J18" s="286"/>
      <c r="K18" s="386">
        <v>72.983110089359513</v>
      </c>
      <c r="L18" s="386">
        <v>285</v>
      </c>
      <c r="M18" s="391" t="s">
        <v>6002</v>
      </c>
      <c r="N18" s="388" t="s">
        <v>6012</v>
      </c>
      <c r="O18" s="286"/>
      <c r="P18" s="286"/>
      <c r="Q18" s="286"/>
      <c r="R18" s="286"/>
      <c r="S18" s="388"/>
      <c r="T18" s="286"/>
      <c r="U18" s="286"/>
      <c r="V18" s="286" t="s">
        <v>5257</v>
      </c>
      <c r="W18" s="389">
        <v>43353</v>
      </c>
      <c r="Y18" s="524" t="s">
        <v>5980</v>
      </c>
      <c r="Z18" s="528" t="s">
        <v>6015</v>
      </c>
    </row>
    <row r="19" spans="1:26" x14ac:dyDescent="0.3">
      <c r="A19" s="286" t="s">
        <v>5244</v>
      </c>
      <c r="B19" s="384" t="s">
        <v>4798</v>
      </c>
      <c r="C19" s="286">
        <v>305.39999999999998</v>
      </c>
      <c r="D19" s="286" t="s">
        <v>5280</v>
      </c>
      <c r="E19" s="286" t="s">
        <v>5476</v>
      </c>
      <c r="F19" s="286">
        <v>50</v>
      </c>
      <c r="G19" s="286">
        <v>9</v>
      </c>
      <c r="H19" s="286"/>
      <c r="I19" s="385"/>
      <c r="J19" s="286"/>
      <c r="K19" s="386">
        <v>75.128405514045397</v>
      </c>
      <c r="L19" s="386">
        <v>273</v>
      </c>
      <c r="M19" s="391" t="s">
        <v>6002</v>
      </c>
      <c r="N19" s="388" t="s">
        <v>6005</v>
      </c>
      <c r="O19" s="286"/>
      <c r="P19" s="286"/>
      <c r="Q19" s="286"/>
      <c r="R19" s="286"/>
      <c r="S19" s="388"/>
      <c r="T19" s="286"/>
      <c r="U19" s="286"/>
      <c r="V19" s="286" t="s">
        <v>5257</v>
      </c>
      <c r="W19" s="389">
        <v>43353</v>
      </c>
      <c r="Y19" s="524" t="s">
        <v>5981</v>
      </c>
      <c r="Z19" s="528" t="s">
        <v>6016</v>
      </c>
    </row>
    <row r="20" spans="1:26" x14ac:dyDescent="0.3">
      <c r="A20" s="286" t="s">
        <v>5244</v>
      </c>
      <c r="B20" s="384" t="s">
        <v>4798</v>
      </c>
      <c r="C20" s="286">
        <v>321.39999999999998</v>
      </c>
      <c r="D20" s="286" t="s">
        <v>5280</v>
      </c>
      <c r="E20" s="286" t="s">
        <v>5476</v>
      </c>
      <c r="F20" s="286">
        <v>52</v>
      </c>
      <c r="G20" s="286">
        <v>10</v>
      </c>
      <c r="H20" s="286"/>
      <c r="I20" s="385"/>
      <c r="J20" s="286" t="s">
        <v>5988</v>
      </c>
      <c r="K20" s="386">
        <v>73.572661578427585</v>
      </c>
      <c r="L20" s="386">
        <v>273</v>
      </c>
      <c r="M20" s="391" t="s">
        <v>6002</v>
      </c>
      <c r="N20" s="388" t="s">
        <v>6017</v>
      </c>
      <c r="O20" s="286"/>
      <c r="P20" s="286"/>
      <c r="Q20" s="286"/>
      <c r="R20" s="286"/>
      <c r="S20" s="388"/>
      <c r="T20" s="286"/>
      <c r="U20" s="286"/>
      <c r="V20" s="286" t="s">
        <v>5257</v>
      </c>
      <c r="W20" s="389">
        <v>43353</v>
      </c>
      <c r="Y20" s="524" t="s">
        <v>5982</v>
      </c>
      <c r="Z20" s="528" t="s">
        <v>6018</v>
      </c>
    </row>
    <row r="21" spans="1:26" x14ac:dyDescent="0.3">
      <c r="A21" s="286" t="s">
        <v>5244</v>
      </c>
      <c r="B21" s="384" t="s">
        <v>4798</v>
      </c>
      <c r="C21" s="286">
        <v>356.1</v>
      </c>
      <c r="D21" s="286" t="s">
        <v>5280</v>
      </c>
      <c r="E21" s="286" t="s">
        <v>5476</v>
      </c>
      <c r="F21" s="286">
        <v>55</v>
      </c>
      <c r="G21" s="286">
        <v>10</v>
      </c>
      <c r="H21" s="286"/>
      <c r="I21" s="385"/>
      <c r="J21" s="286"/>
      <c r="K21" s="386">
        <v>72.479388547288835</v>
      </c>
      <c r="L21" s="386">
        <v>273</v>
      </c>
      <c r="M21" s="391" t="s">
        <v>6002</v>
      </c>
      <c r="N21" s="388" t="s">
        <v>6005</v>
      </c>
      <c r="O21" s="286"/>
      <c r="P21" s="286"/>
      <c r="Q21" s="286"/>
      <c r="R21" s="286"/>
      <c r="S21" s="388"/>
      <c r="T21" s="286"/>
      <c r="U21" s="286"/>
      <c r="V21" s="286" t="s">
        <v>5257</v>
      </c>
      <c r="W21" s="389">
        <v>43353</v>
      </c>
      <c r="Y21" s="524" t="s">
        <v>5983</v>
      </c>
      <c r="Z21" s="528" t="s">
        <v>6019</v>
      </c>
    </row>
    <row r="22" spans="1:26" x14ac:dyDescent="0.3">
      <c r="A22" s="286" t="s">
        <v>5244</v>
      </c>
      <c r="B22" s="384" t="s">
        <v>4798</v>
      </c>
      <c r="C22" s="286">
        <v>366.2</v>
      </c>
      <c r="D22" s="286" t="s">
        <v>5280</v>
      </c>
      <c r="E22" s="286" t="s">
        <v>5476</v>
      </c>
      <c r="F22" s="286">
        <v>58</v>
      </c>
      <c r="G22" s="286">
        <v>354</v>
      </c>
      <c r="H22" s="286"/>
      <c r="I22" s="385"/>
      <c r="J22" s="286"/>
      <c r="K22" s="386">
        <v>70.190467952822075</v>
      </c>
      <c r="L22" s="386">
        <v>264</v>
      </c>
      <c r="M22" s="391" t="s">
        <v>6002</v>
      </c>
      <c r="N22" s="388" t="s">
        <v>6005</v>
      </c>
      <c r="O22" s="286"/>
      <c r="P22" s="286"/>
      <c r="Q22" s="286"/>
      <c r="R22" s="286"/>
      <c r="S22" s="388"/>
      <c r="T22" s="286"/>
      <c r="U22" s="286"/>
      <c r="V22" s="286" t="s">
        <v>5257</v>
      </c>
      <c r="W22" s="389">
        <v>43353</v>
      </c>
      <c r="Y22" s="524" t="s">
        <v>5984</v>
      </c>
      <c r="Z22" s="528" t="s">
        <v>6020</v>
      </c>
    </row>
    <row r="23" spans="1:26" x14ac:dyDescent="0.3">
      <c r="A23" s="286" t="s">
        <v>5244</v>
      </c>
      <c r="B23" s="384" t="s">
        <v>4798</v>
      </c>
      <c r="C23" s="286">
        <v>374.5</v>
      </c>
      <c r="D23" s="286" t="s">
        <v>5280</v>
      </c>
      <c r="E23" s="286" t="s">
        <v>5476</v>
      </c>
      <c r="F23" s="286">
        <v>47</v>
      </c>
      <c r="G23" s="286">
        <v>344</v>
      </c>
      <c r="H23" s="286"/>
      <c r="I23" s="385"/>
      <c r="J23" s="286"/>
      <c r="K23" s="386">
        <v>80.349655974672714</v>
      </c>
      <c r="L23" s="386">
        <v>256</v>
      </c>
      <c r="M23" s="391" t="s">
        <v>6002</v>
      </c>
      <c r="N23" s="388" t="s">
        <v>6005</v>
      </c>
      <c r="O23" s="286"/>
      <c r="P23" s="286"/>
      <c r="Q23" s="286"/>
      <c r="R23" s="286"/>
      <c r="S23" s="388"/>
      <c r="T23" s="286"/>
      <c r="U23" s="286"/>
      <c r="V23" s="286" t="s">
        <v>5257</v>
      </c>
      <c r="W23" s="389">
        <v>43353</v>
      </c>
      <c r="Y23" s="524" t="s">
        <v>5985</v>
      </c>
      <c r="Z23" s="528" t="s">
        <v>6021</v>
      </c>
    </row>
    <row r="24" spans="1:26" x14ac:dyDescent="0.3">
      <c r="A24" s="286" t="s">
        <v>5244</v>
      </c>
      <c r="B24" s="384" t="s">
        <v>4798</v>
      </c>
      <c r="C24" s="286">
        <v>284.5</v>
      </c>
      <c r="D24" s="286" t="s">
        <v>5280</v>
      </c>
      <c r="E24" s="286" t="s">
        <v>5476</v>
      </c>
      <c r="F24" s="286">
        <v>55</v>
      </c>
      <c r="G24" s="286">
        <v>345</v>
      </c>
      <c r="H24" s="286"/>
      <c r="I24" s="385"/>
      <c r="J24" s="286" t="s">
        <v>5988</v>
      </c>
      <c r="K24" s="386">
        <v>69.6111899384955</v>
      </c>
      <c r="L24" s="386">
        <v>258</v>
      </c>
      <c r="M24" s="391" t="s">
        <v>6002</v>
      </c>
      <c r="N24" s="388" t="s">
        <v>6005</v>
      </c>
      <c r="O24" s="286"/>
      <c r="P24" s="286"/>
      <c r="Q24" s="286"/>
      <c r="R24" s="286"/>
      <c r="S24" s="388"/>
      <c r="T24" s="286"/>
      <c r="U24" s="286"/>
      <c r="V24" s="286" t="s">
        <v>5257</v>
      </c>
      <c r="W24" s="389">
        <v>43353</v>
      </c>
      <c r="Y24" s="524" t="s">
        <v>5241</v>
      </c>
      <c r="Z24" s="528" t="s">
        <v>6022</v>
      </c>
    </row>
    <row r="25" spans="1:26" x14ac:dyDescent="0.3">
      <c r="A25" s="286" t="s">
        <v>5244</v>
      </c>
      <c r="B25" s="384" t="s">
        <v>4798</v>
      </c>
      <c r="C25" s="286">
        <v>281.89999999999998</v>
      </c>
      <c r="D25" s="286" t="s">
        <v>6023</v>
      </c>
      <c r="E25" s="286" t="s">
        <v>5476</v>
      </c>
      <c r="F25" s="286">
        <v>60</v>
      </c>
      <c r="G25" s="286">
        <v>334</v>
      </c>
      <c r="H25" s="286"/>
      <c r="I25" s="385"/>
      <c r="J25" s="286" t="s">
        <v>5988</v>
      </c>
      <c r="K25" s="386">
        <v>63.344739527401202</v>
      </c>
      <c r="L25" s="386">
        <v>253</v>
      </c>
      <c r="M25" s="392" t="s">
        <v>6024</v>
      </c>
      <c r="N25" s="388" t="s">
        <v>6025</v>
      </c>
      <c r="O25" s="286"/>
      <c r="P25" s="286"/>
      <c r="Q25" s="286"/>
      <c r="R25" s="286"/>
      <c r="S25" s="388"/>
      <c r="T25" s="286"/>
      <c r="U25" s="286"/>
      <c r="V25" s="286" t="s">
        <v>5257</v>
      </c>
      <c r="W25" s="389">
        <v>43353</v>
      </c>
      <c r="Y25" s="533" t="s">
        <v>5986</v>
      </c>
      <c r="Z25" s="528" t="s">
        <v>6026</v>
      </c>
    </row>
    <row r="26" spans="1:26" x14ac:dyDescent="0.3">
      <c r="A26" s="286" t="s">
        <v>5244</v>
      </c>
      <c r="B26" s="384" t="s">
        <v>4798</v>
      </c>
      <c r="C26" s="286">
        <v>221.1</v>
      </c>
      <c r="D26" s="286" t="s">
        <v>5371</v>
      </c>
      <c r="E26" s="286" t="s">
        <v>5476</v>
      </c>
      <c r="F26" s="286">
        <v>18</v>
      </c>
      <c r="G26" s="286">
        <v>170</v>
      </c>
      <c r="H26" s="286"/>
      <c r="I26" s="385"/>
      <c r="J26" s="286"/>
      <c r="K26" s="386">
        <v>40.097541388605251</v>
      </c>
      <c r="L26" s="386">
        <v>72</v>
      </c>
      <c r="M26" s="393" t="s">
        <v>6027</v>
      </c>
      <c r="N26" s="388" t="s">
        <v>6028</v>
      </c>
      <c r="O26" s="286"/>
      <c r="P26" s="286"/>
      <c r="Q26" s="286"/>
      <c r="R26" s="286"/>
      <c r="S26" s="388"/>
      <c r="T26" s="286" t="s">
        <v>6029</v>
      </c>
      <c r="U26" s="286" t="s">
        <v>6030</v>
      </c>
      <c r="V26" s="286" t="s">
        <v>5257</v>
      </c>
      <c r="W26" s="389">
        <v>43353</v>
      </c>
      <c r="Y26" s="394"/>
      <c r="Z26" s="302"/>
    </row>
    <row r="27" spans="1:26" x14ac:dyDescent="0.3">
      <c r="A27" s="286" t="s">
        <v>5244</v>
      </c>
      <c r="B27" s="384" t="s">
        <v>4798</v>
      </c>
      <c r="C27" s="286">
        <v>230.1</v>
      </c>
      <c r="D27" s="286" t="s">
        <v>5371</v>
      </c>
      <c r="E27" s="286" t="s">
        <v>5476</v>
      </c>
      <c r="F27" s="286">
        <v>35</v>
      </c>
      <c r="G27" s="286">
        <v>153</v>
      </c>
      <c r="H27" s="286"/>
      <c r="I27" s="385"/>
      <c r="J27" s="286" t="s">
        <v>5988</v>
      </c>
      <c r="K27" s="386">
        <v>27.91361231654637</v>
      </c>
      <c r="L27" s="386">
        <v>34</v>
      </c>
      <c r="M27" s="393" t="s">
        <v>6027</v>
      </c>
      <c r="N27" s="388" t="s">
        <v>6031</v>
      </c>
      <c r="O27" s="286"/>
      <c r="P27" s="286"/>
      <c r="Q27" s="286"/>
      <c r="R27" s="286"/>
      <c r="S27" s="388"/>
      <c r="T27" s="286" t="s">
        <v>6029</v>
      </c>
      <c r="U27" s="286" t="s">
        <v>6030</v>
      </c>
      <c r="V27" s="286" t="s">
        <v>5257</v>
      </c>
      <c r="W27" s="389">
        <v>43353</v>
      </c>
      <c r="Y27" s="394"/>
      <c r="Z27" s="302"/>
    </row>
    <row r="28" spans="1:26" x14ac:dyDescent="0.3">
      <c r="A28" s="286" t="s">
        <v>5244</v>
      </c>
      <c r="B28" s="288" t="s">
        <v>4803</v>
      </c>
      <c r="C28" s="395">
        <v>153.1</v>
      </c>
      <c r="D28" s="288" t="s">
        <v>5371</v>
      </c>
      <c r="E28" s="288" t="s">
        <v>5476</v>
      </c>
      <c r="F28" s="288">
        <v>73</v>
      </c>
      <c r="G28" s="288">
        <v>336</v>
      </c>
      <c r="H28" s="288"/>
      <c r="I28" s="396"/>
      <c r="J28" s="288" t="s">
        <v>5988</v>
      </c>
      <c r="K28" s="397">
        <v>46</v>
      </c>
      <c r="L28" s="397">
        <v>260</v>
      </c>
      <c r="M28" s="398" t="s">
        <v>6032</v>
      </c>
      <c r="N28" s="399" t="s">
        <v>6033</v>
      </c>
      <c r="O28" s="288"/>
      <c r="P28" s="288" t="s">
        <v>6034</v>
      </c>
      <c r="Q28" s="288"/>
      <c r="R28" s="288" t="s">
        <v>5344</v>
      </c>
      <c r="S28" s="399">
        <v>3</v>
      </c>
      <c r="T28" s="288" t="s">
        <v>6035</v>
      </c>
      <c r="U28" s="288" t="s">
        <v>6036</v>
      </c>
      <c r="V28" s="288" t="s">
        <v>5257</v>
      </c>
      <c r="W28" s="291">
        <v>42985</v>
      </c>
      <c r="X28" s="165"/>
      <c r="Y28" s="400" t="s">
        <v>6037</v>
      </c>
      <c r="Z28" s="401"/>
    </row>
    <row r="29" spans="1:26" x14ac:dyDescent="0.3">
      <c r="A29" s="286" t="s">
        <v>5244</v>
      </c>
      <c r="B29" s="288" t="s">
        <v>4803</v>
      </c>
      <c r="C29" s="395">
        <v>168.2</v>
      </c>
      <c r="D29" s="288" t="s">
        <v>5371</v>
      </c>
      <c r="E29" s="288" t="s">
        <v>5476</v>
      </c>
      <c r="F29" s="288">
        <v>23</v>
      </c>
      <c r="G29" s="288">
        <v>121</v>
      </c>
      <c r="H29" s="288"/>
      <c r="I29" s="396"/>
      <c r="J29" s="288" t="s">
        <v>5988</v>
      </c>
      <c r="K29" s="397">
        <v>55</v>
      </c>
      <c r="L29" s="397">
        <v>14</v>
      </c>
      <c r="M29" s="398" t="s">
        <v>6032</v>
      </c>
      <c r="N29" s="399" t="s">
        <v>6038</v>
      </c>
      <c r="O29" s="288"/>
      <c r="P29" s="288" t="s">
        <v>6034</v>
      </c>
      <c r="Q29" s="288"/>
      <c r="R29" s="288"/>
      <c r="S29" s="399">
        <v>2</v>
      </c>
      <c r="T29" s="288" t="s">
        <v>6036</v>
      </c>
      <c r="U29" s="288"/>
      <c r="V29" s="288" t="s">
        <v>5257</v>
      </c>
      <c r="W29" s="291">
        <v>42985</v>
      </c>
      <c r="X29" s="165"/>
      <c r="Y29" s="402" t="s">
        <v>6039</v>
      </c>
      <c r="Z29" s="403" t="s">
        <v>6040</v>
      </c>
    </row>
    <row r="30" spans="1:26" x14ac:dyDescent="0.3">
      <c r="A30" s="286" t="s">
        <v>5244</v>
      </c>
      <c r="B30" s="288" t="s">
        <v>4803</v>
      </c>
      <c r="C30" s="395">
        <v>231</v>
      </c>
      <c r="D30" s="288" t="s">
        <v>5371</v>
      </c>
      <c r="E30" s="288" t="s">
        <v>5476</v>
      </c>
      <c r="F30" s="288">
        <v>44</v>
      </c>
      <c r="G30" s="288">
        <v>190</v>
      </c>
      <c r="H30" s="288"/>
      <c r="I30" s="396"/>
      <c r="J30" s="288" t="s">
        <v>5988</v>
      </c>
      <c r="K30" s="397">
        <v>17</v>
      </c>
      <c r="L30" s="397">
        <v>115</v>
      </c>
      <c r="M30" s="398" t="s">
        <v>6032</v>
      </c>
      <c r="N30" s="399" t="s">
        <v>6041</v>
      </c>
      <c r="O30" s="288"/>
      <c r="P30" s="288" t="s">
        <v>6034</v>
      </c>
      <c r="Q30" s="288"/>
      <c r="R30" s="288"/>
      <c r="S30" s="399">
        <v>5</v>
      </c>
      <c r="T30" s="288" t="s">
        <v>6036</v>
      </c>
      <c r="U30" s="288"/>
      <c r="V30" s="288" t="s">
        <v>5257</v>
      </c>
      <c r="W30" s="291">
        <v>42985</v>
      </c>
      <c r="X30" s="165"/>
      <c r="Y30" s="404" t="s">
        <v>6042</v>
      </c>
      <c r="Z30" s="403" t="s">
        <v>27</v>
      </c>
    </row>
    <row r="31" spans="1:26" x14ac:dyDescent="0.3">
      <c r="A31" s="286" t="s">
        <v>5244</v>
      </c>
      <c r="B31" s="288" t="s">
        <v>4803</v>
      </c>
      <c r="C31" s="395">
        <v>244.9</v>
      </c>
      <c r="D31" s="288" t="s">
        <v>5371</v>
      </c>
      <c r="E31" s="288" t="s">
        <v>5476</v>
      </c>
      <c r="F31" s="288">
        <v>32</v>
      </c>
      <c r="G31" s="288">
        <v>165</v>
      </c>
      <c r="H31" s="288"/>
      <c r="I31" s="396"/>
      <c r="J31" s="288" t="s">
        <v>5988</v>
      </c>
      <c r="K31" s="397">
        <v>29</v>
      </c>
      <c r="L31" s="397">
        <v>62</v>
      </c>
      <c r="M31" s="398" t="s">
        <v>6032</v>
      </c>
      <c r="N31" s="399" t="s">
        <v>6043</v>
      </c>
      <c r="O31" s="288"/>
      <c r="P31" s="288" t="s">
        <v>6034</v>
      </c>
      <c r="Q31" s="288"/>
      <c r="R31" s="288"/>
      <c r="S31" s="399">
        <v>3</v>
      </c>
      <c r="T31" s="288" t="s">
        <v>6036</v>
      </c>
      <c r="U31" s="288"/>
      <c r="V31" s="288" t="s">
        <v>5257</v>
      </c>
      <c r="W31" s="291">
        <v>42986</v>
      </c>
      <c r="X31" s="165"/>
      <c r="Y31" s="405" t="s">
        <v>6024</v>
      </c>
      <c r="Z31" s="403" t="s">
        <v>6044</v>
      </c>
    </row>
    <row r="32" spans="1:26" x14ac:dyDescent="0.3">
      <c r="A32" s="286" t="s">
        <v>5244</v>
      </c>
      <c r="B32" s="288" t="s">
        <v>4803</v>
      </c>
      <c r="C32" s="395">
        <v>246.1</v>
      </c>
      <c r="D32" s="288" t="s">
        <v>5434</v>
      </c>
      <c r="E32" s="288" t="s">
        <v>5476</v>
      </c>
      <c r="F32" s="288">
        <v>67</v>
      </c>
      <c r="G32" s="288">
        <v>132</v>
      </c>
      <c r="H32" s="288"/>
      <c r="I32" s="396"/>
      <c r="J32" s="288" t="s">
        <v>5988</v>
      </c>
      <c r="K32" s="397">
        <v>22</v>
      </c>
      <c r="L32" s="397">
        <v>318</v>
      </c>
      <c r="M32" s="398" t="s">
        <v>6032</v>
      </c>
      <c r="N32" s="399" t="s">
        <v>6045</v>
      </c>
      <c r="O32" s="288"/>
      <c r="P32" s="288" t="s">
        <v>6034</v>
      </c>
      <c r="Q32" s="288"/>
      <c r="R32" s="288"/>
      <c r="S32" s="399">
        <v>1</v>
      </c>
      <c r="T32" s="288" t="s">
        <v>6036</v>
      </c>
      <c r="U32" s="288" t="s">
        <v>6035</v>
      </c>
      <c r="V32" s="288" t="s">
        <v>5257</v>
      </c>
      <c r="W32" s="291">
        <v>42986</v>
      </c>
      <c r="X32" s="165"/>
      <c r="Y32" s="406" t="s">
        <v>5992</v>
      </c>
      <c r="Z32" s="403" t="s">
        <v>34</v>
      </c>
    </row>
    <row r="33" spans="1:26" x14ac:dyDescent="0.3">
      <c r="A33" s="286" t="s">
        <v>5244</v>
      </c>
      <c r="B33" s="288" t="s">
        <v>4803</v>
      </c>
      <c r="C33" s="395">
        <v>256.45</v>
      </c>
      <c r="D33" s="288" t="s">
        <v>5371</v>
      </c>
      <c r="E33" s="288" t="s">
        <v>5476</v>
      </c>
      <c r="F33" s="288">
        <v>62</v>
      </c>
      <c r="G33" s="288">
        <v>120</v>
      </c>
      <c r="H33" s="288"/>
      <c r="I33" s="396"/>
      <c r="J33" s="288" t="s">
        <v>5988</v>
      </c>
      <c r="K33" s="397">
        <v>28</v>
      </c>
      <c r="L33" s="397">
        <v>327</v>
      </c>
      <c r="M33" s="398" t="s">
        <v>6032</v>
      </c>
      <c r="N33" s="399" t="s">
        <v>6046</v>
      </c>
      <c r="O33" s="288"/>
      <c r="P33" s="288" t="s">
        <v>6034</v>
      </c>
      <c r="Q33" s="288"/>
      <c r="R33" s="288"/>
      <c r="S33" s="399">
        <v>5</v>
      </c>
      <c r="T33" s="288" t="s">
        <v>6036</v>
      </c>
      <c r="U33" s="288"/>
      <c r="V33" s="288" t="s">
        <v>5257</v>
      </c>
      <c r="W33" s="291">
        <v>42986</v>
      </c>
      <c r="X33" s="165"/>
      <c r="Y33" s="407" t="s">
        <v>6002</v>
      </c>
      <c r="Z33" s="403" t="s">
        <v>6047</v>
      </c>
    </row>
    <row r="34" spans="1:26" x14ac:dyDescent="0.3">
      <c r="A34" s="286" t="s">
        <v>5244</v>
      </c>
      <c r="B34" s="288" t="s">
        <v>4803</v>
      </c>
      <c r="C34" s="395">
        <v>337.6</v>
      </c>
      <c r="D34" s="288" t="s">
        <v>5371</v>
      </c>
      <c r="E34" s="288" t="s">
        <v>5476</v>
      </c>
      <c r="F34" s="288">
        <v>45</v>
      </c>
      <c r="G34" s="288">
        <v>167</v>
      </c>
      <c r="H34" s="288"/>
      <c r="I34" s="396"/>
      <c r="J34" s="288" t="s">
        <v>5988</v>
      </c>
      <c r="K34" s="397">
        <v>16</v>
      </c>
      <c r="L34" s="397">
        <v>52</v>
      </c>
      <c r="M34" s="398" t="s">
        <v>6032</v>
      </c>
      <c r="N34" s="399" t="s">
        <v>6048</v>
      </c>
      <c r="O34" s="288"/>
      <c r="P34" s="288" t="s">
        <v>6034</v>
      </c>
      <c r="Q34" s="288"/>
      <c r="R34" s="288"/>
      <c r="S34" s="399">
        <v>1</v>
      </c>
      <c r="T34" s="288" t="s">
        <v>6036</v>
      </c>
      <c r="U34" s="288"/>
      <c r="V34" s="288" t="s">
        <v>5257</v>
      </c>
      <c r="W34" s="291">
        <v>42986</v>
      </c>
      <c r="X34" s="165"/>
      <c r="Y34" s="408" t="s">
        <v>6049</v>
      </c>
      <c r="Z34" s="403" t="s">
        <v>6050</v>
      </c>
    </row>
    <row r="35" spans="1:26" x14ac:dyDescent="0.3">
      <c r="A35" s="286" t="s">
        <v>5244</v>
      </c>
      <c r="B35" s="288" t="s">
        <v>4803</v>
      </c>
      <c r="C35" s="395">
        <v>338.23</v>
      </c>
      <c r="D35" s="288" t="s">
        <v>5371</v>
      </c>
      <c r="E35" s="288" t="s">
        <v>5476</v>
      </c>
      <c r="F35" s="288">
        <v>56</v>
      </c>
      <c r="G35" s="288">
        <v>176</v>
      </c>
      <c r="H35" s="288"/>
      <c r="I35" s="396"/>
      <c r="J35" s="288" t="s">
        <v>5988</v>
      </c>
      <c r="K35" s="397">
        <v>3</v>
      </c>
      <c r="L35" s="397">
        <v>47</v>
      </c>
      <c r="M35" s="398" t="s">
        <v>6032</v>
      </c>
      <c r="N35" s="399" t="s">
        <v>6051</v>
      </c>
      <c r="O35" s="288"/>
      <c r="P35" s="288" t="s">
        <v>6034</v>
      </c>
      <c r="Q35" s="288"/>
      <c r="R35" s="288"/>
      <c r="S35" s="399">
        <v>0.5</v>
      </c>
      <c r="T35" s="288" t="s">
        <v>6036</v>
      </c>
      <c r="U35" s="288"/>
      <c r="V35" s="288" t="s">
        <v>5257</v>
      </c>
      <c r="W35" s="291">
        <v>42986</v>
      </c>
      <c r="X35" s="165"/>
      <c r="Y35" s="409" t="s">
        <v>6052</v>
      </c>
      <c r="Z35" s="403" t="s">
        <v>6053</v>
      </c>
    </row>
    <row r="36" spans="1:26" x14ac:dyDescent="0.3">
      <c r="A36" s="286" t="s">
        <v>5244</v>
      </c>
      <c r="B36" s="288" t="s">
        <v>4803</v>
      </c>
      <c r="C36" s="395">
        <v>122.85</v>
      </c>
      <c r="D36" s="288" t="s">
        <v>5371</v>
      </c>
      <c r="E36" s="288" t="s">
        <v>5476</v>
      </c>
      <c r="F36" s="288">
        <v>51</v>
      </c>
      <c r="G36" s="288">
        <v>80</v>
      </c>
      <c r="H36" s="288"/>
      <c r="I36" s="396"/>
      <c r="J36" s="288" t="s">
        <v>5988</v>
      </c>
      <c r="K36" s="397">
        <v>52</v>
      </c>
      <c r="L36" s="397">
        <v>322</v>
      </c>
      <c r="M36" s="398" t="s">
        <v>5989</v>
      </c>
      <c r="N36" s="399" t="s">
        <v>6054</v>
      </c>
      <c r="O36" s="288"/>
      <c r="P36" s="288" t="s">
        <v>6034</v>
      </c>
      <c r="Q36" s="288"/>
      <c r="R36" s="288"/>
      <c r="S36" s="399">
        <v>1</v>
      </c>
      <c r="T36" s="288" t="s">
        <v>6035</v>
      </c>
      <c r="U36" s="288"/>
      <c r="V36" s="288" t="s">
        <v>5257</v>
      </c>
      <c r="W36" s="291">
        <v>42985</v>
      </c>
      <c r="X36" s="165"/>
      <c r="Y36" s="410" t="s">
        <v>6027</v>
      </c>
      <c r="Z36" s="403" t="s">
        <v>6055</v>
      </c>
    </row>
    <row r="37" spans="1:26" x14ac:dyDescent="0.3">
      <c r="A37" s="286" t="s">
        <v>5244</v>
      </c>
      <c r="B37" s="288" t="s">
        <v>4803</v>
      </c>
      <c r="C37" s="395">
        <v>128.85</v>
      </c>
      <c r="D37" s="288" t="s">
        <v>5371</v>
      </c>
      <c r="E37" s="288" t="s">
        <v>5476</v>
      </c>
      <c r="F37" s="288">
        <v>19</v>
      </c>
      <c r="G37" s="288">
        <v>293</v>
      </c>
      <c r="H37" s="288"/>
      <c r="I37" s="396"/>
      <c r="J37" s="288" t="s">
        <v>5988</v>
      </c>
      <c r="K37" s="397">
        <v>84</v>
      </c>
      <c r="L37" s="397">
        <v>208</v>
      </c>
      <c r="M37" s="398" t="s">
        <v>5989</v>
      </c>
      <c r="N37" s="399" t="s">
        <v>6056</v>
      </c>
      <c r="O37" s="288" t="s">
        <v>4540</v>
      </c>
      <c r="P37" s="288" t="s">
        <v>6034</v>
      </c>
      <c r="Q37" s="288"/>
      <c r="R37" s="288" t="s">
        <v>5344</v>
      </c>
      <c r="S37" s="399">
        <v>5</v>
      </c>
      <c r="T37" s="288" t="s">
        <v>6035</v>
      </c>
      <c r="U37" s="288" t="s">
        <v>6057</v>
      </c>
      <c r="V37" s="288" t="s">
        <v>5257</v>
      </c>
      <c r="W37" s="291">
        <v>42985</v>
      </c>
      <c r="X37" s="165"/>
      <c r="Y37" s="411" t="s">
        <v>6058</v>
      </c>
      <c r="Z37" s="403" t="s">
        <v>6059</v>
      </c>
    </row>
    <row r="38" spans="1:26" x14ac:dyDescent="0.3">
      <c r="A38" s="286" t="s">
        <v>5244</v>
      </c>
      <c r="B38" s="288" t="s">
        <v>4803</v>
      </c>
      <c r="C38" s="395">
        <v>128.86000000000001</v>
      </c>
      <c r="D38" s="288" t="s">
        <v>5371</v>
      </c>
      <c r="E38" s="288" t="s">
        <v>5476</v>
      </c>
      <c r="F38" s="288">
        <v>73</v>
      </c>
      <c r="G38" s="288">
        <v>10</v>
      </c>
      <c r="H38" s="288"/>
      <c r="I38" s="396"/>
      <c r="J38" s="288" t="s">
        <v>5988</v>
      </c>
      <c r="K38" s="397">
        <v>47</v>
      </c>
      <c r="L38" s="397">
        <v>273</v>
      </c>
      <c r="M38" s="398" t="s">
        <v>5989</v>
      </c>
      <c r="N38" s="399" t="s">
        <v>6060</v>
      </c>
      <c r="O38" s="288" t="s">
        <v>4540</v>
      </c>
      <c r="P38" s="288" t="s">
        <v>6034</v>
      </c>
      <c r="Q38" s="288"/>
      <c r="R38" s="288"/>
      <c r="S38" s="399">
        <v>2</v>
      </c>
      <c r="T38" s="288" t="s">
        <v>6057</v>
      </c>
      <c r="U38" s="288"/>
      <c r="V38" s="288" t="s">
        <v>5257</v>
      </c>
      <c r="W38" s="291">
        <v>42985</v>
      </c>
      <c r="X38" s="165"/>
      <c r="Y38" s="412" t="s">
        <v>6061</v>
      </c>
      <c r="Z38" s="403" t="s">
        <v>6062</v>
      </c>
    </row>
    <row r="39" spans="1:26" x14ac:dyDescent="0.3">
      <c r="A39" s="286" t="s">
        <v>5244</v>
      </c>
      <c r="B39" s="288" t="s">
        <v>4803</v>
      </c>
      <c r="C39" s="395">
        <v>228.9</v>
      </c>
      <c r="D39" s="288" t="s">
        <v>5371</v>
      </c>
      <c r="E39" s="288" t="s">
        <v>5476</v>
      </c>
      <c r="F39" s="288">
        <v>33</v>
      </c>
      <c r="G39" s="288">
        <v>267</v>
      </c>
      <c r="H39" s="288"/>
      <c r="I39" s="396"/>
      <c r="J39" s="288" t="s">
        <v>5988</v>
      </c>
      <c r="K39" s="397">
        <v>61</v>
      </c>
      <c r="L39" s="397">
        <v>195</v>
      </c>
      <c r="M39" s="413" t="s">
        <v>6052</v>
      </c>
      <c r="N39" s="399" t="s">
        <v>6063</v>
      </c>
      <c r="O39" s="288"/>
      <c r="P39" s="288" t="s">
        <v>6034</v>
      </c>
      <c r="Q39" s="288"/>
      <c r="R39" s="288"/>
      <c r="S39" s="399">
        <v>5</v>
      </c>
      <c r="T39" s="288" t="s">
        <v>6035</v>
      </c>
      <c r="U39" s="288"/>
      <c r="V39" s="288" t="s">
        <v>5257</v>
      </c>
      <c r="W39" s="291">
        <v>42985</v>
      </c>
      <c r="X39" s="165"/>
      <c r="Y39" s="414" t="s">
        <v>6064</v>
      </c>
      <c r="Z39" s="403" t="s">
        <v>6065</v>
      </c>
    </row>
    <row r="40" spans="1:26" x14ac:dyDescent="0.3">
      <c r="A40" s="286" t="s">
        <v>5244</v>
      </c>
      <c r="B40" s="288" t="s">
        <v>4803</v>
      </c>
      <c r="C40" s="395">
        <v>192.1</v>
      </c>
      <c r="D40" s="288" t="s">
        <v>5371</v>
      </c>
      <c r="E40" s="288" t="s">
        <v>5529</v>
      </c>
      <c r="F40" s="288">
        <v>66</v>
      </c>
      <c r="G40" s="288">
        <v>298</v>
      </c>
      <c r="H40" s="288"/>
      <c r="I40" s="396"/>
      <c r="J40" s="288" t="s">
        <v>5988</v>
      </c>
      <c r="K40" s="397">
        <v>46</v>
      </c>
      <c r="L40" s="397">
        <v>239</v>
      </c>
      <c r="M40" s="415" t="s">
        <v>6049</v>
      </c>
      <c r="N40" s="399" t="s">
        <v>6066</v>
      </c>
      <c r="O40" s="288"/>
      <c r="P40" s="288" t="s">
        <v>6034</v>
      </c>
      <c r="Q40" s="288"/>
      <c r="R40" s="288"/>
      <c r="S40" s="399">
        <v>1</v>
      </c>
      <c r="T40" s="288" t="s">
        <v>6067</v>
      </c>
      <c r="U40" s="288"/>
      <c r="V40" s="288" t="s">
        <v>5257</v>
      </c>
      <c r="W40" s="291">
        <v>42985</v>
      </c>
      <c r="X40" s="165"/>
      <c r="Y40" s="416" t="s">
        <v>6068</v>
      </c>
      <c r="Z40" s="403" t="s">
        <v>6069</v>
      </c>
    </row>
    <row r="41" spans="1:26" x14ac:dyDescent="0.3">
      <c r="A41" s="286" t="s">
        <v>5244</v>
      </c>
      <c r="B41" s="288" t="s">
        <v>4803</v>
      </c>
      <c r="C41" s="395">
        <v>149.05000000000001</v>
      </c>
      <c r="D41" s="288" t="s">
        <v>133</v>
      </c>
      <c r="E41" s="288" t="s">
        <v>5529</v>
      </c>
      <c r="F41" s="288">
        <v>51</v>
      </c>
      <c r="G41" s="288">
        <v>315</v>
      </c>
      <c r="H41" s="288"/>
      <c r="I41" s="396"/>
      <c r="J41" s="288" t="s">
        <v>5988</v>
      </c>
      <c r="K41" s="397">
        <v>63</v>
      </c>
      <c r="L41" s="397">
        <v>240</v>
      </c>
      <c r="M41" s="417" t="s">
        <v>5992</v>
      </c>
      <c r="N41" s="399" t="s">
        <v>6070</v>
      </c>
      <c r="O41" s="288"/>
      <c r="P41" s="288" t="s">
        <v>6034</v>
      </c>
      <c r="Q41" s="288"/>
      <c r="R41" s="288"/>
      <c r="S41" s="399"/>
      <c r="T41" s="288"/>
      <c r="U41" s="288"/>
      <c r="V41" s="288" t="s">
        <v>5257</v>
      </c>
      <c r="W41" s="291">
        <v>42985</v>
      </c>
      <c r="X41" s="165"/>
      <c r="Y41" s="418" t="s">
        <v>6032</v>
      </c>
      <c r="Z41" s="403" t="s">
        <v>6071</v>
      </c>
    </row>
    <row r="42" spans="1:26" x14ac:dyDescent="0.3">
      <c r="A42" s="286" t="s">
        <v>5244</v>
      </c>
      <c r="B42" s="288" t="s">
        <v>4803</v>
      </c>
      <c r="C42" s="395">
        <v>164.35</v>
      </c>
      <c r="D42" s="288" t="s">
        <v>5371</v>
      </c>
      <c r="E42" s="288" t="s">
        <v>5476</v>
      </c>
      <c r="F42" s="288">
        <v>68</v>
      </c>
      <c r="G42" s="288">
        <v>30</v>
      </c>
      <c r="H42" s="288"/>
      <c r="I42" s="396"/>
      <c r="J42" s="288" t="s">
        <v>5988</v>
      </c>
      <c r="K42" s="397">
        <v>50</v>
      </c>
      <c r="L42" s="397">
        <v>283</v>
      </c>
      <c r="M42" s="417" t="s">
        <v>5992</v>
      </c>
      <c r="N42" s="399" t="s">
        <v>6072</v>
      </c>
      <c r="O42" s="288"/>
      <c r="P42" s="288" t="s">
        <v>6034</v>
      </c>
      <c r="Q42" s="288"/>
      <c r="R42" s="288"/>
      <c r="S42" s="399"/>
      <c r="T42" s="288"/>
      <c r="U42" s="288"/>
      <c r="V42" s="288" t="s">
        <v>5257</v>
      </c>
      <c r="W42" s="291">
        <v>42985</v>
      </c>
      <c r="X42" s="165"/>
      <c r="Y42" s="418" t="s">
        <v>5989</v>
      </c>
      <c r="Z42" s="403" t="s">
        <v>6073</v>
      </c>
    </row>
    <row r="43" spans="1:26" x14ac:dyDescent="0.3">
      <c r="A43" s="286" t="s">
        <v>5244</v>
      </c>
      <c r="B43" s="288" t="s">
        <v>4803</v>
      </c>
      <c r="C43" s="395">
        <v>185.41</v>
      </c>
      <c r="D43" s="288" t="s">
        <v>133</v>
      </c>
      <c r="E43" s="288" t="s">
        <v>5529</v>
      </c>
      <c r="F43" s="288">
        <v>75</v>
      </c>
      <c r="G43" s="288">
        <v>276</v>
      </c>
      <c r="H43" s="288"/>
      <c r="I43" s="396"/>
      <c r="J43" s="288" t="s">
        <v>5988</v>
      </c>
      <c r="K43" s="397">
        <v>35</v>
      </c>
      <c r="L43" s="397">
        <v>242</v>
      </c>
      <c r="M43" s="417" t="s">
        <v>5992</v>
      </c>
      <c r="N43" s="399" t="s">
        <v>6074</v>
      </c>
      <c r="O43" s="288"/>
      <c r="P43" s="288" t="s">
        <v>6034</v>
      </c>
      <c r="Q43" s="288"/>
      <c r="R43" s="288"/>
      <c r="S43" s="399"/>
      <c r="T43" s="288"/>
      <c r="U43" s="288"/>
      <c r="V43" s="288" t="s">
        <v>5257</v>
      </c>
      <c r="W43" s="291">
        <v>42985</v>
      </c>
      <c r="X43" s="165"/>
      <c r="Y43" s="419" t="s">
        <v>6075</v>
      </c>
      <c r="Z43" s="403" t="s">
        <v>6076</v>
      </c>
    </row>
    <row r="44" spans="1:26" x14ac:dyDescent="0.3">
      <c r="A44" s="286" t="s">
        <v>5244</v>
      </c>
      <c r="B44" s="288" t="s">
        <v>4803</v>
      </c>
      <c r="C44" s="395">
        <v>195.4</v>
      </c>
      <c r="D44" s="288" t="s">
        <v>133</v>
      </c>
      <c r="E44" s="288" t="s">
        <v>5476</v>
      </c>
      <c r="F44" s="288">
        <v>77</v>
      </c>
      <c r="G44" s="288">
        <v>274</v>
      </c>
      <c r="H44" s="288"/>
      <c r="I44" s="396"/>
      <c r="J44" s="288" t="s">
        <v>5988</v>
      </c>
      <c r="K44" s="397">
        <v>33</v>
      </c>
      <c r="L44" s="397">
        <v>245</v>
      </c>
      <c r="M44" s="417" t="s">
        <v>5992</v>
      </c>
      <c r="N44" s="399" t="s">
        <v>6077</v>
      </c>
      <c r="O44" s="288"/>
      <c r="P44" s="288" t="s">
        <v>6034</v>
      </c>
      <c r="Q44" s="288"/>
      <c r="R44" s="288"/>
      <c r="S44" s="399"/>
      <c r="T44" s="288"/>
      <c r="U44" s="288"/>
      <c r="V44" s="288" t="s">
        <v>5257</v>
      </c>
      <c r="W44" s="291">
        <v>42985</v>
      </c>
      <c r="X44" s="165"/>
      <c r="Y44" s="306" t="s">
        <v>6078</v>
      </c>
      <c r="Z44" s="403" t="s">
        <v>6079</v>
      </c>
    </row>
    <row r="45" spans="1:26" x14ac:dyDescent="0.3">
      <c r="A45" s="286" t="s">
        <v>5244</v>
      </c>
      <c r="B45" s="288" t="s">
        <v>4803</v>
      </c>
      <c r="C45" s="395">
        <v>200.8</v>
      </c>
      <c r="D45" s="288" t="s">
        <v>133</v>
      </c>
      <c r="E45" s="288" t="s">
        <v>5476</v>
      </c>
      <c r="F45" s="288">
        <v>52</v>
      </c>
      <c r="G45" s="288">
        <v>210</v>
      </c>
      <c r="H45" s="288"/>
      <c r="I45" s="396"/>
      <c r="J45" s="288" t="s">
        <v>5988</v>
      </c>
      <c r="K45" s="397">
        <v>18</v>
      </c>
      <c r="L45" s="397">
        <v>168</v>
      </c>
      <c r="M45" s="417" t="s">
        <v>5992</v>
      </c>
      <c r="N45" s="399" t="s">
        <v>6077</v>
      </c>
      <c r="O45" s="288"/>
      <c r="P45" s="288" t="s">
        <v>6034</v>
      </c>
      <c r="Q45" s="288"/>
      <c r="R45" s="288"/>
      <c r="S45" s="399"/>
      <c r="T45" s="288"/>
      <c r="U45" s="288"/>
      <c r="V45" s="288" t="s">
        <v>5257</v>
      </c>
      <c r="W45" s="291">
        <v>42985</v>
      </c>
      <c r="X45" s="165"/>
      <c r="Y45" s="420" t="s">
        <v>6080</v>
      </c>
      <c r="Z45" s="302" t="s">
        <v>6081</v>
      </c>
    </row>
    <row r="46" spans="1:26" x14ac:dyDescent="0.3">
      <c r="A46" s="286" t="s">
        <v>5244</v>
      </c>
      <c r="B46" s="288" t="s">
        <v>4803</v>
      </c>
      <c r="C46" s="395">
        <v>201.1</v>
      </c>
      <c r="D46" s="288" t="s">
        <v>133</v>
      </c>
      <c r="E46" s="288" t="s">
        <v>5476</v>
      </c>
      <c r="F46" s="288">
        <v>50</v>
      </c>
      <c r="G46" s="288">
        <v>225</v>
      </c>
      <c r="H46" s="288"/>
      <c r="I46" s="396"/>
      <c r="J46" s="288" t="s">
        <v>5988</v>
      </c>
      <c r="K46" s="397">
        <v>27</v>
      </c>
      <c r="L46" s="397">
        <v>178</v>
      </c>
      <c r="M46" s="417" t="s">
        <v>5992</v>
      </c>
      <c r="N46" s="399" t="s">
        <v>6082</v>
      </c>
      <c r="O46" s="288"/>
      <c r="P46" s="288" t="s">
        <v>6034</v>
      </c>
      <c r="Q46" s="288"/>
      <c r="R46" s="288"/>
      <c r="S46" s="399"/>
      <c r="T46" s="288"/>
      <c r="U46" s="288"/>
      <c r="V46" s="288" t="s">
        <v>5257</v>
      </c>
      <c r="W46" s="291">
        <v>42985</v>
      </c>
      <c r="X46" s="165"/>
      <c r="Y46" s="420" t="s">
        <v>6083</v>
      </c>
      <c r="Z46" s="403" t="s">
        <v>6084</v>
      </c>
    </row>
    <row r="47" spans="1:26" x14ac:dyDescent="0.3">
      <c r="A47" s="286" t="s">
        <v>5244</v>
      </c>
      <c r="B47" s="288" t="s">
        <v>4803</v>
      </c>
      <c r="C47" s="395">
        <v>202.7</v>
      </c>
      <c r="D47" s="288" t="s">
        <v>133</v>
      </c>
      <c r="E47" s="288" t="s">
        <v>5476</v>
      </c>
      <c r="F47" s="288">
        <v>43</v>
      </c>
      <c r="G47" s="288">
        <v>20</v>
      </c>
      <c r="H47" s="288"/>
      <c r="I47" s="396"/>
      <c r="J47" s="288" t="s">
        <v>5988</v>
      </c>
      <c r="K47" s="397">
        <v>76</v>
      </c>
      <c r="L47" s="397">
        <v>284</v>
      </c>
      <c r="M47" s="417" t="s">
        <v>5992</v>
      </c>
      <c r="N47" s="399" t="s">
        <v>6085</v>
      </c>
      <c r="O47" s="288"/>
      <c r="P47" s="288" t="s">
        <v>6034</v>
      </c>
      <c r="Q47" s="288"/>
      <c r="R47" s="288"/>
      <c r="S47" s="399"/>
      <c r="T47" s="288"/>
      <c r="U47" s="288"/>
      <c r="V47" s="288" t="s">
        <v>5257</v>
      </c>
      <c r="W47" s="291">
        <v>42985</v>
      </c>
      <c r="X47" s="165"/>
      <c r="Y47" s="394" t="s">
        <v>6086</v>
      </c>
      <c r="Z47" s="403" t="s">
        <v>6087</v>
      </c>
    </row>
    <row r="48" spans="1:26" x14ac:dyDescent="0.3">
      <c r="A48" s="286" t="s">
        <v>5244</v>
      </c>
      <c r="B48" s="288" t="s">
        <v>4803</v>
      </c>
      <c r="C48" s="395">
        <v>209.7</v>
      </c>
      <c r="D48" s="288" t="s">
        <v>133</v>
      </c>
      <c r="E48" s="288" t="s">
        <v>5476</v>
      </c>
      <c r="F48" s="288">
        <v>51</v>
      </c>
      <c r="G48" s="288">
        <v>352</v>
      </c>
      <c r="H48" s="288"/>
      <c r="I48" s="396"/>
      <c r="J48" s="288" t="s">
        <v>5988</v>
      </c>
      <c r="K48" s="397">
        <v>69</v>
      </c>
      <c r="L48" s="397">
        <v>263</v>
      </c>
      <c r="M48" s="417" t="s">
        <v>5992</v>
      </c>
      <c r="N48" s="399" t="s">
        <v>6074</v>
      </c>
      <c r="O48" s="288"/>
      <c r="P48" s="288" t="s">
        <v>6034</v>
      </c>
      <c r="Q48" s="288"/>
      <c r="R48" s="288"/>
      <c r="S48" s="399"/>
      <c r="T48" s="288"/>
      <c r="U48" s="288"/>
      <c r="V48" s="288" t="s">
        <v>5257</v>
      </c>
      <c r="W48" s="291">
        <v>42985</v>
      </c>
      <c r="X48" s="165"/>
      <c r="Y48" s="394" t="s">
        <v>5403</v>
      </c>
      <c r="Z48" s="403" t="s">
        <v>6088</v>
      </c>
    </row>
    <row r="49" spans="1:26" x14ac:dyDescent="0.3">
      <c r="A49" s="286" t="s">
        <v>5244</v>
      </c>
      <c r="B49" s="288" t="s">
        <v>4803</v>
      </c>
      <c r="C49" s="395">
        <v>210.9</v>
      </c>
      <c r="D49" s="288" t="s">
        <v>133</v>
      </c>
      <c r="E49" s="288" t="s">
        <v>5476</v>
      </c>
      <c r="F49" s="288">
        <v>49</v>
      </c>
      <c r="G49" s="288">
        <v>4</v>
      </c>
      <c r="H49" s="288"/>
      <c r="I49" s="396"/>
      <c r="J49" s="288" t="s">
        <v>5988</v>
      </c>
      <c r="K49" s="397">
        <v>71</v>
      </c>
      <c r="L49" s="397">
        <v>272</v>
      </c>
      <c r="M49" s="417" t="s">
        <v>5992</v>
      </c>
      <c r="N49" s="399" t="s">
        <v>6089</v>
      </c>
      <c r="O49" s="288"/>
      <c r="P49" s="288" t="s">
        <v>6034</v>
      </c>
      <c r="Q49" s="288"/>
      <c r="R49" s="288"/>
      <c r="S49" s="399"/>
      <c r="T49" s="288"/>
      <c r="U49" s="288"/>
      <c r="V49" s="288" t="s">
        <v>5257</v>
      </c>
      <c r="W49" s="291">
        <v>42985</v>
      </c>
      <c r="X49" s="165"/>
      <c r="Y49" s="394" t="s">
        <v>6090</v>
      </c>
      <c r="Z49" s="403" t="s">
        <v>6091</v>
      </c>
    </row>
    <row r="50" spans="1:26" ht="13.5" thickBot="1" x14ac:dyDescent="0.35">
      <c r="A50" s="286" t="s">
        <v>5244</v>
      </c>
      <c r="B50" s="288" t="s">
        <v>4803</v>
      </c>
      <c r="C50" s="395">
        <v>212.93</v>
      </c>
      <c r="D50" s="288" t="s">
        <v>133</v>
      </c>
      <c r="E50" s="288" t="s">
        <v>5476</v>
      </c>
      <c r="F50" s="288">
        <v>78</v>
      </c>
      <c r="G50" s="288">
        <v>118</v>
      </c>
      <c r="H50" s="288"/>
      <c r="I50" s="396"/>
      <c r="J50" s="288" t="s">
        <v>5988</v>
      </c>
      <c r="K50" s="397">
        <v>27</v>
      </c>
      <c r="L50" s="397">
        <v>293</v>
      </c>
      <c r="M50" s="417" t="s">
        <v>5992</v>
      </c>
      <c r="N50" s="399" t="s">
        <v>6092</v>
      </c>
      <c r="O50" s="288"/>
      <c r="P50" s="288" t="s">
        <v>6034</v>
      </c>
      <c r="Q50" s="288"/>
      <c r="R50" s="288"/>
      <c r="S50" s="399"/>
      <c r="T50" s="288"/>
      <c r="U50" s="288"/>
      <c r="V50" s="288" t="s">
        <v>5257</v>
      </c>
      <c r="W50" s="291">
        <v>42985</v>
      </c>
      <c r="X50" s="165"/>
      <c r="Y50" s="421" t="s">
        <v>6093</v>
      </c>
      <c r="Z50" s="323" t="s">
        <v>6094</v>
      </c>
    </row>
    <row r="51" spans="1:26" x14ac:dyDescent="0.3">
      <c r="A51" s="286" t="s">
        <v>5244</v>
      </c>
      <c r="B51" s="288" t="s">
        <v>4803</v>
      </c>
      <c r="C51" s="395">
        <v>218.55</v>
      </c>
      <c r="D51" s="288" t="s">
        <v>133</v>
      </c>
      <c r="E51" s="288" t="s">
        <v>5476</v>
      </c>
      <c r="F51" s="288">
        <v>42</v>
      </c>
      <c r="G51" s="288">
        <v>314</v>
      </c>
      <c r="H51" s="288"/>
      <c r="I51" s="396"/>
      <c r="J51" s="288" t="s">
        <v>5988</v>
      </c>
      <c r="K51" s="397">
        <v>72</v>
      </c>
      <c r="L51" s="397">
        <v>235</v>
      </c>
      <c r="M51" s="417" t="s">
        <v>5992</v>
      </c>
      <c r="N51" s="399" t="s">
        <v>6089</v>
      </c>
      <c r="O51" s="288"/>
      <c r="P51" s="288" t="s">
        <v>6034</v>
      </c>
      <c r="Q51" s="288"/>
      <c r="R51" s="288"/>
      <c r="S51" s="399"/>
      <c r="T51" s="288"/>
      <c r="U51" s="288"/>
      <c r="V51" s="288" t="s">
        <v>5257</v>
      </c>
      <c r="W51" s="291">
        <v>42985</v>
      </c>
      <c r="X51" s="165"/>
    </row>
    <row r="52" spans="1:26" x14ac:dyDescent="0.3">
      <c r="A52" s="286" t="s">
        <v>5244</v>
      </c>
      <c r="B52" s="288" t="s">
        <v>4803</v>
      </c>
      <c r="C52" s="395">
        <v>219.04</v>
      </c>
      <c r="D52" s="288" t="s">
        <v>133</v>
      </c>
      <c r="E52" s="288" t="s">
        <v>5476</v>
      </c>
      <c r="F52" s="288">
        <v>52</v>
      </c>
      <c r="G52" s="288">
        <v>330</v>
      </c>
      <c r="H52" s="288"/>
      <c r="I52" s="396"/>
      <c r="J52" s="288" t="s">
        <v>5988</v>
      </c>
      <c r="K52" s="397">
        <v>66</v>
      </c>
      <c r="L52" s="397">
        <v>249</v>
      </c>
      <c r="M52" s="417" t="s">
        <v>5992</v>
      </c>
      <c r="N52" s="399" t="s">
        <v>6089</v>
      </c>
      <c r="O52" s="288"/>
      <c r="P52" s="288" t="s">
        <v>6034</v>
      </c>
      <c r="Q52" s="288"/>
      <c r="R52" s="288"/>
      <c r="S52" s="399"/>
      <c r="T52" s="288"/>
      <c r="U52" s="288"/>
      <c r="V52" s="288" t="s">
        <v>5257</v>
      </c>
      <c r="W52" s="291">
        <v>42985</v>
      </c>
      <c r="X52" s="165"/>
    </row>
    <row r="53" spans="1:26" x14ac:dyDescent="0.3">
      <c r="A53" s="286" t="s">
        <v>5244</v>
      </c>
      <c r="B53" s="288" t="s">
        <v>4803</v>
      </c>
      <c r="C53" s="395">
        <v>225.6</v>
      </c>
      <c r="D53" s="288" t="s">
        <v>133</v>
      </c>
      <c r="E53" s="288" t="s">
        <v>5476</v>
      </c>
      <c r="F53" s="288">
        <v>47</v>
      </c>
      <c r="G53" s="288">
        <v>7</v>
      </c>
      <c r="H53" s="288"/>
      <c r="I53" s="396"/>
      <c r="J53" s="288" t="s">
        <v>5988</v>
      </c>
      <c r="K53" s="397">
        <v>73</v>
      </c>
      <c r="L53" s="397">
        <v>274</v>
      </c>
      <c r="M53" s="417" t="s">
        <v>5992</v>
      </c>
      <c r="N53" s="399" t="s">
        <v>6095</v>
      </c>
      <c r="O53" s="288"/>
      <c r="P53" s="288" t="s">
        <v>6034</v>
      </c>
      <c r="Q53" s="288"/>
      <c r="R53" s="288"/>
      <c r="S53" s="399"/>
      <c r="T53" s="288"/>
      <c r="U53" s="288"/>
      <c r="V53" s="288" t="s">
        <v>5257</v>
      </c>
      <c r="W53" s="291">
        <v>42985</v>
      </c>
      <c r="X53" s="165"/>
    </row>
    <row r="54" spans="1:26" x14ac:dyDescent="0.3">
      <c r="A54" s="286" t="s">
        <v>5244</v>
      </c>
      <c r="B54" s="288" t="s">
        <v>4803</v>
      </c>
      <c r="C54" s="395">
        <v>226.9</v>
      </c>
      <c r="D54" s="288" t="s">
        <v>133</v>
      </c>
      <c r="E54" s="288" t="s">
        <v>5476</v>
      </c>
      <c r="F54" s="288">
        <v>45</v>
      </c>
      <c r="G54" s="288">
        <v>0</v>
      </c>
      <c r="H54" s="288"/>
      <c r="I54" s="396"/>
      <c r="J54" s="288" t="s">
        <v>5988</v>
      </c>
      <c r="K54" s="397">
        <v>75</v>
      </c>
      <c r="L54" s="397">
        <v>269</v>
      </c>
      <c r="M54" s="417" t="s">
        <v>5992</v>
      </c>
      <c r="N54" s="399" t="s">
        <v>6095</v>
      </c>
      <c r="O54" s="288"/>
      <c r="P54" s="288" t="s">
        <v>6034</v>
      </c>
      <c r="Q54" s="288"/>
      <c r="R54" s="288"/>
      <c r="S54" s="399"/>
      <c r="T54" s="288"/>
      <c r="U54" s="288"/>
      <c r="V54" s="288" t="s">
        <v>5257</v>
      </c>
      <c r="W54" s="291">
        <v>42985</v>
      </c>
      <c r="X54" s="165"/>
    </row>
    <row r="55" spans="1:26" x14ac:dyDescent="0.3">
      <c r="A55" s="286" t="s">
        <v>5244</v>
      </c>
      <c r="B55" s="288" t="s">
        <v>4803</v>
      </c>
      <c r="C55" s="395">
        <v>230.3</v>
      </c>
      <c r="D55" s="288" t="s">
        <v>133</v>
      </c>
      <c r="E55" s="288" t="s">
        <v>5529</v>
      </c>
      <c r="F55" s="288">
        <v>27</v>
      </c>
      <c r="G55" s="288">
        <v>11</v>
      </c>
      <c r="H55" s="288"/>
      <c r="I55" s="396"/>
      <c r="J55" s="288" t="s">
        <v>5988</v>
      </c>
      <c r="K55" s="397">
        <v>87</v>
      </c>
      <c r="L55" s="397">
        <v>99</v>
      </c>
      <c r="M55" s="417" t="s">
        <v>5992</v>
      </c>
      <c r="N55" s="399" t="s">
        <v>6072</v>
      </c>
      <c r="O55" s="288"/>
      <c r="P55" s="288" t="s">
        <v>6034</v>
      </c>
      <c r="Q55" s="288"/>
      <c r="R55" s="288"/>
      <c r="S55" s="399"/>
      <c r="T55" s="288"/>
      <c r="U55" s="288"/>
      <c r="V55" s="288" t="s">
        <v>5257</v>
      </c>
      <c r="W55" s="291">
        <v>42985</v>
      </c>
      <c r="X55" s="165"/>
    </row>
    <row r="56" spans="1:26" x14ac:dyDescent="0.3">
      <c r="A56" s="286" t="s">
        <v>5244</v>
      </c>
      <c r="B56" s="288" t="s">
        <v>4803</v>
      </c>
      <c r="C56" s="395">
        <v>235.92</v>
      </c>
      <c r="D56" s="288" t="s">
        <v>133</v>
      </c>
      <c r="E56" s="288" t="s">
        <v>5476</v>
      </c>
      <c r="F56" s="288">
        <v>36</v>
      </c>
      <c r="G56" s="288">
        <v>18</v>
      </c>
      <c r="H56" s="288"/>
      <c r="I56" s="396"/>
      <c r="J56" s="288" t="s">
        <v>5988</v>
      </c>
      <c r="K56" s="397">
        <v>83</v>
      </c>
      <c r="L56" s="397">
        <v>284</v>
      </c>
      <c r="M56" s="417" t="s">
        <v>5992</v>
      </c>
      <c r="N56" s="399" t="s">
        <v>6072</v>
      </c>
      <c r="O56" s="288"/>
      <c r="P56" s="288" t="s">
        <v>6034</v>
      </c>
      <c r="Q56" s="288"/>
      <c r="R56" s="288"/>
      <c r="S56" s="399"/>
      <c r="T56" s="288"/>
      <c r="U56" s="288"/>
      <c r="V56" s="288" t="s">
        <v>5257</v>
      </c>
      <c r="W56" s="291">
        <v>42985</v>
      </c>
      <c r="X56" s="165"/>
    </row>
    <row r="57" spans="1:26" x14ac:dyDescent="0.3">
      <c r="A57" s="286" t="s">
        <v>5244</v>
      </c>
      <c r="B57" s="288" t="s">
        <v>4803</v>
      </c>
      <c r="C57" s="395">
        <v>260.39999999999998</v>
      </c>
      <c r="D57" s="288" t="s">
        <v>133</v>
      </c>
      <c r="E57" s="288" t="s">
        <v>5476</v>
      </c>
      <c r="F57" s="288">
        <v>37</v>
      </c>
      <c r="G57" s="288">
        <v>30</v>
      </c>
      <c r="H57" s="288"/>
      <c r="I57" s="396"/>
      <c r="J57" s="288" t="s">
        <v>5988</v>
      </c>
      <c r="K57" s="397">
        <v>81</v>
      </c>
      <c r="L57" s="397">
        <v>293</v>
      </c>
      <c r="M57" s="417" t="s">
        <v>5992</v>
      </c>
      <c r="N57" s="399" t="s">
        <v>6096</v>
      </c>
      <c r="O57" s="288"/>
      <c r="P57" s="288" t="s">
        <v>6034</v>
      </c>
      <c r="Q57" s="288"/>
      <c r="R57" s="288" t="s">
        <v>5299</v>
      </c>
      <c r="S57" s="399"/>
      <c r="T57" s="288"/>
      <c r="U57" s="288"/>
      <c r="V57" s="288" t="s">
        <v>5257</v>
      </c>
      <c r="W57" s="291">
        <v>42986</v>
      </c>
      <c r="X57" s="165"/>
    </row>
    <row r="58" spans="1:26" x14ac:dyDescent="0.3">
      <c r="A58" s="286" t="s">
        <v>5244</v>
      </c>
      <c r="B58" s="288" t="s">
        <v>4803</v>
      </c>
      <c r="C58" s="395">
        <v>262.35000000000002</v>
      </c>
      <c r="D58" s="288" t="s">
        <v>133</v>
      </c>
      <c r="E58" s="288" t="s">
        <v>5529</v>
      </c>
      <c r="F58" s="288">
        <v>45</v>
      </c>
      <c r="G58" s="288">
        <v>17</v>
      </c>
      <c r="H58" s="288"/>
      <c r="I58" s="396"/>
      <c r="J58" s="288" t="s">
        <v>5988</v>
      </c>
      <c r="K58" s="397">
        <v>75</v>
      </c>
      <c r="L58" s="397">
        <v>281</v>
      </c>
      <c r="M58" s="417" t="s">
        <v>5992</v>
      </c>
      <c r="N58" s="399" t="s">
        <v>6097</v>
      </c>
      <c r="O58" s="288"/>
      <c r="P58" s="288" t="s">
        <v>6034</v>
      </c>
      <c r="Q58" s="288"/>
      <c r="R58" s="288"/>
      <c r="S58" s="399"/>
      <c r="T58" s="288"/>
      <c r="U58" s="288"/>
      <c r="V58" s="288" t="s">
        <v>5257</v>
      </c>
      <c r="W58" s="291">
        <v>42986</v>
      </c>
      <c r="X58" s="165"/>
    </row>
    <row r="59" spans="1:26" x14ac:dyDescent="0.3">
      <c r="A59" s="286" t="s">
        <v>5244</v>
      </c>
      <c r="B59" s="288" t="s">
        <v>4803</v>
      </c>
      <c r="C59" s="395">
        <v>263.14</v>
      </c>
      <c r="D59" s="288" t="s">
        <v>133</v>
      </c>
      <c r="E59" s="288" t="s">
        <v>5529</v>
      </c>
      <c r="F59" s="288">
        <v>58</v>
      </c>
      <c r="G59" s="288">
        <v>17</v>
      </c>
      <c r="H59" s="288"/>
      <c r="I59" s="396"/>
      <c r="J59" s="288" t="s">
        <v>5988</v>
      </c>
      <c r="K59" s="397">
        <v>62</v>
      </c>
      <c r="L59" s="397">
        <v>279</v>
      </c>
      <c r="M59" s="417" t="s">
        <v>5992</v>
      </c>
      <c r="N59" s="399" t="s">
        <v>6098</v>
      </c>
      <c r="O59" s="288"/>
      <c r="P59" s="288" t="s">
        <v>6034</v>
      </c>
      <c r="Q59" s="288"/>
      <c r="R59" s="288"/>
      <c r="S59" s="399"/>
      <c r="T59" s="288"/>
      <c r="U59" s="288"/>
      <c r="V59" s="288" t="s">
        <v>5257</v>
      </c>
      <c r="W59" s="291">
        <v>42986</v>
      </c>
      <c r="X59" s="165"/>
    </row>
    <row r="60" spans="1:26" x14ac:dyDescent="0.3">
      <c r="A60" s="286" t="s">
        <v>5244</v>
      </c>
      <c r="B60" s="288" t="s">
        <v>4803</v>
      </c>
      <c r="C60" s="395">
        <v>265.2</v>
      </c>
      <c r="D60" s="288" t="s">
        <v>133</v>
      </c>
      <c r="E60" s="288" t="s">
        <v>5529</v>
      </c>
      <c r="F60" s="288">
        <v>58</v>
      </c>
      <c r="G60" s="288">
        <v>10</v>
      </c>
      <c r="H60" s="288"/>
      <c r="I60" s="396"/>
      <c r="J60" s="288" t="s">
        <v>5988</v>
      </c>
      <c r="K60" s="397">
        <v>63</v>
      </c>
      <c r="L60" s="397">
        <v>275</v>
      </c>
      <c r="M60" s="417" t="s">
        <v>5992</v>
      </c>
      <c r="N60" s="399" t="s">
        <v>6099</v>
      </c>
      <c r="O60" s="288"/>
      <c r="P60" s="288" t="s">
        <v>6034</v>
      </c>
      <c r="Q60" s="288"/>
      <c r="R60" s="288"/>
      <c r="S60" s="399"/>
      <c r="T60" s="288"/>
      <c r="U60" s="288"/>
      <c r="V60" s="288" t="s">
        <v>5257</v>
      </c>
      <c r="W60" s="291">
        <v>42986</v>
      </c>
      <c r="X60" s="165"/>
    </row>
    <row r="61" spans="1:26" x14ac:dyDescent="0.3">
      <c r="A61" s="286" t="s">
        <v>5244</v>
      </c>
      <c r="B61" s="288" t="s">
        <v>4803</v>
      </c>
      <c r="C61" s="395">
        <v>266.05</v>
      </c>
      <c r="D61" s="288" t="s">
        <v>133</v>
      </c>
      <c r="E61" s="288" t="s">
        <v>5476</v>
      </c>
      <c r="F61" s="288">
        <v>59</v>
      </c>
      <c r="G61" s="288">
        <v>295</v>
      </c>
      <c r="H61" s="288"/>
      <c r="I61" s="396"/>
      <c r="J61" s="288" t="s">
        <v>5988</v>
      </c>
      <c r="K61" s="397">
        <v>51</v>
      </c>
      <c r="L61" s="397">
        <v>232</v>
      </c>
      <c r="M61" s="417" t="s">
        <v>5992</v>
      </c>
      <c r="N61" s="399" t="s">
        <v>6100</v>
      </c>
      <c r="O61" s="288"/>
      <c r="P61" s="288" t="s">
        <v>6034</v>
      </c>
      <c r="Q61" s="288"/>
      <c r="R61" s="288"/>
      <c r="S61" s="399"/>
      <c r="T61" s="288"/>
      <c r="U61" s="288"/>
      <c r="V61" s="288" t="s">
        <v>5257</v>
      </c>
      <c r="W61" s="291">
        <v>42986</v>
      </c>
      <c r="X61" s="165"/>
    </row>
    <row r="62" spans="1:26" x14ac:dyDescent="0.3">
      <c r="A62" s="286" t="s">
        <v>5244</v>
      </c>
      <c r="B62" s="288" t="s">
        <v>4803</v>
      </c>
      <c r="C62" s="395">
        <v>269.60000000000002</v>
      </c>
      <c r="D62" s="288" t="s">
        <v>133</v>
      </c>
      <c r="E62" s="288" t="s">
        <v>5476</v>
      </c>
      <c r="F62" s="288">
        <v>46</v>
      </c>
      <c r="G62" s="288">
        <v>331</v>
      </c>
      <c r="H62" s="288"/>
      <c r="I62" s="396"/>
      <c r="J62" s="288" t="s">
        <v>5988</v>
      </c>
      <c r="K62" s="397">
        <v>72</v>
      </c>
      <c r="L62" s="397">
        <v>248</v>
      </c>
      <c r="M62" s="417" t="s">
        <v>5992</v>
      </c>
      <c r="N62" s="399" t="s">
        <v>6072</v>
      </c>
      <c r="O62" s="288"/>
      <c r="P62" s="288" t="s">
        <v>6034</v>
      </c>
      <c r="Q62" s="288"/>
      <c r="R62" s="288"/>
      <c r="S62" s="399"/>
      <c r="T62" s="288"/>
      <c r="U62" s="288"/>
      <c r="V62" s="288" t="s">
        <v>5257</v>
      </c>
      <c r="W62" s="291">
        <v>42986</v>
      </c>
      <c r="X62" s="165"/>
    </row>
    <row r="63" spans="1:26" x14ac:dyDescent="0.3">
      <c r="A63" s="286" t="s">
        <v>5244</v>
      </c>
      <c r="B63" s="288" t="s">
        <v>4803</v>
      </c>
      <c r="C63" s="395">
        <v>278.58</v>
      </c>
      <c r="D63" s="288" t="s">
        <v>133</v>
      </c>
      <c r="E63" s="288" t="s">
        <v>5476</v>
      </c>
      <c r="F63" s="288">
        <v>46</v>
      </c>
      <c r="G63" s="288">
        <v>305</v>
      </c>
      <c r="H63" s="288"/>
      <c r="I63" s="396"/>
      <c r="J63" s="288" t="s">
        <v>5248</v>
      </c>
      <c r="K63" s="397">
        <v>66</v>
      </c>
      <c r="L63" s="397">
        <v>230</v>
      </c>
      <c r="M63" s="417" t="s">
        <v>5992</v>
      </c>
      <c r="N63" s="399" t="s">
        <v>6101</v>
      </c>
      <c r="O63" s="288"/>
      <c r="P63" s="288" t="s">
        <v>6034</v>
      </c>
      <c r="Q63" s="288"/>
      <c r="R63" s="288"/>
      <c r="S63" s="399"/>
      <c r="T63" s="288"/>
      <c r="U63" s="288"/>
      <c r="V63" s="288" t="s">
        <v>5257</v>
      </c>
      <c r="W63" s="291">
        <v>42986</v>
      </c>
      <c r="X63" s="165"/>
    </row>
    <row r="64" spans="1:26" x14ac:dyDescent="0.3">
      <c r="A64" s="286" t="s">
        <v>5244</v>
      </c>
      <c r="B64" s="288" t="s">
        <v>4803</v>
      </c>
      <c r="C64" s="395">
        <v>281.14999999999998</v>
      </c>
      <c r="D64" s="288" t="s">
        <v>133</v>
      </c>
      <c r="E64" s="288" t="s">
        <v>5476</v>
      </c>
      <c r="F64" s="288">
        <v>58</v>
      </c>
      <c r="G64" s="288">
        <v>343</v>
      </c>
      <c r="H64" s="288"/>
      <c r="I64" s="396"/>
      <c r="J64" s="288" t="s">
        <v>5988</v>
      </c>
      <c r="K64" s="397">
        <v>62</v>
      </c>
      <c r="L64" s="397">
        <v>258</v>
      </c>
      <c r="M64" s="417" t="s">
        <v>5992</v>
      </c>
      <c r="N64" s="399" t="s">
        <v>6102</v>
      </c>
      <c r="O64" s="288"/>
      <c r="P64" s="288" t="s">
        <v>6034</v>
      </c>
      <c r="Q64" s="288"/>
      <c r="R64" s="288"/>
      <c r="S64" s="399"/>
      <c r="T64" s="288"/>
      <c r="U64" s="288"/>
      <c r="V64" s="288" t="s">
        <v>5257</v>
      </c>
      <c r="W64" s="291">
        <v>42986</v>
      </c>
      <c r="X64" s="165"/>
    </row>
    <row r="65" spans="1:24" x14ac:dyDescent="0.3">
      <c r="A65" s="286" t="s">
        <v>5244</v>
      </c>
      <c r="B65" s="288" t="s">
        <v>4803</v>
      </c>
      <c r="C65" s="395">
        <v>281.75</v>
      </c>
      <c r="D65" s="288" t="s">
        <v>133</v>
      </c>
      <c r="E65" s="288" t="s">
        <v>5476</v>
      </c>
      <c r="F65" s="288">
        <v>59</v>
      </c>
      <c r="G65" s="288">
        <v>358</v>
      </c>
      <c r="H65" s="288"/>
      <c r="I65" s="396"/>
      <c r="J65" s="288" t="s">
        <v>5988</v>
      </c>
      <c r="K65" s="397">
        <v>62</v>
      </c>
      <c r="L65" s="397">
        <v>267</v>
      </c>
      <c r="M65" s="417" t="s">
        <v>5992</v>
      </c>
      <c r="N65" s="399" t="s">
        <v>6103</v>
      </c>
      <c r="O65" s="288"/>
      <c r="P65" s="288" t="s">
        <v>6034</v>
      </c>
      <c r="Q65" s="288"/>
      <c r="R65" s="288"/>
      <c r="S65" s="399"/>
      <c r="T65" s="288"/>
      <c r="U65" s="288"/>
      <c r="V65" s="288" t="s">
        <v>5257</v>
      </c>
      <c r="W65" s="291">
        <v>42986</v>
      </c>
      <c r="X65" s="165"/>
    </row>
    <row r="66" spans="1:24" x14ac:dyDescent="0.3">
      <c r="A66" s="286" t="s">
        <v>5244</v>
      </c>
      <c r="B66" s="288" t="s">
        <v>4803</v>
      </c>
      <c r="C66" s="395">
        <v>287.95</v>
      </c>
      <c r="D66" s="288" t="s">
        <v>133</v>
      </c>
      <c r="E66" s="288" t="s">
        <v>5476</v>
      </c>
      <c r="F66" s="288">
        <v>50</v>
      </c>
      <c r="G66" s="288">
        <v>299</v>
      </c>
      <c r="H66" s="288"/>
      <c r="I66" s="396"/>
      <c r="J66" s="288" t="s">
        <v>5988</v>
      </c>
      <c r="K66" s="397">
        <v>60</v>
      </c>
      <c r="L66" s="397">
        <v>228</v>
      </c>
      <c r="M66" s="417" t="s">
        <v>5992</v>
      </c>
      <c r="N66" s="399" t="s">
        <v>6104</v>
      </c>
      <c r="O66" s="288"/>
      <c r="P66" s="288" t="s">
        <v>6034</v>
      </c>
      <c r="Q66" s="288"/>
      <c r="R66" s="288"/>
      <c r="S66" s="399"/>
      <c r="T66" s="288"/>
      <c r="U66" s="288"/>
      <c r="V66" s="288" t="s">
        <v>5257</v>
      </c>
      <c r="W66" s="291">
        <v>42986</v>
      </c>
      <c r="X66" s="165"/>
    </row>
    <row r="67" spans="1:24" x14ac:dyDescent="0.3">
      <c r="A67" s="286" t="s">
        <v>5244</v>
      </c>
      <c r="B67" s="288" t="s">
        <v>4803</v>
      </c>
      <c r="C67" s="395">
        <v>291.35000000000002</v>
      </c>
      <c r="D67" s="288" t="s">
        <v>133</v>
      </c>
      <c r="E67" s="288" t="s">
        <v>5476</v>
      </c>
      <c r="F67" s="288">
        <v>47</v>
      </c>
      <c r="G67" s="288">
        <v>282</v>
      </c>
      <c r="H67" s="288"/>
      <c r="I67" s="396"/>
      <c r="J67" s="288" t="s">
        <v>5988</v>
      </c>
      <c r="K67" s="397">
        <v>57</v>
      </c>
      <c r="L67" s="397">
        <v>215</v>
      </c>
      <c r="M67" s="417" t="s">
        <v>5992</v>
      </c>
      <c r="N67" s="399" t="s">
        <v>6105</v>
      </c>
      <c r="O67" s="288"/>
      <c r="P67" s="288" t="s">
        <v>6034</v>
      </c>
      <c r="Q67" s="288"/>
      <c r="R67" s="288"/>
      <c r="S67" s="399"/>
      <c r="T67" s="288"/>
      <c r="U67" s="288"/>
      <c r="V67" s="288" t="s">
        <v>5257</v>
      </c>
      <c r="W67" s="291">
        <v>42986</v>
      </c>
      <c r="X67" s="165"/>
    </row>
    <row r="68" spans="1:24" x14ac:dyDescent="0.3">
      <c r="A68" s="286" t="s">
        <v>5244</v>
      </c>
      <c r="B68" s="288" t="s">
        <v>4803</v>
      </c>
      <c r="C68" s="395">
        <v>297.04000000000002</v>
      </c>
      <c r="D68" s="288" t="s">
        <v>133</v>
      </c>
      <c r="E68" s="288" t="s">
        <v>5476</v>
      </c>
      <c r="F68" s="288">
        <v>45</v>
      </c>
      <c r="G68" s="288">
        <v>298</v>
      </c>
      <c r="H68" s="288"/>
      <c r="I68" s="396"/>
      <c r="J68" s="288" t="s">
        <v>5988</v>
      </c>
      <c r="K68" s="397">
        <v>64</v>
      </c>
      <c r="L68" s="397">
        <v>224</v>
      </c>
      <c r="M68" s="417" t="s">
        <v>5992</v>
      </c>
      <c r="N68" s="399" t="s">
        <v>6106</v>
      </c>
      <c r="O68" s="288"/>
      <c r="P68" s="288" t="s">
        <v>6034</v>
      </c>
      <c r="Q68" s="288"/>
      <c r="R68" s="288"/>
      <c r="S68" s="399"/>
      <c r="T68" s="288"/>
      <c r="U68" s="288"/>
      <c r="V68" s="288" t="s">
        <v>5257</v>
      </c>
      <c r="W68" s="291">
        <v>42986</v>
      </c>
      <c r="X68" s="165"/>
    </row>
    <row r="69" spans="1:24" x14ac:dyDescent="0.3">
      <c r="A69" s="286" t="s">
        <v>5244</v>
      </c>
      <c r="B69" s="288" t="s">
        <v>4803</v>
      </c>
      <c r="C69" s="395">
        <v>298.99</v>
      </c>
      <c r="D69" s="288" t="s">
        <v>133</v>
      </c>
      <c r="E69" s="288" t="s">
        <v>5476</v>
      </c>
      <c r="F69" s="288">
        <v>52</v>
      </c>
      <c r="G69" s="288">
        <v>338</v>
      </c>
      <c r="H69" s="288"/>
      <c r="I69" s="396"/>
      <c r="J69" s="288" t="s">
        <v>5988</v>
      </c>
      <c r="K69" s="397">
        <v>68</v>
      </c>
      <c r="L69" s="397">
        <v>254</v>
      </c>
      <c r="M69" s="417" t="s">
        <v>5992</v>
      </c>
      <c r="N69" s="399" t="s">
        <v>6107</v>
      </c>
      <c r="O69" s="288"/>
      <c r="P69" s="288" t="s">
        <v>6034</v>
      </c>
      <c r="Q69" s="288"/>
      <c r="R69" s="288"/>
      <c r="S69" s="399"/>
      <c r="T69" s="288"/>
      <c r="U69" s="288"/>
      <c r="V69" s="288" t="s">
        <v>5257</v>
      </c>
      <c r="W69" s="291">
        <v>42986</v>
      </c>
      <c r="X69" s="165"/>
    </row>
    <row r="70" spans="1:24" x14ac:dyDescent="0.3">
      <c r="A70" s="286" t="s">
        <v>5244</v>
      </c>
      <c r="B70" s="288" t="s">
        <v>4803</v>
      </c>
      <c r="C70" s="395">
        <v>309.60000000000002</v>
      </c>
      <c r="D70" s="288" t="s">
        <v>133</v>
      </c>
      <c r="E70" s="288" t="s">
        <v>5476</v>
      </c>
      <c r="F70" s="288">
        <v>57</v>
      </c>
      <c r="G70" s="288">
        <v>298</v>
      </c>
      <c r="H70" s="288"/>
      <c r="I70" s="396"/>
      <c r="J70" s="288" t="s">
        <v>5988</v>
      </c>
      <c r="K70" s="397">
        <v>54</v>
      </c>
      <c r="L70" s="397">
        <v>231</v>
      </c>
      <c r="M70" s="417" t="s">
        <v>5992</v>
      </c>
      <c r="N70" s="399" t="s">
        <v>6108</v>
      </c>
      <c r="O70" s="288"/>
      <c r="P70" s="288" t="s">
        <v>6034</v>
      </c>
      <c r="Q70" s="288"/>
      <c r="R70" s="288"/>
      <c r="S70" s="399"/>
      <c r="T70" s="288"/>
      <c r="U70" s="288"/>
      <c r="V70" s="288" t="s">
        <v>5257</v>
      </c>
      <c r="W70" s="291">
        <v>42986</v>
      </c>
      <c r="X70" s="165"/>
    </row>
    <row r="71" spans="1:24" x14ac:dyDescent="0.3">
      <c r="A71" s="286" t="s">
        <v>5244</v>
      </c>
      <c r="B71" s="288" t="s">
        <v>4803</v>
      </c>
      <c r="C71" s="395">
        <v>200.05</v>
      </c>
      <c r="D71" s="288" t="s">
        <v>133</v>
      </c>
      <c r="E71" s="288" t="s">
        <v>5476</v>
      </c>
      <c r="F71" s="288">
        <v>49</v>
      </c>
      <c r="G71" s="288">
        <v>225</v>
      </c>
      <c r="H71" s="288"/>
      <c r="I71" s="396"/>
      <c r="J71" s="288" t="s">
        <v>5988</v>
      </c>
      <c r="K71" s="422">
        <v>27.670933576621771</v>
      </c>
      <c r="L71" s="422">
        <v>177</v>
      </c>
      <c r="M71" s="417" t="s">
        <v>5992</v>
      </c>
      <c r="N71" s="399" t="s">
        <v>6109</v>
      </c>
      <c r="O71" s="288"/>
      <c r="P71" s="288" t="s">
        <v>6034</v>
      </c>
      <c r="Q71" s="288"/>
      <c r="R71" s="288"/>
      <c r="S71" s="399"/>
      <c r="T71" s="288"/>
      <c r="U71" s="288"/>
      <c r="V71" s="288" t="s">
        <v>5257</v>
      </c>
      <c r="W71" s="291">
        <v>42986</v>
      </c>
      <c r="X71" s="165"/>
    </row>
    <row r="72" spans="1:24" x14ac:dyDescent="0.3">
      <c r="A72" s="286" t="s">
        <v>5244</v>
      </c>
      <c r="B72" s="288" t="s">
        <v>4803</v>
      </c>
      <c r="C72" s="395">
        <v>265.95</v>
      </c>
      <c r="D72" s="288" t="s">
        <v>133</v>
      </c>
      <c r="E72" s="288" t="s">
        <v>5476</v>
      </c>
      <c r="F72" s="288">
        <v>56</v>
      </c>
      <c r="G72" s="288">
        <v>288</v>
      </c>
      <c r="H72" s="288"/>
      <c r="I72" s="396">
        <v>230</v>
      </c>
      <c r="J72" s="288" t="s">
        <v>5988</v>
      </c>
      <c r="K72" s="422">
        <v>51.565083156734438</v>
      </c>
      <c r="L72" s="422">
        <v>226</v>
      </c>
      <c r="M72" s="417" t="s">
        <v>5992</v>
      </c>
      <c r="N72" s="399" t="s">
        <v>6110</v>
      </c>
      <c r="O72" s="288"/>
      <c r="P72" s="288" t="s">
        <v>6034</v>
      </c>
      <c r="Q72" s="288"/>
      <c r="R72" s="288"/>
      <c r="S72" s="399"/>
      <c r="T72" s="288"/>
      <c r="U72" s="288"/>
      <c r="V72" s="288" t="s">
        <v>5257</v>
      </c>
      <c r="W72" s="291">
        <v>42986</v>
      </c>
      <c r="X72" s="165"/>
    </row>
    <row r="73" spans="1:24" x14ac:dyDescent="0.3">
      <c r="A73" s="286" t="s">
        <v>5244</v>
      </c>
      <c r="B73" s="288" t="s">
        <v>4803</v>
      </c>
      <c r="C73" s="395">
        <v>266.14999999999998</v>
      </c>
      <c r="D73" s="288" t="s">
        <v>133</v>
      </c>
      <c r="E73" s="288" t="s">
        <v>5476</v>
      </c>
      <c r="F73" s="288">
        <v>55</v>
      </c>
      <c r="G73" s="288">
        <v>284</v>
      </c>
      <c r="H73" s="288"/>
      <c r="I73" s="396"/>
      <c r="J73" s="288" t="s">
        <v>5988</v>
      </c>
      <c r="K73" s="422">
        <v>50.899446821354928</v>
      </c>
      <c r="L73" s="422">
        <v>223</v>
      </c>
      <c r="M73" s="417" t="s">
        <v>5992</v>
      </c>
      <c r="N73" s="399" t="s">
        <v>6110</v>
      </c>
      <c r="O73" s="288"/>
      <c r="P73" s="288" t="s">
        <v>6034</v>
      </c>
      <c r="Q73" s="288"/>
      <c r="R73" s="288"/>
      <c r="S73" s="399"/>
      <c r="T73" s="288"/>
      <c r="U73" s="288"/>
      <c r="V73" s="288" t="s">
        <v>5257</v>
      </c>
      <c r="W73" s="291">
        <v>42986</v>
      </c>
      <c r="X73" s="165"/>
    </row>
    <row r="74" spans="1:24" x14ac:dyDescent="0.3">
      <c r="A74" s="286" t="s">
        <v>5244</v>
      </c>
      <c r="B74" s="288" t="s">
        <v>4803</v>
      </c>
      <c r="C74" s="395">
        <v>266.5</v>
      </c>
      <c r="D74" s="288" t="s">
        <v>133</v>
      </c>
      <c r="E74" s="288" t="s">
        <v>5476</v>
      </c>
      <c r="F74" s="288">
        <v>59</v>
      </c>
      <c r="G74" s="288">
        <v>301</v>
      </c>
      <c r="H74" s="288"/>
      <c r="I74" s="396">
        <v>233</v>
      </c>
      <c r="J74" s="288" t="s">
        <v>5988</v>
      </c>
      <c r="K74" s="422">
        <v>53.265014788386083</v>
      </c>
      <c r="L74" s="422">
        <v>236</v>
      </c>
      <c r="M74" s="417" t="s">
        <v>5992</v>
      </c>
      <c r="N74" s="399" t="s">
        <v>6110</v>
      </c>
      <c r="O74" s="288"/>
      <c r="P74" s="288" t="s">
        <v>6034</v>
      </c>
      <c r="Q74" s="288"/>
      <c r="R74" s="288"/>
      <c r="S74" s="399"/>
      <c r="T74" s="288"/>
      <c r="U74" s="288"/>
      <c r="V74" s="288" t="s">
        <v>5257</v>
      </c>
      <c r="W74" s="291">
        <v>42986</v>
      </c>
      <c r="X74" s="165"/>
    </row>
    <row r="75" spans="1:24" x14ac:dyDescent="0.3">
      <c r="A75" s="286" t="s">
        <v>5244</v>
      </c>
      <c r="B75" s="288" t="s">
        <v>4803</v>
      </c>
      <c r="C75" s="395">
        <v>278.2</v>
      </c>
      <c r="D75" s="288" t="s">
        <v>133</v>
      </c>
      <c r="E75" s="288" t="s">
        <v>5476</v>
      </c>
      <c r="F75" s="288">
        <v>52</v>
      </c>
      <c r="G75" s="288">
        <v>298</v>
      </c>
      <c r="H75" s="288"/>
      <c r="I75" s="396">
        <v>223</v>
      </c>
      <c r="J75" s="288" t="s">
        <v>5988</v>
      </c>
      <c r="K75" s="422">
        <v>58.378329635615017</v>
      </c>
      <c r="L75" s="422">
        <v>229</v>
      </c>
      <c r="M75" s="417" t="s">
        <v>5992</v>
      </c>
      <c r="N75" s="399" t="s">
        <v>6109</v>
      </c>
      <c r="O75" s="288"/>
      <c r="P75" s="288" t="s">
        <v>6034</v>
      </c>
      <c r="Q75" s="288"/>
      <c r="R75" s="288"/>
      <c r="S75" s="399"/>
      <c r="T75" s="288"/>
      <c r="U75" s="288"/>
      <c r="V75" s="288" t="s">
        <v>5257</v>
      </c>
      <c r="W75" s="291">
        <v>42986</v>
      </c>
      <c r="X75" s="165"/>
    </row>
    <row r="76" spans="1:24" x14ac:dyDescent="0.3">
      <c r="A76" s="286" t="s">
        <v>5244</v>
      </c>
      <c r="B76" s="288" t="s">
        <v>4803</v>
      </c>
      <c r="C76" s="395">
        <v>278.45</v>
      </c>
      <c r="D76" s="288" t="s">
        <v>133</v>
      </c>
      <c r="E76" s="288" t="s">
        <v>5476</v>
      </c>
      <c r="F76" s="288">
        <v>48</v>
      </c>
      <c r="G76" s="288">
        <v>305</v>
      </c>
      <c r="H76" s="288"/>
      <c r="I76" s="396">
        <v>230</v>
      </c>
      <c r="J76" s="288" t="s">
        <v>5988</v>
      </c>
      <c r="K76" s="422">
        <v>64.097437182996089</v>
      </c>
      <c r="L76" s="422">
        <v>231</v>
      </c>
      <c r="M76" s="417" t="s">
        <v>5992</v>
      </c>
      <c r="N76" s="399" t="s">
        <v>6109</v>
      </c>
      <c r="O76" s="288"/>
      <c r="P76" s="288" t="s">
        <v>6034</v>
      </c>
      <c r="Q76" s="288"/>
      <c r="R76" s="288"/>
      <c r="S76" s="399"/>
      <c r="T76" s="288"/>
      <c r="U76" s="288"/>
      <c r="V76" s="288" t="s">
        <v>5257</v>
      </c>
      <c r="W76" s="291">
        <v>42986</v>
      </c>
      <c r="X76" s="165"/>
    </row>
    <row r="77" spans="1:24" x14ac:dyDescent="0.3">
      <c r="A77" s="286" t="s">
        <v>5244</v>
      </c>
      <c r="B77" s="288" t="s">
        <v>4803</v>
      </c>
      <c r="C77" s="395">
        <v>287</v>
      </c>
      <c r="D77" s="288" t="s">
        <v>133</v>
      </c>
      <c r="E77" s="288" t="s">
        <v>5476</v>
      </c>
      <c r="F77" s="288">
        <v>47</v>
      </c>
      <c r="G77" s="288">
        <v>300</v>
      </c>
      <c r="H77" s="288"/>
      <c r="I77" s="396">
        <v>227</v>
      </c>
      <c r="J77" s="288" t="s">
        <v>5988</v>
      </c>
      <c r="K77" s="422">
        <v>63.400195661136479</v>
      </c>
      <c r="L77" s="422">
        <v>227</v>
      </c>
      <c r="M77" s="417" t="s">
        <v>5992</v>
      </c>
      <c r="N77" s="399" t="s">
        <v>6109</v>
      </c>
      <c r="O77" s="288"/>
      <c r="P77" s="288" t="s">
        <v>6034</v>
      </c>
      <c r="Q77" s="288"/>
      <c r="R77" s="288"/>
      <c r="S77" s="399"/>
      <c r="T77" s="288"/>
      <c r="U77" s="288"/>
      <c r="V77" s="288" t="s">
        <v>5257</v>
      </c>
      <c r="W77" s="291">
        <v>42986</v>
      </c>
      <c r="X77" s="165"/>
    </row>
    <row r="78" spans="1:24" x14ac:dyDescent="0.3">
      <c r="A78" s="286" t="s">
        <v>5244</v>
      </c>
      <c r="B78" s="288" t="s">
        <v>4803</v>
      </c>
      <c r="C78" s="395">
        <v>287.94</v>
      </c>
      <c r="D78" s="288" t="s">
        <v>133</v>
      </c>
      <c r="E78" s="288" t="s">
        <v>5476</v>
      </c>
      <c r="F78" s="288">
        <v>57</v>
      </c>
      <c r="G78" s="288">
        <v>292</v>
      </c>
      <c r="H78" s="288"/>
      <c r="I78" s="396">
        <v>229</v>
      </c>
      <c r="J78" s="288" t="s">
        <v>5988</v>
      </c>
      <c r="K78" s="422">
        <v>52.366059513286743</v>
      </c>
      <c r="L78" s="422">
        <v>228</v>
      </c>
      <c r="M78" s="417" t="s">
        <v>5992</v>
      </c>
      <c r="N78" s="399" t="s">
        <v>6111</v>
      </c>
      <c r="O78" s="288"/>
      <c r="P78" s="288" t="s">
        <v>6034</v>
      </c>
      <c r="Q78" s="288"/>
      <c r="R78" s="288"/>
      <c r="S78" s="399"/>
      <c r="T78" s="288"/>
      <c r="U78" s="288"/>
      <c r="V78" s="288" t="s">
        <v>5257</v>
      </c>
      <c r="W78" s="291">
        <v>42986</v>
      </c>
      <c r="X78" s="165"/>
    </row>
    <row r="79" spans="1:24" x14ac:dyDescent="0.3">
      <c r="A79" s="286" t="s">
        <v>5244</v>
      </c>
      <c r="B79" s="288" t="s">
        <v>4803</v>
      </c>
      <c r="C79" s="395">
        <v>286.8</v>
      </c>
      <c r="D79" s="288" t="s">
        <v>133</v>
      </c>
      <c r="E79" s="288" t="s">
        <v>5476</v>
      </c>
      <c r="F79" s="288">
        <v>51</v>
      </c>
      <c r="G79" s="288">
        <v>344</v>
      </c>
      <c r="H79" s="288"/>
      <c r="I79" s="396">
        <v>241</v>
      </c>
      <c r="J79" s="288" t="s">
        <v>5988</v>
      </c>
      <c r="K79" s="422">
        <v>69.527332390635195</v>
      </c>
      <c r="L79" s="422">
        <v>257</v>
      </c>
      <c r="M79" s="417" t="s">
        <v>5992</v>
      </c>
      <c r="N79" s="399" t="s">
        <v>6112</v>
      </c>
      <c r="O79" s="288"/>
      <c r="P79" s="288" t="s">
        <v>6034</v>
      </c>
      <c r="Q79" s="288"/>
      <c r="R79" s="288"/>
      <c r="S79" s="399"/>
      <c r="T79" s="288"/>
      <c r="U79" s="288"/>
      <c r="V79" s="288" t="s">
        <v>5257</v>
      </c>
      <c r="W79" s="291">
        <v>42986</v>
      </c>
      <c r="X79" s="165"/>
    </row>
    <row r="80" spans="1:24" x14ac:dyDescent="0.3">
      <c r="A80" s="286" t="s">
        <v>5244</v>
      </c>
      <c r="B80" s="288" t="s">
        <v>4803</v>
      </c>
      <c r="C80" s="395">
        <v>302</v>
      </c>
      <c r="D80" s="288" t="s">
        <v>133</v>
      </c>
      <c r="E80" s="288" t="s">
        <v>5476</v>
      </c>
      <c r="F80" s="288">
        <v>40</v>
      </c>
      <c r="G80" s="288">
        <v>15</v>
      </c>
      <c r="H80" s="288"/>
      <c r="I80" s="396">
        <v>279</v>
      </c>
      <c r="J80" s="288" t="s">
        <v>6034</v>
      </c>
      <c r="K80" s="422">
        <v>80.709055933147383</v>
      </c>
      <c r="L80" s="422">
        <v>280</v>
      </c>
      <c r="M80" s="417" t="s">
        <v>5992</v>
      </c>
      <c r="N80" s="399" t="s">
        <v>6113</v>
      </c>
      <c r="O80" s="288"/>
      <c r="P80" s="288" t="s">
        <v>6034</v>
      </c>
      <c r="Q80" s="288"/>
      <c r="R80" s="288"/>
      <c r="S80" s="399"/>
      <c r="T80" s="288"/>
      <c r="U80" s="288"/>
      <c r="V80" s="288" t="s">
        <v>5257</v>
      </c>
      <c r="W80" s="291">
        <v>42986</v>
      </c>
      <c r="X80" s="165"/>
    </row>
    <row r="81" spans="1:24" x14ac:dyDescent="0.3">
      <c r="A81" s="286" t="s">
        <v>5244</v>
      </c>
      <c r="B81" s="288" t="s">
        <v>4803</v>
      </c>
      <c r="C81" s="395">
        <v>274.99</v>
      </c>
      <c r="D81" s="288" t="s">
        <v>133</v>
      </c>
      <c r="E81" s="288" t="s">
        <v>5476</v>
      </c>
      <c r="F81" s="288">
        <v>42</v>
      </c>
      <c r="G81" s="288">
        <v>332</v>
      </c>
      <c r="H81" s="288">
        <v>239</v>
      </c>
      <c r="I81" s="396"/>
      <c r="J81" s="288" t="s">
        <v>5988</v>
      </c>
      <c r="K81" s="397">
        <v>77</v>
      </c>
      <c r="L81" s="397">
        <v>248</v>
      </c>
      <c r="M81" s="417" t="s">
        <v>5992</v>
      </c>
      <c r="N81" s="399" t="s">
        <v>6114</v>
      </c>
      <c r="O81" s="288"/>
      <c r="P81" s="288" t="s">
        <v>6034</v>
      </c>
      <c r="Q81" s="288"/>
      <c r="R81" s="288"/>
      <c r="S81" s="399"/>
      <c r="T81" s="288"/>
      <c r="U81" s="288"/>
      <c r="V81" s="288" t="s">
        <v>5257</v>
      </c>
      <c r="W81" s="291">
        <v>42986</v>
      </c>
      <c r="X81" s="165"/>
    </row>
    <row r="82" spans="1:24" x14ac:dyDescent="0.3">
      <c r="A82" s="286" t="s">
        <v>5244</v>
      </c>
      <c r="B82" s="288" t="s">
        <v>4803</v>
      </c>
      <c r="C82" s="395">
        <v>94.5</v>
      </c>
      <c r="D82" s="288" t="s">
        <v>5434</v>
      </c>
      <c r="E82" s="288" t="s">
        <v>5476</v>
      </c>
      <c r="F82" s="288">
        <v>66</v>
      </c>
      <c r="G82" s="288">
        <v>185</v>
      </c>
      <c r="H82" s="288"/>
      <c r="I82" s="396"/>
      <c r="J82" s="288" t="s">
        <v>5988</v>
      </c>
      <c r="K82" s="397">
        <v>6</v>
      </c>
      <c r="L82" s="397">
        <v>251</v>
      </c>
      <c r="M82" s="423" t="s">
        <v>6075</v>
      </c>
      <c r="N82" s="399" t="s">
        <v>6115</v>
      </c>
      <c r="O82" s="288"/>
      <c r="P82" s="288" t="s">
        <v>6034</v>
      </c>
      <c r="Q82" s="288" t="s">
        <v>5266</v>
      </c>
      <c r="R82" s="288"/>
      <c r="S82" s="399"/>
      <c r="T82" s="288" t="s">
        <v>6035</v>
      </c>
      <c r="U82" s="288"/>
      <c r="V82" s="288" t="s">
        <v>5257</v>
      </c>
      <c r="W82" s="291">
        <v>42985</v>
      </c>
      <c r="X82" s="165"/>
    </row>
    <row r="83" spans="1:24" x14ac:dyDescent="0.3">
      <c r="A83" s="286" t="s">
        <v>5244</v>
      </c>
      <c r="B83" s="288" t="s">
        <v>4803</v>
      </c>
      <c r="C83" s="395">
        <v>122.15</v>
      </c>
      <c r="D83" s="288" t="s">
        <v>5434</v>
      </c>
      <c r="E83" s="288" t="s">
        <v>5476</v>
      </c>
      <c r="F83" s="288">
        <v>74</v>
      </c>
      <c r="G83" s="288">
        <v>60</v>
      </c>
      <c r="H83" s="288"/>
      <c r="I83" s="396"/>
      <c r="J83" s="288" t="s">
        <v>5988</v>
      </c>
      <c r="K83" s="397">
        <v>40</v>
      </c>
      <c r="L83" s="397">
        <v>291</v>
      </c>
      <c r="M83" s="423" t="s">
        <v>6075</v>
      </c>
      <c r="N83" s="399" t="s">
        <v>6116</v>
      </c>
      <c r="O83" s="288"/>
      <c r="P83" s="288" t="s">
        <v>6034</v>
      </c>
      <c r="Q83" s="288"/>
      <c r="R83" s="288"/>
      <c r="S83" s="399">
        <v>2</v>
      </c>
      <c r="T83" s="288" t="s">
        <v>6035</v>
      </c>
      <c r="U83" s="288"/>
      <c r="V83" s="288" t="s">
        <v>5257</v>
      </c>
      <c r="W83" s="291">
        <v>42985</v>
      </c>
      <c r="X83" s="165"/>
    </row>
    <row r="84" spans="1:24" x14ac:dyDescent="0.3">
      <c r="A84" s="286" t="s">
        <v>5244</v>
      </c>
      <c r="B84" s="288" t="s">
        <v>4803</v>
      </c>
      <c r="C84" s="395">
        <v>139.99</v>
      </c>
      <c r="D84" s="288" t="s">
        <v>5434</v>
      </c>
      <c r="E84" s="288" t="s">
        <v>5476</v>
      </c>
      <c r="F84" s="288">
        <v>10</v>
      </c>
      <c r="G84" s="288">
        <v>155</v>
      </c>
      <c r="H84" s="288"/>
      <c r="I84" s="396"/>
      <c r="J84" s="288" t="s">
        <v>5988</v>
      </c>
      <c r="K84" s="397">
        <v>53</v>
      </c>
      <c r="L84" s="397">
        <v>59</v>
      </c>
      <c r="M84" s="423" t="s">
        <v>6075</v>
      </c>
      <c r="N84" s="399" t="s">
        <v>6117</v>
      </c>
      <c r="O84" s="288"/>
      <c r="P84" s="288" t="s">
        <v>6034</v>
      </c>
      <c r="Q84" s="288"/>
      <c r="R84" s="288"/>
      <c r="S84" s="399"/>
      <c r="T84" s="288" t="s">
        <v>6035</v>
      </c>
      <c r="U84" s="288"/>
      <c r="V84" s="288" t="s">
        <v>5257</v>
      </c>
      <c r="W84" s="291">
        <v>42985</v>
      </c>
      <c r="X84" s="165"/>
    </row>
    <row r="85" spans="1:24" x14ac:dyDescent="0.3">
      <c r="A85" s="286" t="s">
        <v>5244</v>
      </c>
      <c r="B85" s="288" t="s">
        <v>4803</v>
      </c>
      <c r="C85" s="395">
        <v>168.05</v>
      </c>
      <c r="D85" s="288" t="s">
        <v>5434</v>
      </c>
      <c r="E85" s="288" t="s">
        <v>5476</v>
      </c>
      <c r="F85" s="288">
        <v>58</v>
      </c>
      <c r="G85" s="288">
        <v>157</v>
      </c>
      <c r="H85" s="288"/>
      <c r="I85" s="396"/>
      <c r="J85" s="288" t="s">
        <v>5988</v>
      </c>
      <c r="K85" s="397">
        <v>12</v>
      </c>
      <c r="L85" s="397">
        <v>358</v>
      </c>
      <c r="M85" s="423" t="s">
        <v>6075</v>
      </c>
      <c r="N85" s="399" t="s">
        <v>6118</v>
      </c>
      <c r="O85" s="288"/>
      <c r="P85" s="288" t="s">
        <v>6034</v>
      </c>
      <c r="Q85" s="288" t="s">
        <v>6119</v>
      </c>
      <c r="R85" s="288"/>
      <c r="S85" s="399"/>
      <c r="T85" s="288"/>
      <c r="U85" s="288"/>
      <c r="V85" s="288" t="s">
        <v>5257</v>
      </c>
      <c r="W85" s="291">
        <v>42985</v>
      </c>
      <c r="X85" s="165"/>
    </row>
    <row r="86" spans="1:24" x14ac:dyDescent="0.3">
      <c r="A86" s="286" t="s">
        <v>5244</v>
      </c>
      <c r="B86" s="288" t="s">
        <v>4803</v>
      </c>
      <c r="C86" s="395">
        <v>316.35000000000002</v>
      </c>
      <c r="D86" s="288" t="s">
        <v>5434</v>
      </c>
      <c r="E86" s="288" t="s">
        <v>5476</v>
      </c>
      <c r="F86" s="288">
        <v>50</v>
      </c>
      <c r="G86" s="288">
        <v>254</v>
      </c>
      <c r="H86" s="288"/>
      <c r="I86" s="396"/>
      <c r="J86" s="288" t="s">
        <v>5988</v>
      </c>
      <c r="K86" s="397">
        <v>42</v>
      </c>
      <c r="L86" s="397">
        <v>200</v>
      </c>
      <c r="M86" s="423" t="s">
        <v>6075</v>
      </c>
      <c r="N86" s="399" t="s">
        <v>6120</v>
      </c>
      <c r="O86" s="288"/>
      <c r="P86" s="288" t="s">
        <v>6034</v>
      </c>
      <c r="Q86" s="288"/>
      <c r="R86" s="288"/>
      <c r="S86" s="399"/>
      <c r="T86" s="288"/>
      <c r="U86" s="288"/>
      <c r="V86" s="288" t="s">
        <v>5257</v>
      </c>
      <c r="W86" s="291">
        <v>42986</v>
      </c>
      <c r="X86" s="165"/>
    </row>
    <row r="87" spans="1:24" x14ac:dyDescent="0.3">
      <c r="A87" s="286" t="s">
        <v>5244</v>
      </c>
      <c r="B87" s="288" t="s">
        <v>4803</v>
      </c>
      <c r="C87" s="395">
        <v>320.45</v>
      </c>
      <c r="D87" s="288" t="s">
        <v>5434</v>
      </c>
      <c r="E87" s="288" t="s">
        <v>5476</v>
      </c>
      <c r="F87" s="288">
        <v>40</v>
      </c>
      <c r="G87" s="288">
        <v>265</v>
      </c>
      <c r="H87" s="288"/>
      <c r="I87" s="396"/>
      <c r="J87" s="288" t="s">
        <v>5988</v>
      </c>
      <c r="K87" s="397">
        <v>54</v>
      </c>
      <c r="L87" s="397">
        <v>198</v>
      </c>
      <c r="M87" s="423" t="s">
        <v>6075</v>
      </c>
      <c r="N87" s="399" t="s">
        <v>6121</v>
      </c>
      <c r="O87" s="288"/>
      <c r="P87" s="288" t="s">
        <v>6034</v>
      </c>
      <c r="Q87" s="288"/>
      <c r="R87" s="288"/>
      <c r="S87" s="399"/>
      <c r="T87" s="288"/>
      <c r="U87" s="288"/>
      <c r="V87" s="288" t="s">
        <v>5257</v>
      </c>
      <c r="W87" s="291">
        <v>42986</v>
      </c>
      <c r="X87" s="165"/>
    </row>
    <row r="88" spans="1:24" x14ac:dyDescent="0.3">
      <c r="A88" s="286" t="s">
        <v>5244</v>
      </c>
      <c r="B88" s="288" t="s">
        <v>4803</v>
      </c>
      <c r="C88" s="395">
        <v>329.7</v>
      </c>
      <c r="D88" s="288" t="s">
        <v>5434</v>
      </c>
      <c r="E88" s="288" t="s">
        <v>5476</v>
      </c>
      <c r="F88" s="288">
        <v>42</v>
      </c>
      <c r="G88" s="288">
        <v>281</v>
      </c>
      <c r="H88" s="288"/>
      <c r="I88" s="396"/>
      <c r="J88" s="288" t="s">
        <v>5988</v>
      </c>
      <c r="K88" s="397">
        <v>60</v>
      </c>
      <c r="L88" s="397">
        <v>211</v>
      </c>
      <c r="M88" s="423" t="s">
        <v>6075</v>
      </c>
      <c r="N88" s="399" t="s">
        <v>6122</v>
      </c>
      <c r="O88" s="288"/>
      <c r="P88" s="288" t="s">
        <v>6034</v>
      </c>
      <c r="Q88" s="288"/>
      <c r="R88" s="288"/>
      <c r="S88" s="399"/>
      <c r="T88" s="288"/>
      <c r="U88" s="288"/>
      <c r="V88" s="288" t="s">
        <v>5257</v>
      </c>
      <c r="W88" s="291">
        <v>42986</v>
      </c>
      <c r="X88" s="165"/>
    </row>
    <row r="89" spans="1:24" x14ac:dyDescent="0.3">
      <c r="A89" s="286" t="s">
        <v>5244</v>
      </c>
      <c r="B89" s="288" t="s">
        <v>4803</v>
      </c>
      <c r="C89" s="395">
        <v>348.7</v>
      </c>
      <c r="D89" s="288" t="s">
        <v>5434</v>
      </c>
      <c r="E89" s="288" t="s">
        <v>5476</v>
      </c>
      <c r="F89" s="288">
        <v>21</v>
      </c>
      <c r="G89" s="288">
        <v>174</v>
      </c>
      <c r="H89" s="288"/>
      <c r="I89" s="396"/>
      <c r="J89" s="288" t="s">
        <v>5988</v>
      </c>
      <c r="K89" s="397">
        <v>38</v>
      </c>
      <c r="L89" s="397">
        <v>79</v>
      </c>
      <c r="M89" s="423" t="s">
        <v>6075</v>
      </c>
      <c r="N89" s="399" t="s">
        <v>6123</v>
      </c>
      <c r="O89" s="288"/>
      <c r="P89" s="288" t="s">
        <v>6034</v>
      </c>
      <c r="Q89" s="288"/>
      <c r="R89" s="288"/>
      <c r="S89" s="399">
        <v>3</v>
      </c>
      <c r="T89" s="288" t="s">
        <v>6036</v>
      </c>
      <c r="U89" s="288"/>
      <c r="V89" s="288" t="s">
        <v>5257</v>
      </c>
      <c r="W89" s="291">
        <v>42986</v>
      </c>
      <c r="X89" s="165"/>
    </row>
    <row r="90" spans="1:24" x14ac:dyDescent="0.3">
      <c r="A90" s="286" t="s">
        <v>5244</v>
      </c>
      <c r="B90" s="288" t="s">
        <v>4803</v>
      </c>
      <c r="C90" s="395">
        <v>366.05</v>
      </c>
      <c r="D90" s="288" t="s">
        <v>5434</v>
      </c>
      <c r="E90" s="288" t="s">
        <v>5476</v>
      </c>
      <c r="F90" s="288">
        <v>37</v>
      </c>
      <c r="G90" s="288">
        <v>144</v>
      </c>
      <c r="H90" s="288"/>
      <c r="I90" s="396"/>
      <c r="J90" s="288" t="s">
        <v>5988</v>
      </c>
      <c r="K90" s="397">
        <v>32</v>
      </c>
      <c r="L90" s="397">
        <v>26</v>
      </c>
      <c r="M90" s="423" t="s">
        <v>6075</v>
      </c>
      <c r="N90" s="399" t="s">
        <v>6124</v>
      </c>
      <c r="O90" s="288"/>
      <c r="P90" s="288" t="s">
        <v>6034</v>
      </c>
      <c r="Q90" s="288"/>
      <c r="R90" s="288"/>
      <c r="S90" s="399"/>
      <c r="T90" s="288"/>
      <c r="U90" s="288"/>
      <c r="V90" s="288" t="s">
        <v>5257</v>
      </c>
      <c r="W90" s="291">
        <v>42986</v>
      </c>
      <c r="X90" s="165"/>
    </row>
    <row r="91" spans="1:24" x14ac:dyDescent="0.3">
      <c r="A91" s="286" t="s">
        <v>5244</v>
      </c>
      <c r="B91" s="288" t="s">
        <v>4803</v>
      </c>
      <c r="C91" s="395">
        <v>373.45</v>
      </c>
      <c r="D91" s="288" t="s">
        <v>5434</v>
      </c>
      <c r="E91" s="288" t="s">
        <v>5476</v>
      </c>
      <c r="F91" s="288">
        <v>30</v>
      </c>
      <c r="G91" s="288">
        <v>42</v>
      </c>
      <c r="H91" s="288">
        <v>324</v>
      </c>
      <c r="I91" s="396"/>
      <c r="J91" s="288" t="s">
        <v>5988</v>
      </c>
      <c r="K91" s="397">
        <v>84</v>
      </c>
      <c r="L91" s="397">
        <v>304</v>
      </c>
      <c r="M91" s="423" t="s">
        <v>6075</v>
      </c>
      <c r="N91" s="399" t="s">
        <v>6125</v>
      </c>
      <c r="O91" s="288"/>
      <c r="P91" s="288" t="s">
        <v>6034</v>
      </c>
      <c r="Q91" s="288"/>
      <c r="R91" s="288"/>
      <c r="S91" s="399">
        <v>1</v>
      </c>
      <c r="T91" s="288" t="s">
        <v>6036</v>
      </c>
      <c r="U91" s="288"/>
      <c r="V91" s="288" t="s">
        <v>5257</v>
      </c>
      <c r="W91" s="291">
        <v>42986</v>
      </c>
      <c r="X91" s="165"/>
    </row>
    <row r="92" spans="1:24" x14ac:dyDescent="0.3">
      <c r="A92" s="286" t="s">
        <v>5244</v>
      </c>
      <c r="B92" s="288" t="s">
        <v>4803</v>
      </c>
      <c r="C92" s="395">
        <v>112.25</v>
      </c>
      <c r="D92" s="288" t="s">
        <v>5469</v>
      </c>
      <c r="E92" s="288" t="s">
        <v>5476</v>
      </c>
      <c r="F92" s="288">
        <v>29</v>
      </c>
      <c r="G92" s="288">
        <v>270</v>
      </c>
      <c r="H92" s="288"/>
      <c r="I92" s="396"/>
      <c r="J92" s="288" t="s">
        <v>5988</v>
      </c>
      <c r="K92" s="397">
        <v>65</v>
      </c>
      <c r="L92" s="397">
        <v>195</v>
      </c>
      <c r="M92" s="424" t="s">
        <v>6078</v>
      </c>
      <c r="N92" s="399" t="s">
        <v>6126</v>
      </c>
      <c r="O92" s="288"/>
      <c r="P92" s="288" t="s">
        <v>6127</v>
      </c>
      <c r="Q92" s="288"/>
      <c r="R92" s="288"/>
      <c r="S92" s="399"/>
      <c r="T92" s="288" t="s">
        <v>6128</v>
      </c>
      <c r="U92" s="288"/>
      <c r="V92" s="288" t="s">
        <v>5257</v>
      </c>
      <c r="W92" s="291">
        <v>42985</v>
      </c>
      <c r="X92" s="165"/>
    </row>
    <row r="93" spans="1:24" x14ac:dyDescent="0.3">
      <c r="A93" s="286" t="s">
        <v>5244</v>
      </c>
      <c r="B93" s="288" t="s">
        <v>4803</v>
      </c>
      <c r="C93" s="395">
        <v>123.15</v>
      </c>
      <c r="D93" s="288" t="s">
        <v>5371</v>
      </c>
      <c r="E93" s="288" t="s">
        <v>5476</v>
      </c>
      <c r="F93" s="288">
        <v>73</v>
      </c>
      <c r="G93" s="288">
        <v>355</v>
      </c>
      <c r="H93" s="288"/>
      <c r="I93" s="396"/>
      <c r="J93" s="288" t="s">
        <v>5988</v>
      </c>
      <c r="K93" s="397">
        <v>47</v>
      </c>
      <c r="L93" s="397">
        <v>268</v>
      </c>
      <c r="M93" s="424" t="s">
        <v>6078</v>
      </c>
      <c r="N93" s="399" t="s">
        <v>6129</v>
      </c>
      <c r="O93" s="288"/>
      <c r="P93" s="288" t="s">
        <v>6034</v>
      </c>
      <c r="Q93" s="288"/>
      <c r="R93" s="288"/>
      <c r="S93" s="399">
        <v>5</v>
      </c>
      <c r="T93" s="288" t="s">
        <v>6130</v>
      </c>
      <c r="U93" s="288" t="s">
        <v>6035</v>
      </c>
      <c r="V93" s="288" t="s">
        <v>5257</v>
      </c>
      <c r="W93" s="291">
        <v>42985</v>
      </c>
      <c r="X93" s="165"/>
    </row>
    <row r="94" spans="1:24" x14ac:dyDescent="0.3">
      <c r="A94" s="286" t="s">
        <v>5244</v>
      </c>
      <c r="B94" s="288" t="s">
        <v>4803</v>
      </c>
      <c r="C94" s="395">
        <v>126.96</v>
      </c>
      <c r="D94" s="288" t="s">
        <v>5371</v>
      </c>
      <c r="E94" s="288" t="s">
        <v>5476</v>
      </c>
      <c r="F94" s="288">
        <v>73</v>
      </c>
      <c r="G94" s="288">
        <v>9</v>
      </c>
      <c r="H94" s="288"/>
      <c r="I94" s="396"/>
      <c r="J94" s="288" t="s">
        <v>5988</v>
      </c>
      <c r="K94" s="397">
        <v>47</v>
      </c>
      <c r="L94" s="397">
        <v>273</v>
      </c>
      <c r="M94" s="424" t="s">
        <v>6078</v>
      </c>
      <c r="N94" s="399" t="s">
        <v>6131</v>
      </c>
      <c r="O94" s="288"/>
      <c r="P94" s="288" t="s">
        <v>6034</v>
      </c>
      <c r="Q94" s="288"/>
      <c r="R94" s="288"/>
      <c r="S94" s="399">
        <v>8</v>
      </c>
      <c r="T94" s="288" t="s">
        <v>6130</v>
      </c>
      <c r="U94" s="288" t="s">
        <v>6029</v>
      </c>
      <c r="V94" s="288" t="s">
        <v>5257</v>
      </c>
      <c r="W94" s="291">
        <v>42985</v>
      </c>
      <c r="X94" s="165"/>
    </row>
    <row r="95" spans="1:24" x14ac:dyDescent="0.3">
      <c r="A95" s="286" t="s">
        <v>5244</v>
      </c>
      <c r="B95" s="288" t="s">
        <v>4803</v>
      </c>
      <c r="C95" s="395">
        <v>130.6</v>
      </c>
      <c r="D95" s="288" t="s">
        <v>5371</v>
      </c>
      <c r="E95" s="288" t="s">
        <v>5476</v>
      </c>
      <c r="F95" s="288">
        <v>52</v>
      </c>
      <c r="G95" s="288">
        <v>52</v>
      </c>
      <c r="H95" s="288"/>
      <c r="I95" s="396"/>
      <c r="J95" s="288" t="s">
        <v>5988</v>
      </c>
      <c r="K95" s="397">
        <v>60</v>
      </c>
      <c r="L95" s="397">
        <v>303</v>
      </c>
      <c r="M95" s="424" t="s">
        <v>6078</v>
      </c>
      <c r="N95" s="399" t="s">
        <v>6132</v>
      </c>
      <c r="O95" s="288"/>
      <c r="P95" s="288" t="s">
        <v>6034</v>
      </c>
      <c r="Q95" s="288"/>
      <c r="R95" s="288" t="s">
        <v>5344</v>
      </c>
      <c r="S95" s="399">
        <v>10</v>
      </c>
      <c r="T95" s="288"/>
      <c r="U95" s="288"/>
      <c r="V95" s="288" t="s">
        <v>5257</v>
      </c>
      <c r="W95" s="291">
        <v>42985</v>
      </c>
      <c r="X95" s="165"/>
    </row>
    <row r="96" spans="1:24" x14ac:dyDescent="0.3">
      <c r="A96" s="286" t="s">
        <v>5244</v>
      </c>
      <c r="B96" s="288" t="s">
        <v>4803</v>
      </c>
      <c r="C96" s="395">
        <v>131.19999999999999</v>
      </c>
      <c r="D96" s="288" t="s">
        <v>5371</v>
      </c>
      <c r="E96" s="288" t="s">
        <v>5476</v>
      </c>
      <c r="F96" s="288">
        <v>55</v>
      </c>
      <c r="G96" s="288">
        <v>47</v>
      </c>
      <c r="H96" s="288"/>
      <c r="I96" s="396"/>
      <c r="J96" s="288" t="s">
        <v>5988</v>
      </c>
      <c r="K96" s="397">
        <v>59</v>
      </c>
      <c r="L96" s="397">
        <v>299</v>
      </c>
      <c r="M96" s="424" t="s">
        <v>6078</v>
      </c>
      <c r="N96" s="399" t="s">
        <v>6133</v>
      </c>
      <c r="O96" s="288"/>
      <c r="P96" s="288" t="s">
        <v>6034</v>
      </c>
      <c r="Q96" s="288"/>
      <c r="R96" s="288"/>
      <c r="S96" s="399">
        <v>4</v>
      </c>
      <c r="T96" s="288" t="s">
        <v>6029</v>
      </c>
      <c r="U96" s="288" t="s">
        <v>6130</v>
      </c>
      <c r="V96" s="288" t="s">
        <v>5257</v>
      </c>
      <c r="W96" s="291">
        <v>42985</v>
      </c>
      <c r="X96" s="165"/>
    </row>
    <row r="97" spans="1:24" x14ac:dyDescent="0.3">
      <c r="A97" s="286" t="s">
        <v>5244</v>
      </c>
      <c r="B97" s="288" t="s">
        <v>4803</v>
      </c>
      <c r="C97" s="395">
        <v>151.6</v>
      </c>
      <c r="D97" s="288" t="s">
        <v>5371</v>
      </c>
      <c r="E97" s="288" t="s">
        <v>5476</v>
      </c>
      <c r="F97" s="288">
        <v>37</v>
      </c>
      <c r="G97" s="288">
        <v>311</v>
      </c>
      <c r="H97" s="288"/>
      <c r="I97" s="396"/>
      <c r="J97" s="288" t="s">
        <v>5988</v>
      </c>
      <c r="K97" s="397">
        <v>75</v>
      </c>
      <c r="L97" s="397">
        <v>231</v>
      </c>
      <c r="M97" s="424" t="s">
        <v>6078</v>
      </c>
      <c r="N97" s="399" t="s">
        <v>6134</v>
      </c>
      <c r="O97" s="288"/>
      <c r="P97" s="288" t="s">
        <v>6034</v>
      </c>
      <c r="Q97" s="288"/>
      <c r="R97" s="288"/>
      <c r="S97" s="399">
        <v>3</v>
      </c>
      <c r="T97" s="288" t="s">
        <v>6130</v>
      </c>
      <c r="U97" s="288" t="s">
        <v>6029</v>
      </c>
      <c r="V97" s="288" t="s">
        <v>5257</v>
      </c>
      <c r="W97" s="291">
        <v>42985</v>
      </c>
      <c r="X97" s="165"/>
    </row>
    <row r="98" spans="1:24" x14ac:dyDescent="0.3">
      <c r="A98" s="286" t="s">
        <v>5244</v>
      </c>
      <c r="B98" s="288" t="s">
        <v>4803</v>
      </c>
      <c r="C98" s="395">
        <v>153.35</v>
      </c>
      <c r="D98" s="288" t="s">
        <v>5371</v>
      </c>
      <c r="E98" s="288" t="s">
        <v>5476</v>
      </c>
      <c r="F98" s="288">
        <v>47</v>
      </c>
      <c r="G98" s="288">
        <v>310</v>
      </c>
      <c r="H98" s="288"/>
      <c r="I98" s="396"/>
      <c r="J98" s="288" t="s">
        <v>5248</v>
      </c>
      <c r="K98" s="397">
        <v>66</v>
      </c>
      <c r="L98" s="397">
        <v>235</v>
      </c>
      <c r="M98" s="424" t="s">
        <v>6078</v>
      </c>
      <c r="N98" s="399" t="s">
        <v>6135</v>
      </c>
      <c r="O98" s="288"/>
      <c r="P98" s="288" t="s">
        <v>6034</v>
      </c>
      <c r="Q98" s="288"/>
      <c r="R98" s="288" t="s">
        <v>5344</v>
      </c>
      <c r="S98" s="399">
        <v>15</v>
      </c>
      <c r="T98" s="288" t="s">
        <v>6130</v>
      </c>
      <c r="U98" s="288" t="s">
        <v>6029</v>
      </c>
      <c r="V98" s="288" t="s">
        <v>5257</v>
      </c>
      <c r="W98" s="291">
        <v>42985</v>
      </c>
      <c r="X98" s="165"/>
    </row>
    <row r="99" spans="1:24" x14ac:dyDescent="0.3">
      <c r="A99" s="286" t="s">
        <v>5244</v>
      </c>
      <c r="B99" s="288" t="s">
        <v>4803</v>
      </c>
      <c r="C99" s="395">
        <v>192.5</v>
      </c>
      <c r="D99" s="288" t="s">
        <v>5371</v>
      </c>
      <c r="E99" s="288" t="s">
        <v>5476</v>
      </c>
      <c r="F99" s="288">
        <v>79</v>
      </c>
      <c r="G99" s="288">
        <v>282</v>
      </c>
      <c r="H99" s="288"/>
      <c r="I99" s="396"/>
      <c r="J99" s="288" t="s">
        <v>5988</v>
      </c>
      <c r="K99" s="397">
        <v>34</v>
      </c>
      <c r="L99" s="397">
        <v>250</v>
      </c>
      <c r="M99" s="424" t="s">
        <v>6078</v>
      </c>
      <c r="N99" s="399" t="s">
        <v>6136</v>
      </c>
      <c r="O99" s="288"/>
      <c r="P99" s="288" t="s">
        <v>6034</v>
      </c>
      <c r="Q99" s="288"/>
      <c r="R99" s="288" t="s">
        <v>5246</v>
      </c>
      <c r="S99" s="399">
        <v>40</v>
      </c>
      <c r="T99" s="288" t="s">
        <v>6067</v>
      </c>
      <c r="U99" s="288" t="s">
        <v>6029</v>
      </c>
      <c r="V99" s="288" t="s">
        <v>5257</v>
      </c>
      <c r="W99" s="291">
        <v>42985</v>
      </c>
      <c r="X99" s="165"/>
    </row>
    <row r="100" spans="1:24" x14ac:dyDescent="0.3">
      <c r="A100" s="286" t="s">
        <v>5244</v>
      </c>
      <c r="B100" s="288" t="s">
        <v>4803</v>
      </c>
      <c r="C100" s="395">
        <v>224.1</v>
      </c>
      <c r="D100" s="288" t="s">
        <v>5371</v>
      </c>
      <c r="E100" s="288" t="s">
        <v>5476</v>
      </c>
      <c r="F100" s="288">
        <v>34</v>
      </c>
      <c r="G100" s="288">
        <v>43</v>
      </c>
      <c r="H100" s="288"/>
      <c r="I100" s="396"/>
      <c r="J100" s="288" t="s">
        <v>5988</v>
      </c>
      <c r="K100" s="397">
        <v>80</v>
      </c>
      <c r="L100" s="397">
        <v>304</v>
      </c>
      <c r="M100" s="424" t="s">
        <v>6078</v>
      </c>
      <c r="N100" s="399" t="s">
        <v>6137</v>
      </c>
      <c r="O100" s="288"/>
      <c r="P100" s="288" t="s">
        <v>6034</v>
      </c>
      <c r="Q100" s="288"/>
      <c r="R100" s="288"/>
      <c r="S100" s="399">
        <v>5</v>
      </c>
      <c r="T100" s="288" t="s">
        <v>6029</v>
      </c>
      <c r="U100" s="288" t="s">
        <v>6130</v>
      </c>
      <c r="V100" s="288" t="s">
        <v>5257</v>
      </c>
      <c r="W100" s="291">
        <v>42985</v>
      </c>
      <c r="X100" s="165"/>
    </row>
    <row r="101" spans="1:24" x14ac:dyDescent="0.3">
      <c r="A101" s="286" t="s">
        <v>5244</v>
      </c>
      <c r="B101" s="288" t="s">
        <v>4803</v>
      </c>
      <c r="C101" s="395">
        <v>246.9</v>
      </c>
      <c r="D101" s="288" t="s">
        <v>5371</v>
      </c>
      <c r="E101" s="288" t="s">
        <v>5476</v>
      </c>
      <c r="F101" s="288">
        <v>37</v>
      </c>
      <c r="G101" s="288">
        <v>260</v>
      </c>
      <c r="H101" s="288"/>
      <c r="I101" s="396"/>
      <c r="J101" s="288" t="s">
        <v>5988</v>
      </c>
      <c r="K101" s="397">
        <v>54</v>
      </c>
      <c r="L101" s="397">
        <v>192</v>
      </c>
      <c r="M101" s="424" t="s">
        <v>6078</v>
      </c>
      <c r="N101" s="399" t="s">
        <v>6138</v>
      </c>
      <c r="O101" s="288"/>
      <c r="P101" s="288" t="s">
        <v>6034</v>
      </c>
      <c r="Q101" s="288"/>
      <c r="R101" s="288" t="s">
        <v>5344</v>
      </c>
      <c r="S101" s="399">
        <v>2.5</v>
      </c>
      <c r="T101" s="288" t="s">
        <v>6036</v>
      </c>
      <c r="U101" s="288"/>
      <c r="V101" s="288" t="s">
        <v>5257</v>
      </c>
      <c r="W101" s="291">
        <v>42986</v>
      </c>
      <c r="X101" s="165"/>
    </row>
    <row r="102" spans="1:24" x14ac:dyDescent="0.3">
      <c r="A102" s="286" t="s">
        <v>5244</v>
      </c>
      <c r="B102" s="288" t="s">
        <v>4803</v>
      </c>
      <c r="C102" s="395">
        <v>247.15</v>
      </c>
      <c r="D102" s="288" t="s">
        <v>5371</v>
      </c>
      <c r="E102" s="288" t="s">
        <v>5476</v>
      </c>
      <c r="F102" s="288">
        <v>41</v>
      </c>
      <c r="G102" s="288">
        <v>282</v>
      </c>
      <c r="H102" s="288"/>
      <c r="I102" s="396"/>
      <c r="J102" s="288" t="s">
        <v>5988</v>
      </c>
      <c r="K102" s="397">
        <v>61</v>
      </c>
      <c r="L102" s="397">
        <v>211</v>
      </c>
      <c r="M102" s="424" t="s">
        <v>6078</v>
      </c>
      <c r="N102" s="399" t="s">
        <v>6139</v>
      </c>
      <c r="O102" s="288"/>
      <c r="P102" s="288" t="s">
        <v>6034</v>
      </c>
      <c r="Q102" s="288"/>
      <c r="R102" s="288" t="s">
        <v>5344</v>
      </c>
      <c r="S102" s="399">
        <v>4</v>
      </c>
      <c r="T102" s="288" t="s">
        <v>6140</v>
      </c>
      <c r="U102" s="288" t="s">
        <v>6036</v>
      </c>
      <c r="V102" s="288" t="s">
        <v>5257</v>
      </c>
      <c r="W102" s="291">
        <v>42986</v>
      </c>
      <c r="X102" s="165"/>
    </row>
    <row r="103" spans="1:24" x14ac:dyDescent="0.3">
      <c r="A103" s="286" t="s">
        <v>5244</v>
      </c>
      <c r="B103" s="288" t="s">
        <v>4803</v>
      </c>
      <c r="C103" s="395">
        <v>247.7</v>
      </c>
      <c r="D103" s="288" t="s">
        <v>5371</v>
      </c>
      <c r="E103" s="288" t="s">
        <v>5476</v>
      </c>
      <c r="F103" s="288">
        <v>77</v>
      </c>
      <c r="G103" s="288">
        <v>334</v>
      </c>
      <c r="H103" s="288"/>
      <c r="I103" s="396"/>
      <c r="J103" s="288" t="s">
        <v>5988</v>
      </c>
      <c r="K103" s="397">
        <v>43</v>
      </c>
      <c r="L103" s="397">
        <v>260</v>
      </c>
      <c r="M103" s="424" t="s">
        <v>6078</v>
      </c>
      <c r="N103" s="399" t="s">
        <v>6141</v>
      </c>
      <c r="O103" s="288"/>
      <c r="P103" s="288" t="s">
        <v>6034</v>
      </c>
      <c r="Q103" s="288"/>
      <c r="R103" s="288"/>
      <c r="S103" s="399">
        <v>3</v>
      </c>
      <c r="T103" s="288" t="s">
        <v>6130</v>
      </c>
      <c r="U103" s="288" t="s">
        <v>6036</v>
      </c>
      <c r="V103" s="288" t="s">
        <v>5257</v>
      </c>
      <c r="W103" s="291">
        <v>42986</v>
      </c>
      <c r="X103" s="165"/>
    </row>
    <row r="104" spans="1:24" x14ac:dyDescent="0.3">
      <c r="A104" s="286" t="s">
        <v>5244</v>
      </c>
      <c r="B104" s="288" t="s">
        <v>4803</v>
      </c>
      <c r="C104" s="395">
        <v>247.88</v>
      </c>
      <c r="D104" s="288" t="s">
        <v>5371</v>
      </c>
      <c r="E104" s="288" t="s">
        <v>5476</v>
      </c>
      <c r="F104" s="288">
        <v>36</v>
      </c>
      <c r="G104" s="288">
        <v>274</v>
      </c>
      <c r="H104" s="288"/>
      <c r="I104" s="396"/>
      <c r="J104" s="288" t="s">
        <v>5988</v>
      </c>
      <c r="K104" s="397">
        <v>62</v>
      </c>
      <c r="L104" s="397">
        <v>202</v>
      </c>
      <c r="M104" s="424" t="s">
        <v>6078</v>
      </c>
      <c r="N104" s="399" t="s">
        <v>6142</v>
      </c>
      <c r="O104" s="288" t="s">
        <v>4540</v>
      </c>
      <c r="P104" s="288" t="s">
        <v>6034</v>
      </c>
      <c r="Q104" s="288"/>
      <c r="R104" s="288" t="s">
        <v>5344</v>
      </c>
      <c r="S104" s="399">
        <v>3</v>
      </c>
      <c r="T104" s="288" t="s">
        <v>6130</v>
      </c>
      <c r="U104" s="288" t="s">
        <v>6035</v>
      </c>
      <c r="V104" s="288" t="s">
        <v>5257</v>
      </c>
      <c r="W104" s="291">
        <v>42986</v>
      </c>
      <c r="X104" s="165"/>
    </row>
    <row r="105" spans="1:24" x14ac:dyDescent="0.3">
      <c r="A105" s="286" t="s">
        <v>5244</v>
      </c>
      <c r="B105" s="288" t="s">
        <v>4803</v>
      </c>
      <c r="C105" s="395">
        <v>247.89</v>
      </c>
      <c r="D105" s="288" t="s">
        <v>5371</v>
      </c>
      <c r="E105" s="288" t="s">
        <v>5476</v>
      </c>
      <c r="F105" s="288">
        <v>76</v>
      </c>
      <c r="G105" s="288">
        <v>329</v>
      </c>
      <c r="H105" s="288"/>
      <c r="I105" s="396"/>
      <c r="J105" s="288" t="s">
        <v>5988</v>
      </c>
      <c r="K105" s="397">
        <v>43</v>
      </c>
      <c r="L105" s="397">
        <v>258</v>
      </c>
      <c r="M105" s="424" t="s">
        <v>6078</v>
      </c>
      <c r="N105" s="399" t="s">
        <v>6143</v>
      </c>
      <c r="O105" s="288" t="s">
        <v>4540</v>
      </c>
      <c r="P105" s="288" t="s">
        <v>6034</v>
      </c>
      <c r="Q105" s="288"/>
      <c r="R105" s="288" t="s">
        <v>5344</v>
      </c>
      <c r="S105" s="399">
        <v>2</v>
      </c>
      <c r="T105" s="288" t="s">
        <v>6140</v>
      </c>
      <c r="U105" s="288" t="s">
        <v>6036</v>
      </c>
      <c r="V105" s="288" t="s">
        <v>5257</v>
      </c>
      <c r="W105" s="291">
        <v>42986</v>
      </c>
      <c r="X105" s="165"/>
    </row>
    <row r="106" spans="1:24" x14ac:dyDescent="0.3">
      <c r="A106" s="286" t="s">
        <v>5244</v>
      </c>
      <c r="B106" s="288" t="s">
        <v>4803</v>
      </c>
      <c r="C106" s="395">
        <v>249.96</v>
      </c>
      <c r="D106" s="288" t="s">
        <v>5371</v>
      </c>
      <c r="E106" s="288" t="s">
        <v>5476</v>
      </c>
      <c r="F106" s="288">
        <v>47</v>
      </c>
      <c r="G106" s="288">
        <v>80</v>
      </c>
      <c r="H106" s="288"/>
      <c r="I106" s="396"/>
      <c r="J106" s="288" t="s">
        <v>5988</v>
      </c>
      <c r="K106" s="397">
        <v>55</v>
      </c>
      <c r="L106" s="397">
        <v>323</v>
      </c>
      <c r="M106" s="424" t="s">
        <v>6078</v>
      </c>
      <c r="N106" s="399" t="s">
        <v>6144</v>
      </c>
      <c r="O106" s="288"/>
      <c r="P106" s="288" t="s">
        <v>6034</v>
      </c>
      <c r="Q106" s="288"/>
      <c r="R106" s="288" t="s">
        <v>5344</v>
      </c>
      <c r="S106" s="399">
        <v>13</v>
      </c>
      <c r="T106" s="288" t="s">
        <v>6140</v>
      </c>
      <c r="U106" s="288" t="s">
        <v>6029</v>
      </c>
      <c r="V106" s="288" t="s">
        <v>5257</v>
      </c>
      <c r="W106" s="291">
        <v>42986</v>
      </c>
      <c r="X106" s="165"/>
    </row>
    <row r="107" spans="1:24" x14ac:dyDescent="0.3">
      <c r="A107" s="286" t="s">
        <v>5244</v>
      </c>
      <c r="B107" s="288" t="s">
        <v>4803</v>
      </c>
      <c r="C107" s="395">
        <v>250.9</v>
      </c>
      <c r="D107" s="288" t="s">
        <v>5371</v>
      </c>
      <c r="E107" s="288" t="s">
        <v>5476</v>
      </c>
      <c r="F107" s="288">
        <v>77</v>
      </c>
      <c r="G107" s="288">
        <v>40</v>
      </c>
      <c r="H107" s="288"/>
      <c r="I107" s="396"/>
      <c r="J107" s="288" t="s">
        <v>5988</v>
      </c>
      <c r="K107" s="397">
        <v>42</v>
      </c>
      <c r="L107" s="397">
        <v>281</v>
      </c>
      <c r="M107" s="424" t="s">
        <v>6078</v>
      </c>
      <c r="N107" s="399" t="s">
        <v>6145</v>
      </c>
      <c r="O107" s="288"/>
      <c r="P107" s="288" t="s">
        <v>6034</v>
      </c>
      <c r="Q107" s="288"/>
      <c r="R107" s="288"/>
      <c r="S107" s="399">
        <v>30</v>
      </c>
      <c r="T107" s="288"/>
      <c r="U107" s="288"/>
      <c r="V107" s="288" t="s">
        <v>5257</v>
      </c>
      <c r="W107" s="291">
        <v>42986</v>
      </c>
      <c r="X107" s="165"/>
    </row>
    <row r="108" spans="1:24" x14ac:dyDescent="0.3">
      <c r="A108" s="286" t="s">
        <v>5244</v>
      </c>
      <c r="B108" s="288" t="s">
        <v>4803</v>
      </c>
      <c r="C108" s="395">
        <v>252.4</v>
      </c>
      <c r="D108" s="288" t="s">
        <v>5371</v>
      </c>
      <c r="E108" s="288" t="s">
        <v>5476</v>
      </c>
      <c r="F108" s="288">
        <v>69</v>
      </c>
      <c r="G108" s="288">
        <v>81</v>
      </c>
      <c r="H108" s="288"/>
      <c r="I108" s="396"/>
      <c r="J108" s="288" t="s">
        <v>5988</v>
      </c>
      <c r="K108" s="397">
        <v>39</v>
      </c>
      <c r="L108" s="397">
        <v>303</v>
      </c>
      <c r="M108" s="424" t="s">
        <v>6078</v>
      </c>
      <c r="N108" s="399" t="s">
        <v>6146</v>
      </c>
      <c r="O108" s="288"/>
      <c r="P108" s="288" t="s">
        <v>6034</v>
      </c>
      <c r="Q108" s="288"/>
      <c r="R108" s="288" t="s">
        <v>5344</v>
      </c>
      <c r="S108" s="399">
        <v>19</v>
      </c>
      <c r="T108" s="288" t="s">
        <v>6130</v>
      </c>
      <c r="U108" s="288" t="s">
        <v>6029</v>
      </c>
      <c r="V108" s="288" t="s">
        <v>5257</v>
      </c>
      <c r="W108" s="291">
        <v>42986</v>
      </c>
      <c r="X108" s="165"/>
    </row>
    <row r="109" spans="1:24" x14ac:dyDescent="0.3">
      <c r="A109" s="286" t="s">
        <v>5244</v>
      </c>
      <c r="B109" s="288" t="s">
        <v>4803</v>
      </c>
      <c r="C109" s="395">
        <v>252.8</v>
      </c>
      <c r="D109" s="288" t="s">
        <v>5371</v>
      </c>
      <c r="E109" s="288" t="s">
        <v>5476</v>
      </c>
      <c r="F109" s="288">
        <v>80</v>
      </c>
      <c r="G109" s="288">
        <v>273</v>
      </c>
      <c r="H109" s="288"/>
      <c r="I109" s="396"/>
      <c r="J109" s="288" t="s">
        <v>5988</v>
      </c>
      <c r="K109" s="397">
        <v>33</v>
      </c>
      <c r="L109" s="397">
        <v>250</v>
      </c>
      <c r="M109" s="424" t="s">
        <v>6078</v>
      </c>
      <c r="N109" s="399" t="s">
        <v>6147</v>
      </c>
      <c r="O109" s="288"/>
      <c r="P109" s="288" t="s">
        <v>6034</v>
      </c>
      <c r="Q109" s="288"/>
      <c r="R109" s="288"/>
      <c r="S109" s="399">
        <v>5</v>
      </c>
      <c r="T109" s="288" t="s">
        <v>6130</v>
      </c>
      <c r="U109" s="288" t="s">
        <v>6035</v>
      </c>
      <c r="V109" s="288" t="s">
        <v>5257</v>
      </c>
      <c r="W109" s="291">
        <v>42986</v>
      </c>
      <c r="X109" s="165"/>
    </row>
    <row r="110" spans="1:24" x14ac:dyDescent="0.3">
      <c r="A110" s="286" t="s">
        <v>5244</v>
      </c>
      <c r="B110" s="288" t="s">
        <v>4803</v>
      </c>
      <c r="C110" s="395">
        <v>255.65</v>
      </c>
      <c r="D110" s="288" t="s">
        <v>5371</v>
      </c>
      <c r="E110" s="288" t="s">
        <v>5476</v>
      </c>
      <c r="F110" s="288">
        <v>45</v>
      </c>
      <c r="G110" s="288">
        <v>260</v>
      </c>
      <c r="H110" s="288"/>
      <c r="I110" s="396"/>
      <c r="J110" s="288"/>
      <c r="K110" s="397">
        <v>48</v>
      </c>
      <c r="L110" s="397">
        <v>199</v>
      </c>
      <c r="M110" s="424" t="s">
        <v>6078</v>
      </c>
      <c r="N110" s="399" t="s">
        <v>6148</v>
      </c>
      <c r="O110" s="288"/>
      <c r="P110" s="288"/>
      <c r="Q110" s="288"/>
      <c r="R110" s="288"/>
      <c r="S110" s="399">
        <v>4</v>
      </c>
      <c r="T110" s="288" t="s">
        <v>6130</v>
      </c>
      <c r="U110" s="288" t="s">
        <v>6029</v>
      </c>
      <c r="V110" s="288" t="s">
        <v>5257</v>
      </c>
      <c r="W110" s="291">
        <v>42986</v>
      </c>
      <c r="X110" s="165"/>
    </row>
    <row r="111" spans="1:24" x14ac:dyDescent="0.3">
      <c r="A111" s="286" t="s">
        <v>5244</v>
      </c>
      <c r="B111" s="288" t="s">
        <v>4803</v>
      </c>
      <c r="C111" s="395">
        <v>256</v>
      </c>
      <c r="D111" s="288" t="s">
        <v>5371</v>
      </c>
      <c r="E111" s="288" t="s">
        <v>5476</v>
      </c>
      <c r="F111" s="288">
        <v>48</v>
      </c>
      <c r="G111" s="288">
        <v>279</v>
      </c>
      <c r="H111" s="288"/>
      <c r="I111" s="396"/>
      <c r="J111" s="288" t="s">
        <v>5988</v>
      </c>
      <c r="K111" s="397">
        <v>54</v>
      </c>
      <c r="L111" s="397">
        <v>214</v>
      </c>
      <c r="M111" s="424" t="s">
        <v>6078</v>
      </c>
      <c r="N111" s="399" t="s">
        <v>6149</v>
      </c>
      <c r="O111" s="288"/>
      <c r="P111" s="288" t="s">
        <v>6034</v>
      </c>
      <c r="Q111" s="288"/>
      <c r="R111" s="288" t="s">
        <v>5344</v>
      </c>
      <c r="S111" s="399">
        <v>7</v>
      </c>
      <c r="T111" s="288" t="s">
        <v>6130</v>
      </c>
      <c r="U111" s="288" t="s">
        <v>6029</v>
      </c>
      <c r="V111" s="288" t="s">
        <v>5257</v>
      </c>
      <c r="W111" s="291">
        <v>42986</v>
      </c>
      <c r="X111" s="165"/>
    </row>
    <row r="112" spans="1:24" x14ac:dyDescent="0.3">
      <c r="A112" s="286" t="s">
        <v>5244</v>
      </c>
      <c r="B112" s="288" t="s">
        <v>4803</v>
      </c>
      <c r="C112" s="395">
        <v>263.5</v>
      </c>
      <c r="D112" s="288" t="s">
        <v>5371</v>
      </c>
      <c r="E112" s="288" t="s">
        <v>5476</v>
      </c>
      <c r="F112" s="288">
        <v>69</v>
      </c>
      <c r="G112" s="288">
        <v>277</v>
      </c>
      <c r="H112" s="288"/>
      <c r="I112" s="396"/>
      <c r="J112" s="288" t="s">
        <v>5988</v>
      </c>
      <c r="K112" s="397">
        <v>39</v>
      </c>
      <c r="L112" s="397">
        <v>234</v>
      </c>
      <c r="M112" s="424" t="s">
        <v>6078</v>
      </c>
      <c r="N112" s="399" t="s">
        <v>6150</v>
      </c>
      <c r="O112" s="288"/>
      <c r="P112" s="288" t="s">
        <v>6034</v>
      </c>
      <c r="Q112" s="288"/>
      <c r="R112" s="288"/>
      <c r="S112" s="399">
        <v>4</v>
      </c>
      <c r="T112" s="288" t="s">
        <v>6130</v>
      </c>
      <c r="U112" s="288" t="s">
        <v>6029</v>
      </c>
      <c r="V112" s="288" t="s">
        <v>5257</v>
      </c>
      <c r="W112" s="291">
        <v>42986</v>
      </c>
      <c r="X112" s="165"/>
    </row>
    <row r="113" spans="1:24" x14ac:dyDescent="0.3">
      <c r="A113" s="286" t="s">
        <v>5244</v>
      </c>
      <c r="B113" s="288" t="s">
        <v>4803</v>
      </c>
      <c r="C113" s="395">
        <v>136.44999999999999</v>
      </c>
      <c r="D113" s="288" t="s">
        <v>5280</v>
      </c>
      <c r="E113" s="288" t="s">
        <v>5476</v>
      </c>
      <c r="F113" s="288">
        <v>28</v>
      </c>
      <c r="G113" s="288">
        <v>24</v>
      </c>
      <c r="H113" s="288"/>
      <c r="I113" s="396"/>
      <c r="J113" s="288" t="s">
        <v>5248</v>
      </c>
      <c r="K113" s="397">
        <v>90</v>
      </c>
      <c r="L113" s="397">
        <v>291</v>
      </c>
      <c r="M113" s="425" t="s">
        <v>6039</v>
      </c>
      <c r="N113" s="399" t="s">
        <v>6151</v>
      </c>
      <c r="O113" s="288"/>
      <c r="P113" s="288" t="s">
        <v>6034</v>
      </c>
      <c r="Q113" s="288"/>
      <c r="R113" s="288"/>
      <c r="S113" s="399"/>
      <c r="T113" s="288"/>
      <c r="U113" s="288"/>
      <c r="V113" s="288" t="s">
        <v>5257</v>
      </c>
      <c r="W113" s="291">
        <v>42985</v>
      </c>
      <c r="X113" s="165"/>
    </row>
    <row r="114" spans="1:24" x14ac:dyDescent="0.3">
      <c r="A114" s="286" t="s">
        <v>5244</v>
      </c>
      <c r="B114" s="288" t="s">
        <v>4803</v>
      </c>
      <c r="C114" s="395">
        <v>165.05</v>
      </c>
      <c r="D114" s="288" t="s">
        <v>5280</v>
      </c>
      <c r="E114" s="288" t="s">
        <v>5476</v>
      </c>
      <c r="F114" s="288">
        <v>52</v>
      </c>
      <c r="G114" s="288">
        <v>345</v>
      </c>
      <c r="H114" s="288"/>
      <c r="I114" s="396"/>
      <c r="J114" s="288" t="s">
        <v>5988</v>
      </c>
      <c r="K114" s="397">
        <v>67</v>
      </c>
      <c r="L114" s="397">
        <v>259</v>
      </c>
      <c r="M114" s="425" t="s">
        <v>6039</v>
      </c>
      <c r="N114" s="399" t="s">
        <v>6152</v>
      </c>
      <c r="O114" s="288"/>
      <c r="P114" s="288" t="s">
        <v>6034</v>
      </c>
      <c r="Q114" s="288"/>
      <c r="R114" s="288"/>
      <c r="S114" s="399"/>
      <c r="T114" s="288"/>
      <c r="U114" s="288"/>
      <c r="V114" s="288" t="s">
        <v>5257</v>
      </c>
      <c r="W114" s="291">
        <v>42985</v>
      </c>
      <c r="X114" s="165"/>
    </row>
    <row r="115" spans="1:24" x14ac:dyDescent="0.3">
      <c r="A115" s="286" t="s">
        <v>5244</v>
      </c>
      <c r="B115" s="288" t="s">
        <v>4803</v>
      </c>
      <c r="C115" s="395">
        <v>148.15</v>
      </c>
      <c r="D115" s="288" t="s">
        <v>5280</v>
      </c>
      <c r="E115" s="288" t="s">
        <v>5476</v>
      </c>
      <c r="F115" s="288">
        <v>40</v>
      </c>
      <c r="G115" s="288">
        <v>25</v>
      </c>
      <c r="H115" s="288"/>
      <c r="I115" s="396"/>
      <c r="J115" s="288" t="s">
        <v>5988</v>
      </c>
      <c r="K115" s="397">
        <v>78</v>
      </c>
      <c r="L115" s="397">
        <v>289</v>
      </c>
      <c r="M115" s="426" t="s">
        <v>6042</v>
      </c>
      <c r="N115" s="399" t="s">
        <v>6153</v>
      </c>
      <c r="O115" s="288"/>
      <c r="P115" s="288" t="s">
        <v>6034</v>
      </c>
      <c r="Q115" s="288"/>
      <c r="R115" s="288"/>
      <c r="S115" s="399"/>
      <c r="T115" s="288"/>
      <c r="U115" s="288"/>
      <c r="V115" s="288" t="s">
        <v>5257</v>
      </c>
      <c r="W115" s="291">
        <v>42985</v>
      </c>
      <c r="X115" s="165"/>
    </row>
    <row r="116" spans="1:24" x14ac:dyDescent="0.3">
      <c r="A116" s="286" t="s">
        <v>5244</v>
      </c>
      <c r="B116" s="288" t="s">
        <v>4803</v>
      </c>
      <c r="C116" s="395">
        <v>213.7</v>
      </c>
      <c r="D116" s="288" t="s">
        <v>5280</v>
      </c>
      <c r="E116" s="288" t="s">
        <v>5476</v>
      </c>
      <c r="F116" s="288">
        <v>70</v>
      </c>
      <c r="G116" s="288">
        <v>46</v>
      </c>
      <c r="H116" s="288"/>
      <c r="I116" s="396"/>
      <c r="J116" s="288" t="s">
        <v>5248</v>
      </c>
      <c r="K116" s="397">
        <v>46</v>
      </c>
      <c r="L116" s="397">
        <v>289</v>
      </c>
      <c r="M116" s="426" t="s">
        <v>6042</v>
      </c>
      <c r="N116" s="399" t="s">
        <v>6154</v>
      </c>
      <c r="O116" s="288"/>
      <c r="P116" s="288" t="s">
        <v>6034</v>
      </c>
      <c r="Q116" s="288"/>
      <c r="R116" s="288"/>
      <c r="S116" s="399"/>
      <c r="T116" s="288"/>
      <c r="U116" s="288"/>
      <c r="V116" s="288" t="s">
        <v>5257</v>
      </c>
      <c r="W116" s="291">
        <v>42985</v>
      </c>
      <c r="X116" s="165"/>
    </row>
    <row r="117" spans="1:24" x14ac:dyDescent="0.3">
      <c r="A117" s="286" t="s">
        <v>5244</v>
      </c>
      <c r="B117" s="288" t="s">
        <v>4803</v>
      </c>
      <c r="C117" s="395">
        <v>121.15</v>
      </c>
      <c r="D117" s="288" t="s">
        <v>6023</v>
      </c>
      <c r="E117" s="288" t="s">
        <v>5476</v>
      </c>
      <c r="F117" s="288">
        <v>9</v>
      </c>
      <c r="G117" s="288">
        <v>144</v>
      </c>
      <c r="H117" s="288"/>
      <c r="I117" s="396"/>
      <c r="J117" s="288" t="s">
        <v>5988</v>
      </c>
      <c r="K117" s="397">
        <v>58</v>
      </c>
      <c r="L117" s="397">
        <v>46</v>
      </c>
      <c r="M117" s="427" t="s">
        <v>6024</v>
      </c>
      <c r="N117" s="399" t="s">
        <v>6155</v>
      </c>
      <c r="O117" s="288"/>
      <c r="P117" s="288" t="s">
        <v>6127</v>
      </c>
      <c r="Q117" s="288"/>
      <c r="R117" s="288"/>
      <c r="S117" s="399"/>
      <c r="T117" s="288"/>
      <c r="U117" s="288"/>
      <c r="V117" s="288" t="s">
        <v>5257</v>
      </c>
      <c r="W117" s="291">
        <v>42985</v>
      </c>
      <c r="X117" s="165"/>
    </row>
    <row r="118" spans="1:24" x14ac:dyDescent="0.3">
      <c r="A118" s="286" t="s">
        <v>5244</v>
      </c>
      <c r="B118" s="288" t="s">
        <v>4803</v>
      </c>
      <c r="C118" s="395">
        <v>136.94999999999999</v>
      </c>
      <c r="D118" s="288" t="s">
        <v>6023</v>
      </c>
      <c r="E118" s="288" t="s">
        <v>5476</v>
      </c>
      <c r="F118" s="288">
        <v>32</v>
      </c>
      <c r="G118" s="288">
        <v>352</v>
      </c>
      <c r="H118" s="288"/>
      <c r="I118" s="396"/>
      <c r="J118" s="288" t="s">
        <v>5988</v>
      </c>
      <c r="K118" s="397">
        <v>88</v>
      </c>
      <c r="L118" s="397">
        <v>263</v>
      </c>
      <c r="M118" s="427" t="s">
        <v>6024</v>
      </c>
      <c r="N118" s="399" t="s">
        <v>6156</v>
      </c>
      <c r="O118" s="288"/>
      <c r="P118" s="288" t="s">
        <v>6034</v>
      </c>
      <c r="Q118" s="288"/>
      <c r="R118" s="288"/>
      <c r="S118" s="399"/>
      <c r="T118" s="288"/>
      <c r="U118" s="288"/>
      <c r="V118" s="288" t="s">
        <v>5257</v>
      </c>
      <c r="W118" s="291">
        <v>42985</v>
      </c>
      <c r="X118" s="165"/>
    </row>
    <row r="119" spans="1:24" x14ac:dyDescent="0.3">
      <c r="A119" s="286" t="s">
        <v>5244</v>
      </c>
      <c r="B119" s="288" t="s">
        <v>4803</v>
      </c>
      <c r="C119" s="395">
        <v>147.80000000000001</v>
      </c>
      <c r="D119" s="288" t="s">
        <v>6023</v>
      </c>
      <c r="E119" s="288" t="s">
        <v>5476</v>
      </c>
      <c r="F119" s="288">
        <v>45</v>
      </c>
      <c r="G119" s="288">
        <v>48</v>
      </c>
      <c r="H119" s="288"/>
      <c r="I119" s="396"/>
      <c r="J119" s="288" t="s">
        <v>5248</v>
      </c>
      <c r="K119" s="397">
        <v>68</v>
      </c>
      <c r="L119" s="397">
        <v>304</v>
      </c>
      <c r="M119" s="427" t="s">
        <v>6024</v>
      </c>
      <c r="N119" s="399" t="s">
        <v>6157</v>
      </c>
      <c r="O119" s="288"/>
      <c r="P119" s="288" t="s">
        <v>6034</v>
      </c>
      <c r="Q119" s="288"/>
      <c r="R119" s="288"/>
      <c r="S119" s="399"/>
      <c r="T119" s="288"/>
      <c r="U119" s="288"/>
      <c r="V119" s="288" t="s">
        <v>5257</v>
      </c>
      <c r="W119" s="291">
        <v>42985</v>
      </c>
      <c r="X119" s="165"/>
    </row>
    <row r="120" spans="1:24" x14ac:dyDescent="0.3">
      <c r="A120" s="286" t="s">
        <v>5244</v>
      </c>
      <c r="B120" s="288" t="s">
        <v>4803</v>
      </c>
      <c r="C120" s="395">
        <v>209.03</v>
      </c>
      <c r="D120" s="288" t="s">
        <v>6023</v>
      </c>
      <c r="E120" s="288" t="s">
        <v>5476</v>
      </c>
      <c r="F120" s="288">
        <v>72</v>
      </c>
      <c r="G120" s="288">
        <v>350</v>
      </c>
      <c r="H120" s="288"/>
      <c r="I120" s="396"/>
      <c r="J120" s="288" t="s">
        <v>5988</v>
      </c>
      <c r="K120" s="397">
        <v>48</v>
      </c>
      <c r="L120" s="397">
        <v>265</v>
      </c>
      <c r="M120" s="427" t="s">
        <v>6024</v>
      </c>
      <c r="N120" s="399" t="s">
        <v>6158</v>
      </c>
      <c r="O120" s="288"/>
      <c r="P120" s="288" t="s">
        <v>6034</v>
      </c>
      <c r="Q120" s="288"/>
      <c r="R120" s="288"/>
      <c r="S120" s="399">
        <v>400</v>
      </c>
      <c r="T120" s="288" t="s">
        <v>6029</v>
      </c>
      <c r="U120" s="288"/>
      <c r="V120" s="288" t="s">
        <v>5257</v>
      </c>
      <c r="W120" s="291">
        <v>42985</v>
      </c>
      <c r="X120" s="165"/>
    </row>
    <row r="121" spans="1:24" x14ac:dyDescent="0.3">
      <c r="A121" s="286" t="s">
        <v>5244</v>
      </c>
      <c r="B121" s="288" t="s">
        <v>4803</v>
      </c>
      <c r="C121" s="395">
        <v>227.4</v>
      </c>
      <c r="D121" s="288" t="s">
        <v>6023</v>
      </c>
      <c r="E121" s="288" t="s">
        <v>5476</v>
      </c>
      <c r="F121" s="288">
        <v>37</v>
      </c>
      <c r="G121" s="288">
        <v>10</v>
      </c>
      <c r="H121" s="288"/>
      <c r="I121" s="396"/>
      <c r="J121" s="288" t="s">
        <v>5988</v>
      </c>
      <c r="K121" s="397">
        <v>83</v>
      </c>
      <c r="L121" s="397">
        <v>277</v>
      </c>
      <c r="M121" s="427" t="s">
        <v>6024</v>
      </c>
      <c r="N121" s="399" t="s">
        <v>6159</v>
      </c>
      <c r="O121" s="288"/>
      <c r="P121" s="288" t="s">
        <v>6034</v>
      </c>
      <c r="Q121" s="288"/>
      <c r="R121" s="288" t="s">
        <v>5299</v>
      </c>
      <c r="S121" s="399"/>
      <c r="T121" s="288"/>
      <c r="U121" s="288"/>
      <c r="V121" s="288" t="s">
        <v>5257</v>
      </c>
      <c r="W121" s="291">
        <v>42985</v>
      </c>
      <c r="X121" s="165"/>
    </row>
    <row r="122" spans="1:24" x14ac:dyDescent="0.3">
      <c r="A122" s="286" t="s">
        <v>5244</v>
      </c>
      <c r="B122" s="288" t="s">
        <v>4803</v>
      </c>
      <c r="C122" s="395">
        <v>243.55</v>
      </c>
      <c r="D122" s="288" t="s">
        <v>6023</v>
      </c>
      <c r="E122" s="288" t="s">
        <v>5476</v>
      </c>
      <c r="F122" s="288">
        <v>36</v>
      </c>
      <c r="G122" s="288">
        <v>32</v>
      </c>
      <c r="H122" s="288"/>
      <c r="I122" s="396"/>
      <c r="J122" s="288" t="s">
        <v>5988</v>
      </c>
      <c r="K122" s="397">
        <v>81</v>
      </c>
      <c r="L122" s="397">
        <v>295</v>
      </c>
      <c r="M122" s="427" t="s">
        <v>6024</v>
      </c>
      <c r="N122" s="399" t="s">
        <v>6160</v>
      </c>
      <c r="O122" s="288"/>
      <c r="P122" s="288" t="s">
        <v>6034</v>
      </c>
      <c r="Q122" s="288"/>
      <c r="R122" s="288"/>
      <c r="S122" s="399"/>
      <c r="T122" s="288" t="s">
        <v>6035</v>
      </c>
      <c r="U122" s="288" t="s">
        <v>6067</v>
      </c>
      <c r="V122" s="288" t="s">
        <v>5257</v>
      </c>
      <c r="W122" s="291">
        <v>42985</v>
      </c>
      <c r="X122" s="165"/>
    </row>
    <row r="123" spans="1:24" x14ac:dyDescent="0.3">
      <c r="A123" s="286" t="s">
        <v>5244</v>
      </c>
      <c r="B123" s="288" t="s">
        <v>4803</v>
      </c>
      <c r="C123" s="395">
        <v>318.12</v>
      </c>
      <c r="D123" s="288" t="s">
        <v>6023</v>
      </c>
      <c r="E123" s="288" t="s">
        <v>5476</v>
      </c>
      <c r="F123" s="288">
        <v>47</v>
      </c>
      <c r="G123" s="288">
        <v>267</v>
      </c>
      <c r="H123" s="288"/>
      <c r="I123" s="396"/>
      <c r="J123" s="288" t="s">
        <v>5988</v>
      </c>
      <c r="K123" s="397">
        <v>50</v>
      </c>
      <c r="L123" s="397">
        <v>205</v>
      </c>
      <c r="M123" s="428" t="s">
        <v>6083</v>
      </c>
      <c r="N123" s="399" t="s">
        <v>6161</v>
      </c>
      <c r="O123" s="288"/>
      <c r="P123" s="288" t="s">
        <v>6034</v>
      </c>
      <c r="Q123" s="288"/>
      <c r="R123" s="288"/>
      <c r="S123" s="399"/>
      <c r="T123" s="288"/>
      <c r="U123" s="288"/>
      <c r="V123" s="288" t="s">
        <v>5257</v>
      </c>
      <c r="W123" s="291">
        <v>42986</v>
      </c>
      <c r="X123" s="165"/>
    </row>
    <row r="124" spans="1:24" x14ac:dyDescent="0.3">
      <c r="A124" s="286" t="s">
        <v>5244</v>
      </c>
      <c r="B124" s="288" t="s">
        <v>4803</v>
      </c>
      <c r="C124" s="395">
        <v>347.85</v>
      </c>
      <c r="D124" s="288" t="s">
        <v>6023</v>
      </c>
      <c r="E124" s="288" t="s">
        <v>5476</v>
      </c>
      <c r="F124" s="288">
        <v>37</v>
      </c>
      <c r="G124" s="288">
        <v>248</v>
      </c>
      <c r="H124" s="288"/>
      <c r="I124" s="396"/>
      <c r="J124" s="288" t="s">
        <v>5988</v>
      </c>
      <c r="K124" s="397">
        <v>48</v>
      </c>
      <c r="L124" s="397">
        <v>182</v>
      </c>
      <c r="M124" s="428" t="s">
        <v>6083</v>
      </c>
      <c r="N124" s="399" t="s">
        <v>6162</v>
      </c>
      <c r="O124" s="288"/>
      <c r="P124" s="288" t="s">
        <v>6034</v>
      </c>
      <c r="Q124" s="288"/>
      <c r="R124" s="288"/>
      <c r="S124" s="399"/>
      <c r="T124" s="288"/>
      <c r="U124" s="288"/>
      <c r="V124" s="288" t="s">
        <v>5257</v>
      </c>
      <c r="W124" s="291">
        <v>42986</v>
      </c>
      <c r="X124" s="165"/>
    </row>
    <row r="125" spans="1:24" x14ac:dyDescent="0.3">
      <c r="A125" s="286" t="s">
        <v>5244</v>
      </c>
      <c r="B125" s="288" t="s">
        <v>4803</v>
      </c>
      <c r="C125" s="395">
        <v>356.65</v>
      </c>
      <c r="D125" s="288" t="s">
        <v>6023</v>
      </c>
      <c r="E125" s="288" t="s">
        <v>5476</v>
      </c>
      <c r="F125" s="288">
        <v>30</v>
      </c>
      <c r="G125" s="288">
        <v>110</v>
      </c>
      <c r="H125" s="288"/>
      <c r="I125" s="396"/>
      <c r="J125" s="288" t="s">
        <v>5988</v>
      </c>
      <c r="K125" s="397">
        <v>54</v>
      </c>
      <c r="L125" s="397">
        <v>358</v>
      </c>
      <c r="M125" s="428" t="s">
        <v>6083</v>
      </c>
      <c r="N125" s="399" t="s">
        <v>6163</v>
      </c>
      <c r="O125" s="288"/>
      <c r="P125" s="288" t="s">
        <v>6034</v>
      </c>
      <c r="Q125" s="288"/>
      <c r="R125" s="288"/>
      <c r="S125" s="399"/>
      <c r="T125" s="288"/>
      <c r="U125" s="288"/>
      <c r="V125" s="288" t="s">
        <v>5257</v>
      </c>
      <c r="W125" s="291">
        <v>42986</v>
      </c>
      <c r="X125" s="165"/>
    </row>
    <row r="126" spans="1:24" x14ac:dyDescent="0.3">
      <c r="A126" s="286" t="s">
        <v>5244</v>
      </c>
      <c r="B126" s="288" t="s">
        <v>4803</v>
      </c>
      <c r="C126" s="395">
        <v>160.18</v>
      </c>
      <c r="D126" s="288" t="s">
        <v>5371</v>
      </c>
      <c r="E126" s="288" t="s">
        <v>5476</v>
      </c>
      <c r="F126" s="288">
        <v>37</v>
      </c>
      <c r="G126" s="288">
        <v>291</v>
      </c>
      <c r="H126" s="288"/>
      <c r="I126" s="396"/>
      <c r="J126" s="288" t="s">
        <v>5988</v>
      </c>
      <c r="K126" s="397">
        <v>68</v>
      </c>
      <c r="L126" s="397">
        <v>216</v>
      </c>
      <c r="M126" s="429" t="s">
        <v>6027</v>
      </c>
      <c r="N126" s="399" t="s">
        <v>6164</v>
      </c>
      <c r="O126" s="288"/>
      <c r="P126" s="288" t="s">
        <v>6034</v>
      </c>
      <c r="Q126" s="288"/>
      <c r="R126" s="288"/>
      <c r="S126" s="399">
        <v>30</v>
      </c>
      <c r="T126" s="288" t="s">
        <v>6029</v>
      </c>
      <c r="U126" s="288" t="s">
        <v>6036</v>
      </c>
      <c r="V126" s="288" t="s">
        <v>5257</v>
      </c>
      <c r="W126" s="291">
        <v>42985</v>
      </c>
      <c r="X126" s="165"/>
    </row>
    <row r="127" spans="1:24" x14ac:dyDescent="0.3">
      <c r="A127" s="286" t="s">
        <v>5244</v>
      </c>
      <c r="B127" s="288" t="s">
        <v>4803</v>
      </c>
      <c r="C127" s="395">
        <v>162.69999999999999</v>
      </c>
      <c r="D127" s="288" t="s">
        <v>5371</v>
      </c>
      <c r="E127" s="288" t="s">
        <v>5476</v>
      </c>
      <c r="F127" s="288">
        <v>57</v>
      </c>
      <c r="G127" s="288">
        <v>6</v>
      </c>
      <c r="H127" s="288"/>
      <c r="I127" s="396"/>
      <c r="J127" s="288" t="s">
        <v>5988</v>
      </c>
      <c r="K127" s="397">
        <v>63</v>
      </c>
      <c r="L127" s="397">
        <v>273</v>
      </c>
      <c r="M127" s="429" t="s">
        <v>6027</v>
      </c>
      <c r="N127" s="399" t="s">
        <v>6165</v>
      </c>
      <c r="O127" s="288"/>
      <c r="P127" s="288" t="s">
        <v>6034</v>
      </c>
      <c r="Q127" s="288"/>
      <c r="R127" s="288"/>
      <c r="S127" s="399">
        <v>5</v>
      </c>
      <c r="T127" s="288" t="s">
        <v>6029</v>
      </c>
      <c r="U127" s="288" t="s">
        <v>6036</v>
      </c>
      <c r="V127" s="288" t="s">
        <v>5257</v>
      </c>
      <c r="W127" s="291">
        <v>42985</v>
      </c>
      <c r="X127" s="165"/>
    </row>
    <row r="128" spans="1:24" x14ac:dyDescent="0.3">
      <c r="A128" s="286" t="s">
        <v>5244</v>
      </c>
      <c r="B128" s="288" t="s">
        <v>4803</v>
      </c>
      <c r="C128" s="395">
        <v>162.80000000000001</v>
      </c>
      <c r="D128" s="288" t="s">
        <v>5371</v>
      </c>
      <c r="E128" s="288" t="s">
        <v>5476</v>
      </c>
      <c r="F128" s="288">
        <v>58</v>
      </c>
      <c r="G128" s="288">
        <v>10</v>
      </c>
      <c r="H128" s="288"/>
      <c r="I128" s="396"/>
      <c r="J128" s="288" t="s">
        <v>5988</v>
      </c>
      <c r="K128" s="397">
        <v>62</v>
      </c>
      <c r="L128" s="397">
        <v>275</v>
      </c>
      <c r="M128" s="429" t="s">
        <v>6027</v>
      </c>
      <c r="N128" s="399" t="s">
        <v>6166</v>
      </c>
      <c r="O128" s="288"/>
      <c r="P128" s="288" t="s">
        <v>5292</v>
      </c>
      <c r="Q128" s="288"/>
      <c r="R128" s="288" t="s">
        <v>5344</v>
      </c>
      <c r="S128" s="399">
        <v>9</v>
      </c>
      <c r="T128" s="288" t="s">
        <v>6029</v>
      </c>
      <c r="U128" s="288" t="s">
        <v>6036</v>
      </c>
      <c r="V128" s="288" t="s">
        <v>5257</v>
      </c>
      <c r="W128" s="291">
        <v>42985</v>
      </c>
      <c r="X128" s="165"/>
    </row>
    <row r="129" spans="1:24" x14ac:dyDescent="0.3">
      <c r="A129" s="286" t="s">
        <v>5244</v>
      </c>
      <c r="B129" s="288" t="s">
        <v>4803</v>
      </c>
      <c r="C129" s="395">
        <v>169</v>
      </c>
      <c r="D129" s="288" t="s">
        <v>5371</v>
      </c>
      <c r="E129" s="288" t="s">
        <v>5476</v>
      </c>
      <c r="F129" s="288">
        <v>60</v>
      </c>
      <c r="G129" s="288">
        <v>55</v>
      </c>
      <c r="H129" s="288"/>
      <c r="I129" s="396"/>
      <c r="J129" s="288" t="s">
        <v>5988</v>
      </c>
      <c r="K129" s="397">
        <v>53</v>
      </c>
      <c r="L129" s="397">
        <v>300</v>
      </c>
      <c r="M129" s="429" t="s">
        <v>6027</v>
      </c>
      <c r="N129" s="399" t="s">
        <v>6167</v>
      </c>
      <c r="O129" s="288"/>
      <c r="P129" s="288" t="s">
        <v>6034</v>
      </c>
      <c r="Q129" s="288"/>
      <c r="R129" s="288"/>
      <c r="S129" s="399">
        <v>3</v>
      </c>
      <c r="T129" s="288" t="s">
        <v>6057</v>
      </c>
      <c r="U129" s="288"/>
      <c r="V129" s="288" t="s">
        <v>5257</v>
      </c>
      <c r="W129" s="291">
        <v>42985</v>
      </c>
      <c r="X129" s="165"/>
    </row>
    <row r="130" spans="1:24" x14ac:dyDescent="0.3">
      <c r="A130" s="286" t="s">
        <v>5244</v>
      </c>
      <c r="B130" s="288" t="s">
        <v>4803</v>
      </c>
      <c r="C130" s="395">
        <v>174.35</v>
      </c>
      <c r="D130" s="288" t="s">
        <v>5371</v>
      </c>
      <c r="E130" s="288" t="s">
        <v>5476</v>
      </c>
      <c r="F130" s="288">
        <v>30</v>
      </c>
      <c r="G130" s="288">
        <v>190</v>
      </c>
      <c r="H130" s="288"/>
      <c r="I130" s="396"/>
      <c r="J130" s="288" t="s">
        <v>5988</v>
      </c>
      <c r="K130" s="397">
        <v>31</v>
      </c>
      <c r="L130" s="397">
        <v>106</v>
      </c>
      <c r="M130" s="429" t="s">
        <v>6027</v>
      </c>
      <c r="N130" s="399" t="s">
        <v>6168</v>
      </c>
      <c r="O130" s="288"/>
      <c r="P130" s="288" t="s">
        <v>6034</v>
      </c>
      <c r="Q130" s="288"/>
      <c r="R130" s="288"/>
      <c r="S130" s="399">
        <v>35</v>
      </c>
      <c r="T130" s="288" t="s">
        <v>6029</v>
      </c>
      <c r="U130" s="288" t="s">
        <v>6036</v>
      </c>
      <c r="V130" s="288" t="s">
        <v>5257</v>
      </c>
      <c r="W130" s="291">
        <v>42985</v>
      </c>
      <c r="X130" s="165"/>
    </row>
    <row r="131" spans="1:24" x14ac:dyDescent="0.3">
      <c r="A131" s="286" t="s">
        <v>5244</v>
      </c>
      <c r="B131" s="288" t="s">
        <v>4803</v>
      </c>
      <c r="C131" s="395">
        <v>174.9</v>
      </c>
      <c r="D131" s="288" t="s">
        <v>5371</v>
      </c>
      <c r="E131" s="288" t="s">
        <v>5476</v>
      </c>
      <c r="F131" s="288">
        <v>60</v>
      </c>
      <c r="G131" s="288">
        <v>190</v>
      </c>
      <c r="H131" s="288"/>
      <c r="I131" s="396"/>
      <c r="J131" s="288" t="s">
        <v>5988</v>
      </c>
      <c r="K131" s="397">
        <v>5</v>
      </c>
      <c r="L131" s="397">
        <v>185</v>
      </c>
      <c r="M131" s="429" t="s">
        <v>6027</v>
      </c>
      <c r="N131" s="399" t="s">
        <v>6169</v>
      </c>
      <c r="O131" s="288"/>
      <c r="P131" s="288" t="s">
        <v>6034</v>
      </c>
      <c r="Q131" s="288"/>
      <c r="R131" s="288"/>
      <c r="S131" s="399">
        <v>3</v>
      </c>
      <c r="T131" s="288" t="s">
        <v>6029</v>
      </c>
      <c r="U131" s="288" t="s">
        <v>6036</v>
      </c>
      <c r="V131" s="288" t="s">
        <v>5257</v>
      </c>
      <c r="W131" s="291">
        <v>42985</v>
      </c>
      <c r="X131" s="165"/>
    </row>
    <row r="132" spans="1:24" x14ac:dyDescent="0.3">
      <c r="A132" s="286" t="s">
        <v>5244</v>
      </c>
      <c r="B132" s="288" t="s">
        <v>4803</v>
      </c>
      <c r="C132" s="395">
        <v>175.96</v>
      </c>
      <c r="D132" s="288" t="s">
        <v>5371</v>
      </c>
      <c r="E132" s="288" t="s">
        <v>5476</v>
      </c>
      <c r="F132" s="288">
        <v>45</v>
      </c>
      <c r="G132" s="288">
        <v>198</v>
      </c>
      <c r="H132" s="288"/>
      <c r="I132" s="396"/>
      <c r="J132" s="288" t="s">
        <v>5988</v>
      </c>
      <c r="K132" s="397">
        <v>18</v>
      </c>
      <c r="L132" s="397">
        <v>133</v>
      </c>
      <c r="M132" s="429" t="s">
        <v>6027</v>
      </c>
      <c r="N132" s="399" t="s">
        <v>6170</v>
      </c>
      <c r="O132" s="288"/>
      <c r="P132" s="288" t="s">
        <v>6034</v>
      </c>
      <c r="Q132" s="288"/>
      <c r="R132" s="288"/>
      <c r="S132" s="399">
        <v>20</v>
      </c>
      <c r="T132" s="288" t="s">
        <v>6029</v>
      </c>
      <c r="U132" s="288" t="s">
        <v>6036</v>
      </c>
      <c r="V132" s="288" t="s">
        <v>5257</v>
      </c>
      <c r="W132" s="291">
        <v>42985</v>
      </c>
      <c r="X132" s="165"/>
    </row>
    <row r="133" spans="1:24" x14ac:dyDescent="0.3">
      <c r="A133" s="286" t="s">
        <v>5244</v>
      </c>
      <c r="B133" s="288" t="s">
        <v>4803</v>
      </c>
      <c r="C133" s="395">
        <v>177.5</v>
      </c>
      <c r="D133" s="288" t="s">
        <v>5371</v>
      </c>
      <c r="E133" s="288" t="s">
        <v>5476</v>
      </c>
      <c r="F133" s="288">
        <v>49</v>
      </c>
      <c r="G133" s="288">
        <v>195</v>
      </c>
      <c r="H133" s="288"/>
      <c r="I133" s="396"/>
      <c r="J133" s="288" t="s">
        <v>5988</v>
      </c>
      <c r="K133" s="397">
        <v>14</v>
      </c>
      <c r="L133" s="397">
        <v>135</v>
      </c>
      <c r="M133" s="429" t="s">
        <v>6027</v>
      </c>
      <c r="N133" s="399" t="s">
        <v>6167</v>
      </c>
      <c r="O133" s="288"/>
      <c r="P133" s="288" t="s">
        <v>6034</v>
      </c>
      <c r="Q133" s="288"/>
      <c r="R133" s="288"/>
      <c r="S133" s="399">
        <v>6</v>
      </c>
      <c r="T133" s="288" t="s">
        <v>6029</v>
      </c>
      <c r="U133" s="288" t="s">
        <v>6036</v>
      </c>
      <c r="V133" s="288" t="s">
        <v>5257</v>
      </c>
      <c r="W133" s="291">
        <v>42985</v>
      </c>
      <c r="X133" s="165"/>
    </row>
    <row r="134" spans="1:24" x14ac:dyDescent="0.3">
      <c r="A134" s="286" t="s">
        <v>5244</v>
      </c>
      <c r="B134" s="288" t="s">
        <v>4803</v>
      </c>
      <c r="C134" s="395">
        <v>177.98</v>
      </c>
      <c r="D134" s="288" t="s">
        <v>5371</v>
      </c>
      <c r="E134" s="288" t="s">
        <v>5476</v>
      </c>
      <c r="F134" s="288">
        <v>42</v>
      </c>
      <c r="G134" s="288">
        <v>181</v>
      </c>
      <c r="H134" s="288"/>
      <c r="I134" s="396"/>
      <c r="J134" s="288" t="s">
        <v>5988</v>
      </c>
      <c r="K134" s="397">
        <v>18</v>
      </c>
      <c r="L134" s="397">
        <v>92</v>
      </c>
      <c r="M134" s="429" t="s">
        <v>6027</v>
      </c>
      <c r="N134" s="399" t="s">
        <v>6171</v>
      </c>
      <c r="O134" s="288"/>
      <c r="P134" s="288" t="s">
        <v>6034</v>
      </c>
      <c r="Q134" s="288"/>
      <c r="R134" s="288"/>
      <c r="S134" s="399">
        <v>15</v>
      </c>
      <c r="T134" s="288"/>
      <c r="U134" s="288" t="s">
        <v>6029</v>
      </c>
      <c r="V134" s="288" t="s">
        <v>5257</v>
      </c>
      <c r="W134" s="291">
        <v>42985</v>
      </c>
      <c r="X134" s="165"/>
    </row>
    <row r="135" spans="1:24" x14ac:dyDescent="0.3">
      <c r="A135" s="286" t="s">
        <v>5244</v>
      </c>
      <c r="B135" s="288" t="s">
        <v>4803</v>
      </c>
      <c r="C135" s="395">
        <v>179.35</v>
      </c>
      <c r="D135" s="288" t="s">
        <v>5371</v>
      </c>
      <c r="E135" s="288" t="s">
        <v>5476</v>
      </c>
      <c r="F135" s="288">
        <v>43</v>
      </c>
      <c r="G135" s="288">
        <v>134</v>
      </c>
      <c r="H135" s="288"/>
      <c r="I135" s="396"/>
      <c r="J135" s="288" t="s">
        <v>5988</v>
      </c>
      <c r="K135" s="397">
        <v>32</v>
      </c>
      <c r="L135" s="397">
        <v>10</v>
      </c>
      <c r="M135" s="429" t="s">
        <v>6027</v>
      </c>
      <c r="N135" s="399" t="s">
        <v>6172</v>
      </c>
      <c r="O135" s="288"/>
      <c r="P135" s="288" t="s">
        <v>6034</v>
      </c>
      <c r="Q135" s="288"/>
      <c r="R135" s="288"/>
      <c r="S135" s="399">
        <v>2</v>
      </c>
      <c r="T135" s="288" t="s">
        <v>6029</v>
      </c>
      <c r="U135" s="288" t="s">
        <v>6036</v>
      </c>
      <c r="V135" s="288" t="s">
        <v>5257</v>
      </c>
      <c r="W135" s="291">
        <v>42985</v>
      </c>
      <c r="X135" s="165"/>
    </row>
    <row r="136" spans="1:24" x14ac:dyDescent="0.3">
      <c r="A136" s="286" t="s">
        <v>5244</v>
      </c>
      <c r="B136" s="288" t="s">
        <v>4803</v>
      </c>
      <c r="C136" s="395">
        <v>180.2</v>
      </c>
      <c r="D136" s="288" t="s">
        <v>5371</v>
      </c>
      <c r="E136" s="288" t="s">
        <v>5476</v>
      </c>
      <c r="F136" s="288">
        <v>55</v>
      </c>
      <c r="G136" s="288">
        <v>158</v>
      </c>
      <c r="H136" s="288"/>
      <c r="I136" s="396"/>
      <c r="J136" s="288" t="s">
        <v>5248</v>
      </c>
      <c r="K136" s="397">
        <v>13</v>
      </c>
      <c r="L136" s="397">
        <v>12</v>
      </c>
      <c r="M136" s="429" t="s">
        <v>6027</v>
      </c>
      <c r="N136" s="399" t="s">
        <v>6173</v>
      </c>
      <c r="O136" s="288"/>
      <c r="P136" s="288" t="s">
        <v>6034</v>
      </c>
      <c r="Q136" s="288"/>
      <c r="R136" s="288"/>
      <c r="S136" s="399">
        <v>4</v>
      </c>
      <c r="T136" s="288" t="s">
        <v>6029</v>
      </c>
      <c r="U136" s="288"/>
      <c r="V136" s="288" t="s">
        <v>5257</v>
      </c>
      <c r="W136" s="291">
        <v>42985</v>
      </c>
      <c r="X136" s="165"/>
    </row>
    <row r="137" spans="1:24" x14ac:dyDescent="0.3">
      <c r="A137" s="286" t="s">
        <v>5244</v>
      </c>
      <c r="B137" s="288" t="s">
        <v>4803</v>
      </c>
      <c r="C137" s="395">
        <v>180.6</v>
      </c>
      <c r="D137" s="288" t="s">
        <v>5371</v>
      </c>
      <c r="E137" s="288" t="s">
        <v>5476</v>
      </c>
      <c r="F137" s="288">
        <v>48</v>
      </c>
      <c r="G137" s="288">
        <v>184</v>
      </c>
      <c r="H137" s="288"/>
      <c r="I137" s="396"/>
      <c r="J137" s="288" t="s">
        <v>5988</v>
      </c>
      <c r="K137" s="397">
        <v>12</v>
      </c>
      <c r="L137" s="397">
        <v>102</v>
      </c>
      <c r="M137" s="429" t="s">
        <v>6027</v>
      </c>
      <c r="N137" s="399" t="s">
        <v>6174</v>
      </c>
      <c r="O137" s="288"/>
      <c r="P137" s="288" t="s">
        <v>6034</v>
      </c>
      <c r="Q137" s="288"/>
      <c r="R137" s="288"/>
      <c r="S137" s="399">
        <v>4</v>
      </c>
      <c r="T137" s="288" t="s">
        <v>6029</v>
      </c>
      <c r="U137" s="288" t="s">
        <v>6036</v>
      </c>
      <c r="V137" s="288" t="s">
        <v>5257</v>
      </c>
      <c r="W137" s="291">
        <v>42985</v>
      </c>
      <c r="X137" s="165"/>
    </row>
    <row r="138" spans="1:24" x14ac:dyDescent="0.3">
      <c r="A138" s="286" t="s">
        <v>5244</v>
      </c>
      <c r="B138" s="288" t="s">
        <v>4803</v>
      </c>
      <c r="C138" s="395">
        <v>183.4</v>
      </c>
      <c r="D138" s="288" t="s">
        <v>5371</v>
      </c>
      <c r="E138" s="288" t="s">
        <v>5476</v>
      </c>
      <c r="F138" s="288">
        <v>62</v>
      </c>
      <c r="G138" s="288">
        <v>101</v>
      </c>
      <c r="H138" s="288"/>
      <c r="I138" s="396"/>
      <c r="J138" s="288" t="s">
        <v>5988</v>
      </c>
      <c r="K138" s="397">
        <v>36</v>
      </c>
      <c r="L138" s="397">
        <v>321</v>
      </c>
      <c r="M138" s="429" t="s">
        <v>6027</v>
      </c>
      <c r="N138" s="399" t="s">
        <v>6175</v>
      </c>
      <c r="O138" s="288"/>
      <c r="P138" s="288" t="s">
        <v>6034</v>
      </c>
      <c r="Q138" s="288"/>
      <c r="R138" s="288"/>
      <c r="S138" s="399">
        <v>3</v>
      </c>
      <c r="T138" s="288" t="s">
        <v>6029</v>
      </c>
      <c r="U138" s="288" t="s">
        <v>6036</v>
      </c>
      <c r="V138" s="288" t="s">
        <v>5257</v>
      </c>
      <c r="W138" s="291">
        <v>42985</v>
      </c>
      <c r="X138" s="165"/>
    </row>
    <row r="139" spans="1:24" x14ac:dyDescent="0.3">
      <c r="A139" s="286" t="s">
        <v>5244</v>
      </c>
      <c r="B139" s="288" t="s">
        <v>4803</v>
      </c>
      <c r="C139" s="395">
        <v>183.61</v>
      </c>
      <c r="D139" s="288" t="s">
        <v>5371</v>
      </c>
      <c r="E139" s="288" t="s">
        <v>5476</v>
      </c>
      <c r="F139" s="288">
        <v>48</v>
      </c>
      <c r="G139" s="288">
        <v>185</v>
      </c>
      <c r="H139" s="288"/>
      <c r="I139" s="396"/>
      <c r="J139" s="288" t="s">
        <v>5988</v>
      </c>
      <c r="K139" s="397">
        <v>12</v>
      </c>
      <c r="L139" s="397">
        <v>105</v>
      </c>
      <c r="M139" s="429" t="s">
        <v>6027</v>
      </c>
      <c r="N139" s="399" t="s">
        <v>6176</v>
      </c>
      <c r="O139" s="288"/>
      <c r="P139" s="288" t="s">
        <v>6034</v>
      </c>
      <c r="Q139" s="288"/>
      <c r="R139" s="288"/>
      <c r="S139" s="399">
        <v>4</v>
      </c>
      <c r="T139" s="288" t="s">
        <v>6029</v>
      </c>
      <c r="U139" s="288" t="s">
        <v>6036</v>
      </c>
      <c r="V139" s="288" t="s">
        <v>5257</v>
      </c>
      <c r="W139" s="291">
        <v>42985</v>
      </c>
      <c r="X139" s="165"/>
    </row>
    <row r="140" spans="1:24" x14ac:dyDescent="0.3">
      <c r="A140" s="286" t="s">
        <v>5244</v>
      </c>
      <c r="B140" s="288" t="s">
        <v>4803</v>
      </c>
      <c r="C140" s="395">
        <v>184.88</v>
      </c>
      <c r="D140" s="288" t="s">
        <v>5371</v>
      </c>
      <c r="E140" s="288" t="s">
        <v>5476</v>
      </c>
      <c r="F140" s="288">
        <v>36</v>
      </c>
      <c r="G140" s="288">
        <v>270</v>
      </c>
      <c r="H140" s="288"/>
      <c r="I140" s="396"/>
      <c r="J140" s="288" t="s">
        <v>5988</v>
      </c>
      <c r="K140" s="397">
        <v>59</v>
      </c>
      <c r="L140" s="397">
        <v>199</v>
      </c>
      <c r="M140" s="429" t="s">
        <v>6027</v>
      </c>
      <c r="N140" s="399" t="s">
        <v>6177</v>
      </c>
      <c r="O140" s="288"/>
      <c r="P140" s="288" t="s">
        <v>6034</v>
      </c>
      <c r="Q140" s="288"/>
      <c r="R140" s="288"/>
      <c r="S140" s="399">
        <v>3</v>
      </c>
      <c r="T140" s="288" t="s">
        <v>6029</v>
      </c>
      <c r="U140" s="288" t="s">
        <v>6036</v>
      </c>
      <c r="V140" s="288" t="s">
        <v>5257</v>
      </c>
      <c r="W140" s="291">
        <v>42985</v>
      </c>
      <c r="X140" s="165"/>
    </row>
    <row r="141" spans="1:24" x14ac:dyDescent="0.3">
      <c r="A141" s="286" t="s">
        <v>5244</v>
      </c>
      <c r="B141" s="288" t="s">
        <v>4803</v>
      </c>
      <c r="C141" s="395">
        <v>190</v>
      </c>
      <c r="D141" s="288" t="s">
        <v>5371</v>
      </c>
      <c r="E141" s="288" t="s">
        <v>5476</v>
      </c>
      <c r="F141" s="288">
        <v>37</v>
      </c>
      <c r="G141" s="288">
        <v>269</v>
      </c>
      <c r="H141" s="288"/>
      <c r="I141" s="396"/>
      <c r="J141" s="288" t="s">
        <v>5988</v>
      </c>
      <c r="K141" s="397">
        <v>58</v>
      </c>
      <c r="L141" s="397">
        <v>199</v>
      </c>
      <c r="M141" s="429" t="s">
        <v>6027</v>
      </c>
      <c r="N141" s="399" t="s">
        <v>6178</v>
      </c>
      <c r="O141" s="288"/>
      <c r="P141" s="288" t="s">
        <v>6034</v>
      </c>
      <c r="Q141" s="288"/>
      <c r="R141" s="288"/>
      <c r="S141" s="399">
        <v>2</v>
      </c>
      <c r="T141" s="288" t="s">
        <v>6029</v>
      </c>
      <c r="U141" s="288" t="s">
        <v>6036</v>
      </c>
      <c r="V141" s="288" t="s">
        <v>5257</v>
      </c>
      <c r="W141" s="291">
        <v>42985</v>
      </c>
      <c r="X141" s="165"/>
    </row>
    <row r="142" spans="1:24" x14ac:dyDescent="0.3">
      <c r="A142" s="286" t="s">
        <v>5244</v>
      </c>
      <c r="B142" s="288" t="s">
        <v>4803</v>
      </c>
      <c r="C142" s="395">
        <v>196.4</v>
      </c>
      <c r="D142" s="288" t="s">
        <v>5371</v>
      </c>
      <c r="E142" s="288" t="s">
        <v>5476</v>
      </c>
      <c r="F142" s="288">
        <v>45</v>
      </c>
      <c r="G142" s="288">
        <v>331</v>
      </c>
      <c r="H142" s="288"/>
      <c r="I142" s="396"/>
      <c r="J142" s="288" t="s">
        <v>5988</v>
      </c>
      <c r="K142" s="397">
        <v>72</v>
      </c>
      <c r="L142" s="397">
        <v>248</v>
      </c>
      <c r="M142" s="429" t="s">
        <v>6027</v>
      </c>
      <c r="N142" s="399" t="s">
        <v>6179</v>
      </c>
      <c r="O142" s="288"/>
      <c r="P142" s="288" t="s">
        <v>6034</v>
      </c>
      <c r="Q142" s="288"/>
      <c r="R142" s="288"/>
      <c r="S142" s="399">
        <v>4</v>
      </c>
      <c r="T142" s="288" t="s">
        <v>6029</v>
      </c>
      <c r="U142" s="288" t="s">
        <v>6036</v>
      </c>
      <c r="V142" s="288" t="s">
        <v>5257</v>
      </c>
      <c r="W142" s="291">
        <v>42985</v>
      </c>
      <c r="X142" s="165"/>
    </row>
    <row r="143" spans="1:24" x14ac:dyDescent="0.3">
      <c r="A143" s="286" t="s">
        <v>5244</v>
      </c>
      <c r="B143" s="288" t="s">
        <v>4803</v>
      </c>
      <c r="C143" s="395">
        <v>197</v>
      </c>
      <c r="D143" s="288" t="s">
        <v>5371</v>
      </c>
      <c r="E143" s="288" t="s">
        <v>5476</v>
      </c>
      <c r="F143" s="288">
        <v>34</v>
      </c>
      <c r="G143" s="288">
        <v>4</v>
      </c>
      <c r="H143" s="288"/>
      <c r="I143" s="396"/>
      <c r="J143" s="288" t="s">
        <v>5988</v>
      </c>
      <c r="K143" s="397">
        <v>86</v>
      </c>
      <c r="L143" s="397">
        <v>273</v>
      </c>
      <c r="M143" s="429" t="s">
        <v>6027</v>
      </c>
      <c r="N143" s="399" t="s">
        <v>6180</v>
      </c>
      <c r="O143" s="288"/>
      <c r="P143" s="288" t="s">
        <v>6034</v>
      </c>
      <c r="Q143" s="288"/>
      <c r="R143" s="288"/>
      <c r="S143" s="399">
        <v>2</v>
      </c>
      <c r="T143" s="288" t="s">
        <v>6029</v>
      </c>
      <c r="U143" s="288" t="s">
        <v>6036</v>
      </c>
      <c r="V143" s="288" t="s">
        <v>5257</v>
      </c>
      <c r="W143" s="291">
        <v>42985</v>
      </c>
      <c r="X143" s="165"/>
    </row>
    <row r="144" spans="1:24" x14ac:dyDescent="0.3">
      <c r="A144" s="286" t="s">
        <v>5244</v>
      </c>
      <c r="B144" s="288" t="s">
        <v>4803</v>
      </c>
      <c r="C144" s="395">
        <v>204.6</v>
      </c>
      <c r="D144" s="288" t="s">
        <v>5371</v>
      </c>
      <c r="E144" s="288" t="s">
        <v>5476</v>
      </c>
      <c r="F144" s="288">
        <v>56</v>
      </c>
      <c r="G144" s="288">
        <v>192</v>
      </c>
      <c r="H144" s="288"/>
      <c r="I144" s="396"/>
      <c r="J144" s="288" t="s">
        <v>5988</v>
      </c>
      <c r="K144" s="397">
        <v>7</v>
      </c>
      <c r="L144" s="397">
        <v>154</v>
      </c>
      <c r="M144" s="429" t="s">
        <v>6027</v>
      </c>
      <c r="N144" s="399" t="s">
        <v>6181</v>
      </c>
      <c r="O144" s="288" t="s">
        <v>4540</v>
      </c>
      <c r="P144" s="288" t="s">
        <v>6034</v>
      </c>
      <c r="Q144" s="288"/>
      <c r="R144" s="288"/>
      <c r="S144" s="399">
        <v>15</v>
      </c>
      <c r="T144" s="288" t="s">
        <v>6029</v>
      </c>
      <c r="U144" s="288" t="s">
        <v>6036</v>
      </c>
      <c r="V144" s="288" t="s">
        <v>5257</v>
      </c>
      <c r="W144" s="291">
        <v>42985</v>
      </c>
      <c r="X144" s="165"/>
    </row>
    <row r="145" spans="1:24" x14ac:dyDescent="0.3">
      <c r="A145" s="286" t="s">
        <v>5244</v>
      </c>
      <c r="B145" s="288" t="s">
        <v>4803</v>
      </c>
      <c r="C145" s="395">
        <v>219</v>
      </c>
      <c r="D145" s="288" t="s">
        <v>5371</v>
      </c>
      <c r="E145" s="288" t="s">
        <v>5476</v>
      </c>
      <c r="F145" s="288">
        <v>56</v>
      </c>
      <c r="G145" s="288">
        <v>334</v>
      </c>
      <c r="H145" s="288"/>
      <c r="I145" s="396"/>
      <c r="J145" s="288" t="s">
        <v>5988</v>
      </c>
      <c r="K145" s="397">
        <v>63</v>
      </c>
      <c r="L145" s="397">
        <v>253</v>
      </c>
      <c r="M145" s="429" t="s">
        <v>6027</v>
      </c>
      <c r="N145" s="399" t="s">
        <v>6182</v>
      </c>
      <c r="O145" s="288"/>
      <c r="P145" s="288" t="s">
        <v>6034</v>
      </c>
      <c r="Q145" s="288"/>
      <c r="R145" s="288"/>
      <c r="S145" s="399">
        <v>5</v>
      </c>
      <c r="T145" s="288" t="s">
        <v>6029</v>
      </c>
      <c r="U145" s="288" t="s">
        <v>6036</v>
      </c>
      <c r="V145" s="288" t="s">
        <v>5257</v>
      </c>
      <c r="W145" s="291">
        <v>42985</v>
      </c>
      <c r="X145" s="165"/>
    </row>
    <row r="146" spans="1:24" x14ac:dyDescent="0.3">
      <c r="A146" s="286" t="s">
        <v>5244</v>
      </c>
      <c r="B146" s="288" t="s">
        <v>4803</v>
      </c>
      <c r="C146" s="395">
        <v>224</v>
      </c>
      <c r="D146" s="288" t="s">
        <v>5371</v>
      </c>
      <c r="E146" s="288" t="s">
        <v>5476</v>
      </c>
      <c r="F146" s="288">
        <v>37</v>
      </c>
      <c r="G146" s="288">
        <v>24</v>
      </c>
      <c r="H146" s="288"/>
      <c r="I146" s="396"/>
      <c r="J146" s="288" t="s">
        <v>5988</v>
      </c>
      <c r="K146" s="397">
        <v>81</v>
      </c>
      <c r="L146" s="397">
        <v>288</v>
      </c>
      <c r="M146" s="429" t="s">
        <v>6027</v>
      </c>
      <c r="N146" s="399" t="s">
        <v>6183</v>
      </c>
      <c r="O146" s="288"/>
      <c r="P146" s="288" t="s">
        <v>6034</v>
      </c>
      <c r="Q146" s="288"/>
      <c r="R146" s="288"/>
      <c r="S146" s="399">
        <v>3</v>
      </c>
      <c r="T146" s="288" t="s">
        <v>6029</v>
      </c>
      <c r="U146" s="288" t="s">
        <v>6036</v>
      </c>
      <c r="V146" s="288" t="s">
        <v>5257</v>
      </c>
      <c r="W146" s="291">
        <v>42985</v>
      </c>
      <c r="X146" s="165"/>
    </row>
    <row r="147" spans="1:24" x14ac:dyDescent="0.3">
      <c r="A147" s="286" t="s">
        <v>5244</v>
      </c>
      <c r="B147" s="288" t="s">
        <v>4803</v>
      </c>
      <c r="C147" s="395">
        <v>235.08</v>
      </c>
      <c r="D147" s="288" t="s">
        <v>5371</v>
      </c>
      <c r="E147" s="288" t="s">
        <v>5476</v>
      </c>
      <c r="F147" s="288">
        <v>43</v>
      </c>
      <c r="G147" s="288">
        <v>15</v>
      </c>
      <c r="H147" s="288"/>
      <c r="I147" s="396"/>
      <c r="J147" s="288" t="s">
        <v>5988</v>
      </c>
      <c r="K147" s="397">
        <v>77</v>
      </c>
      <c r="L147" s="397">
        <v>280</v>
      </c>
      <c r="M147" s="429" t="s">
        <v>6027</v>
      </c>
      <c r="N147" s="399" t="s">
        <v>6184</v>
      </c>
      <c r="O147" s="288"/>
      <c r="P147" s="288" t="s">
        <v>6034</v>
      </c>
      <c r="Q147" s="288"/>
      <c r="R147" s="288"/>
      <c r="S147" s="399">
        <v>4</v>
      </c>
      <c r="T147" s="288" t="s">
        <v>6029</v>
      </c>
      <c r="U147" s="288" t="s">
        <v>6035</v>
      </c>
      <c r="V147" s="288" t="s">
        <v>5257</v>
      </c>
      <c r="W147" s="291">
        <v>42985</v>
      </c>
      <c r="X147" s="165"/>
    </row>
    <row r="148" spans="1:24" x14ac:dyDescent="0.3">
      <c r="A148" s="286" t="s">
        <v>5244</v>
      </c>
      <c r="B148" s="288" t="s">
        <v>4803</v>
      </c>
      <c r="C148" s="395">
        <v>241.8</v>
      </c>
      <c r="D148" s="288" t="s">
        <v>5371</v>
      </c>
      <c r="E148" s="288" t="s">
        <v>5476</v>
      </c>
      <c r="F148" s="288">
        <v>23</v>
      </c>
      <c r="G148" s="288">
        <v>33</v>
      </c>
      <c r="H148" s="288"/>
      <c r="I148" s="396"/>
      <c r="J148" s="288" t="s">
        <v>5988</v>
      </c>
      <c r="K148" s="397">
        <v>87</v>
      </c>
      <c r="L148" s="397">
        <v>119</v>
      </c>
      <c r="M148" s="429" t="s">
        <v>6027</v>
      </c>
      <c r="N148" s="399" t="s">
        <v>6167</v>
      </c>
      <c r="O148" s="288"/>
      <c r="P148" s="288" t="s">
        <v>6034</v>
      </c>
      <c r="Q148" s="288"/>
      <c r="R148" s="288"/>
      <c r="S148" s="399">
        <v>10</v>
      </c>
      <c r="T148" s="288" t="s">
        <v>6029</v>
      </c>
      <c r="U148" s="288" t="s">
        <v>6036</v>
      </c>
      <c r="V148" s="288" t="s">
        <v>5257</v>
      </c>
      <c r="W148" s="291">
        <v>42985</v>
      </c>
      <c r="X148" s="165"/>
    </row>
    <row r="149" spans="1:24" x14ac:dyDescent="0.3">
      <c r="A149" s="286" t="s">
        <v>5244</v>
      </c>
      <c r="B149" s="288" t="s">
        <v>4803</v>
      </c>
      <c r="C149" s="395">
        <v>248.01</v>
      </c>
      <c r="D149" s="288" t="s">
        <v>5371</v>
      </c>
      <c r="E149" s="288" t="s">
        <v>5476</v>
      </c>
      <c r="F149" s="288">
        <v>77</v>
      </c>
      <c r="G149" s="288">
        <v>107</v>
      </c>
      <c r="H149" s="288"/>
      <c r="I149" s="396"/>
      <c r="J149" s="288" t="s">
        <v>5988</v>
      </c>
      <c r="K149" s="397">
        <v>29</v>
      </c>
      <c r="L149" s="397">
        <v>295</v>
      </c>
      <c r="M149" s="429" t="s">
        <v>6027</v>
      </c>
      <c r="N149" s="399" t="s">
        <v>6185</v>
      </c>
      <c r="O149" s="288"/>
      <c r="P149" s="288" t="s">
        <v>6034</v>
      </c>
      <c r="Q149" s="288"/>
      <c r="R149" s="288"/>
      <c r="S149" s="399">
        <v>12</v>
      </c>
      <c r="T149" s="288" t="s">
        <v>6029</v>
      </c>
      <c r="U149" s="288" t="s">
        <v>6057</v>
      </c>
      <c r="V149" s="288" t="s">
        <v>5257</v>
      </c>
      <c r="W149" s="291">
        <v>42986</v>
      </c>
      <c r="X149" s="165"/>
    </row>
    <row r="150" spans="1:24" x14ac:dyDescent="0.3">
      <c r="A150" s="286" t="s">
        <v>5244</v>
      </c>
      <c r="B150" s="288" t="s">
        <v>4803</v>
      </c>
      <c r="C150" s="395">
        <v>249.45</v>
      </c>
      <c r="D150" s="288" t="s">
        <v>5371</v>
      </c>
      <c r="E150" s="288" t="s">
        <v>5476</v>
      </c>
      <c r="F150" s="288">
        <v>65</v>
      </c>
      <c r="G150" s="288">
        <v>182</v>
      </c>
      <c r="H150" s="288"/>
      <c r="I150" s="396"/>
      <c r="J150" s="288" t="s">
        <v>5988</v>
      </c>
      <c r="K150" s="397">
        <v>6</v>
      </c>
      <c r="L150" s="397">
        <v>260</v>
      </c>
      <c r="M150" s="429" t="s">
        <v>6027</v>
      </c>
      <c r="N150" s="399" t="s">
        <v>6186</v>
      </c>
      <c r="O150" s="288"/>
      <c r="P150" s="288" t="s">
        <v>6034</v>
      </c>
      <c r="Q150" s="288"/>
      <c r="R150" s="288"/>
      <c r="S150" s="399">
        <v>42</v>
      </c>
      <c r="T150" s="288" t="s">
        <v>6029</v>
      </c>
      <c r="U150" s="288" t="s">
        <v>6036</v>
      </c>
      <c r="V150" s="288" t="s">
        <v>5257</v>
      </c>
      <c r="W150" s="291">
        <v>42986</v>
      </c>
      <c r="X150" s="165"/>
    </row>
    <row r="151" spans="1:24" x14ac:dyDescent="0.3">
      <c r="A151" s="286" t="s">
        <v>5244</v>
      </c>
      <c r="B151" s="288" t="s">
        <v>4803</v>
      </c>
      <c r="C151" s="395">
        <v>263.11</v>
      </c>
      <c r="D151" s="288" t="s">
        <v>5371</v>
      </c>
      <c r="E151" s="288" t="s">
        <v>5476</v>
      </c>
      <c r="F151" s="288">
        <v>47</v>
      </c>
      <c r="G151" s="288">
        <v>176</v>
      </c>
      <c r="H151" s="288"/>
      <c r="I151" s="396"/>
      <c r="J151" s="288" t="s">
        <v>5988</v>
      </c>
      <c r="K151" s="397">
        <v>12</v>
      </c>
      <c r="L151" s="397">
        <v>76</v>
      </c>
      <c r="M151" s="429" t="s">
        <v>6027</v>
      </c>
      <c r="N151" s="399" t="s">
        <v>6187</v>
      </c>
      <c r="O151" s="288"/>
      <c r="P151" s="288" t="s">
        <v>6034</v>
      </c>
      <c r="Q151" s="288"/>
      <c r="R151" s="288"/>
      <c r="S151" s="399">
        <v>4</v>
      </c>
      <c r="T151" s="288" t="s">
        <v>6029</v>
      </c>
      <c r="U151" s="288" t="s">
        <v>6036</v>
      </c>
      <c r="V151" s="288" t="s">
        <v>5257</v>
      </c>
      <c r="W151" s="291">
        <v>42986</v>
      </c>
      <c r="X151" s="165"/>
    </row>
    <row r="152" spans="1:24" x14ac:dyDescent="0.3">
      <c r="A152" s="286" t="s">
        <v>5244</v>
      </c>
      <c r="B152" s="288" t="s">
        <v>4803</v>
      </c>
      <c r="C152" s="395">
        <v>268.97000000000003</v>
      </c>
      <c r="D152" s="288" t="s">
        <v>5371</v>
      </c>
      <c r="E152" s="288" t="s">
        <v>5476</v>
      </c>
      <c r="F152" s="288">
        <v>77</v>
      </c>
      <c r="G152" s="288">
        <v>73</v>
      </c>
      <c r="H152" s="288"/>
      <c r="I152" s="396"/>
      <c r="J152" s="288" t="s">
        <v>5988</v>
      </c>
      <c r="K152" s="397">
        <v>37</v>
      </c>
      <c r="L152" s="397">
        <v>290</v>
      </c>
      <c r="M152" s="429" t="s">
        <v>6027</v>
      </c>
      <c r="N152" s="399" t="s">
        <v>6188</v>
      </c>
      <c r="O152" s="288"/>
      <c r="P152" s="288" t="s">
        <v>6034</v>
      </c>
      <c r="Q152" s="288"/>
      <c r="R152" s="288"/>
      <c r="S152" s="399">
        <v>8</v>
      </c>
      <c r="T152" s="288" t="s">
        <v>6029</v>
      </c>
      <c r="U152" s="288" t="s">
        <v>6036</v>
      </c>
      <c r="V152" s="288" t="s">
        <v>5257</v>
      </c>
      <c r="W152" s="291">
        <v>42986</v>
      </c>
      <c r="X152" s="165"/>
    </row>
    <row r="153" spans="1:24" x14ac:dyDescent="0.3">
      <c r="A153" s="286" t="s">
        <v>5244</v>
      </c>
      <c r="B153" s="288" t="s">
        <v>4803</v>
      </c>
      <c r="C153" s="395">
        <v>273.64999999999998</v>
      </c>
      <c r="D153" s="288" t="s">
        <v>5371</v>
      </c>
      <c r="E153" s="288" t="s">
        <v>5476</v>
      </c>
      <c r="F153" s="288">
        <v>26</v>
      </c>
      <c r="G153" s="288">
        <v>266</v>
      </c>
      <c r="H153" s="288"/>
      <c r="I153" s="396"/>
      <c r="J153" s="288" t="s">
        <v>5988</v>
      </c>
      <c r="K153" s="397">
        <v>66</v>
      </c>
      <c r="L153" s="397">
        <v>190</v>
      </c>
      <c r="M153" s="429" t="s">
        <v>6027</v>
      </c>
      <c r="N153" s="399" t="s">
        <v>6189</v>
      </c>
      <c r="O153" s="288"/>
      <c r="P153" s="288" t="s">
        <v>6034</v>
      </c>
      <c r="Q153" s="288"/>
      <c r="R153" s="288"/>
      <c r="S153" s="399">
        <v>2</v>
      </c>
      <c r="T153" s="288" t="s">
        <v>6029</v>
      </c>
      <c r="U153" s="288" t="s">
        <v>6036</v>
      </c>
      <c r="V153" s="288" t="s">
        <v>5257</v>
      </c>
      <c r="W153" s="291">
        <v>42986</v>
      </c>
      <c r="X153" s="165"/>
    </row>
    <row r="154" spans="1:24" x14ac:dyDescent="0.3">
      <c r="A154" s="286" t="s">
        <v>5244</v>
      </c>
      <c r="B154" s="288" t="s">
        <v>4803</v>
      </c>
      <c r="C154" s="395">
        <v>288.45</v>
      </c>
      <c r="D154" s="288" t="s">
        <v>5371</v>
      </c>
      <c r="E154" s="288" t="s">
        <v>5476</v>
      </c>
      <c r="F154" s="288">
        <v>56</v>
      </c>
      <c r="G154" s="288">
        <v>332</v>
      </c>
      <c r="H154" s="288"/>
      <c r="I154" s="396"/>
      <c r="J154" s="288" t="s">
        <v>5988</v>
      </c>
      <c r="K154" s="397">
        <v>63</v>
      </c>
      <c r="L154" s="397">
        <v>251</v>
      </c>
      <c r="M154" s="429" t="s">
        <v>6027</v>
      </c>
      <c r="N154" s="399" t="s">
        <v>6190</v>
      </c>
      <c r="O154" s="288"/>
      <c r="P154" s="288" t="s">
        <v>6034</v>
      </c>
      <c r="Q154" s="288"/>
      <c r="R154" s="288"/>
      <c r="S154" s="399"/>
      <c r="T154" s="288"/>
      <c r="U154" s="288"/>
      <c r="V154" s="288" t="s">
        <v>5257</v>
      </c>
      <c r="W154" s="291">
        <v>42986</v>
      </c>
      <c r="X154" s="165"/>
    </row>
    <row r="155" spans="1:24" x14ac:dyDescent="0.3">
      <c r="A155" s="286" t="s">
        <v>5244</v>
      </c>
      <c r="B155" s="288" t="s">
        <v>4803</v>
      </c>
      <c r="C155" s="395">
        <v>300.14999999999998</v>
      </c>
      <c r="D155" s="288" t="s">
        <v>5371</v>
      </c>
      <c r="E155" s="288" t="s">
        <v>5476</v>
      </c>
      <c r="F155" s="288">
        <v>41</v>
      </c>
      <c r="G155" s="288">
        <v>315</v>
      </c>
      <c r="H155" s="288"/>
      <c r="I155" s="288"/>
      <c r="J155" s="288" t="s">
        <v>5988</v>
      </c>
      <c r="K155" s="397">
        <v>74</v>
      </c>
      <c r="L155" s="397">
        <v>234</v>
      </c>
      <c r="M155" s="429" t="s">
        <v>6027</v>
      </c>
      <c r="N155" s="288" t="s">
        <v>6191</v>
      </c>
      <c r="O155" s="288"/>
      <c r="P155" s="288" t="s">
        <v>6034</v>
      </c>
      <c r="Q155" s="288"/>
      <c r="R155" s="288"/>
      <c r="S155" s="288">
        <v>12</v>
      </c>
      <c r="T155" s="288" t="s">
        <v>6036</v>
      </c>
      <c r="U155" s="288" t="s">
        <v>6029</v>
      </c>
      <c r="V155" s="288" t="s">
        <v>5257</v>
      </c>
      <c r="W155" s="291">
        <v>42986</v>
      </c>
      <c r="X155" s="165"/>
    </row>
    <row r="156" spans="1:24" x14ac:dyDescent="0.3">
      <c r="A156" s="286" t="s">
        <v>5244</v>
      </c>
      <c r="B156" s="288" t="s">
        <v>4803</v>
      </c>
      <c r="C156" s="395">
        <v>301.8</v>
      </c>
      <c r="D156" s="288" t="s">
        <v>5371</v>
      </c>
      <c r="E156" s="288" t="s">
        <v>5476</v>
      </c>
      <c r="F156" s="288">
        <v>55</v>
      </c>
      <c r="G156" s="288">
        <v>340</v>
      </c>
      <c r="H156" s="288"/>
      <c r="I156" s="288"/>
      <c r="J156" s="288" t="s">
        <v>5988</v>
      </c>
      <c r="K156" s="397">
        <v>65</v>
      </c>
      <c r="L156" s="397">
        <v>256</v>
      </c>
      <c r="M156" s="429" t="s">
        <v>6027</v>
      </c>
      <c r="N156" s="288" t="s">
        <v>6192</v>
      </c>
      <c r="O156" s="288"/>
      <c r="P156" s="288" t="s">
        <v>6034</v>
      </c>
      <c r="Q156" s="288"/>
      <c r="R156" s="288"/>
      <c r="S156" s="288"/>
      <c r="T156" s="288"/>
      <c r="U156" s="288"/>
      <c r="V156" s="288" t="s">
        <v>5257</v>
      </c>
      <c r="W156" s="291">
        <v>42986</v>
      </c>
      <c r="X156" s="165"/>
    </row>
    <row r="157" spans="1:24" x14ac:dyDescent="0.3">
      <c r="A157" s="286" t="s">
        <v>5244</v>
      </c>
      <c r="B157" s="288" t="s">
        <v>4803</v>
      </c>
      <c r="C157" s="395">
        <v>124.5</v>
      </c>
      <c r="D157" s="288" t="s">
        <v>5371</v>
      </c>
      <c r="E157" s="288" t="s">
        <v>5476</v>
      </c>
      <c r="F157" s="288">
        <v>77</v>
      </c>
      <c r="G157" s="288">
        <v>329</v>
      </c>
      <c r="H157" s="288"/>
      <c r="I157" s="288"/>
      <c r="J157" s="288" t="s">
        <v>5988</v>
      </c>
      <c r="K157" s="397">
        <v>42</v>
      </c>
      <c r="L157" s="397">
        <v>260</v>
      </c>
      <c r="M157" s="430" t="s">
        <v>6058</v>
      </c>
      <c r="N157" s="288" t="s">
        <v>6193</v>
      </c>
      <c r="O157" s="288"/>
      <c r="P157" s="288" t="s">
        <v>6127</v>
      </c>
      <c r="Q157" s="288"/>
      <c r="R157" s="288"/>
      <c r="S157" s="288">
        <v>10</v>
      </c>
      <c r="T157" s="288" t="s">
        <v>6029</v>
      </c>
      <c r="U157" s="288"/>
      <c r="V157" s="288" t="s">
        <v>5257</v>
      </c>
      <c r="W157" s="291">
        <v>42985</v>
      </c>
      <c r="X157" s="165"/>
    </row>
    <row r="158" spans="1:24" x14ac:dyDescent="0.3">
      <c r="A158" s="286" t="s">
        <v>5244</v>
      </c>
      <c r="B158" s="288" t="s">
        <v>4803</v>
      </c>
      <c r="C158" s="395">
        <v>155.22</v>
      </c>
      <c r="D158" s="288" t="s">
        <v>5371</v>
      </c>
      <c r="E158" s="288" t="s">
        <v>5476</v>
      </c>
      <c r="F158" s="288">
        <v>64</v>
      </c>
      <c r="G158" s="288">
        <v>38</v>
      </c>
      <c r="H158" s="288"/>
      <c r="I158" s="288"/>
      <c r="J158" s="288" t="s">
        <v>5248</v>
      </c>
      <c r="K158" s="397">
        <v>53</v>
      </c>
      <c r="L158" s="397">
        <v>289</v>
      </c>
      <c r="M158" s="430" t="s">
        <v>6058</v>
      </c>
      <c r="N158" s="288" t="s">
        <v>6194</v>
      </c>
      <c r="O158" s="288"/>
      <c r="P158" s="288" t="s">
        <v>6034</v>
      </c>
      <c r="Q158" s="288"/>
      <c r="R158" s="288"/>
      <c r="S158" s="288">
        <v>7</v>
      </c>
      <c r="T158" s="288" t="s">
        <v>6029</v>
      </c>
      <c r="U158" s="288" t="s">
        <v>6035</v>
      </c>
      <c r="V158" s="288" t="s">
        <v>5257</v>
      </c>
      <c r="W158" s="291">
        <v>42985</v>
      </c>
      <c r="X158" s="165"/>
    </row>
    <row r="159" spans="1:24" x14ac:dyDescent="0.3">
      <c r="A159" s="286" t="s">
        <v>5244</v>
      </c>
      <c r="B159" s="288" t="s">
        <v>4803</v>
      </c>
      <c r="C159" s="395">
        <v>155.69999999999999</v>
      </c>
      <c r="D159" s="288" t="s">
        <v>5371</v>
      </c>
      <c r="E159" s="288" t="s">
        <v>5476</v>
      </c>
      <c r="F159" s="288">
        <v>74</v>
      </c>
      <c r="G159" s="288">
        <v>307</v>
      </c>
      <c r="H159" s="288"/>
      <c r="I159" s="288"/>
      <c r="J159" s="288" t="s">
        <v>5248</v>
      </c>
      <c r="K159" s="397">
        <v>42</v>
      </c>
      <c r="L159" s="397">
        <v>250</v>
      </c>
      <c r="M159" s="430" t="s">
        <v>6058</v>
      </c>
      <c r="N159" s="288" t="s">
        <v>6195</v>
      </c>
      <c r="O159" s="288"/>
      <c r="P159" s="288" t="s">
        <v>6127</v>
      </c>
      <c r="Q159" s="288"/>
      <c r="R159" s="288"/>
      <c r="S159" s="288">
        <v>10</v>
      </c>
      <c r="T159" s="288" t="s">
        <v>6029</v>
      </c>
      <c r="U159" s="288"/>
      <c r="V159" s="288" t="s">
        <v>5257</v>
      </c>
      <c r="W159" s="291">
        <v>42985</v>
      </c>
      <c r="X159" s="165"/>
    </row>
    <row r="160" spans="1:24" x14ac:dyDescent="0.3">
      <c r="A160" s="286" t="s">
        <v>5244</v>
      </c>
      <c r="B160" s="288" t="s">
        <v>4803</v>
      </c>
      <c r="C160" s="395">
        <v>168.75</v>
      </c>
      <c r="D160" s="288" t="s">
        <v>5371</v>
      </c>
      <c r="E160" s="288" t="s">
        <v>5476</v>
      </c>
      <c r="F160" s="288">
        <v>56</v>
      </c>
      <c r="G160" s="288">
        <v>110</v>
      </c>
      <c r="H160" s="288"/>
      <c r="I160" s="288"/>
      <c r="J160" s="288" t="s">
        <v>5988</v>
      </c>
      <c r="K160" s="397">
        <v>36</v>
      </c>
      <c r="L160" s="397">
        <v>334</v>
      </c>
      <c r="M160" s="430" t="s">
        <v>6058</v>
      </c>
      <c r="N160" s="288" t="s">
        <v>6196</v>
      </c>
      <c r="O160" s="288"/>
      <c r="P160" s="288" t="s">
        <v>6034</v>
      </c>
      <c r="Q160" s="288"/>
      <c r="R160" s="288"/>
      <c r="S160" s="288">
        <v>2</v>
      </c>
      <c r="T160" s="288" t="s">
        <v>6029</v>
      </c>
      <c r="U160" s="288"/>
      <c r="V160" s="288" t="s">
        <v>5257</v>
      </c>
      <c r="W160" s="291">
        <v>42985</v>
      </c>
      <c r="X160" s="165"/>
    </row>
    <row r="161" spans="1:24" x14ac:dyDescent="0.3">
      <c r="A161" s="286" t="s">
        <v>5244</v>
      </c>
      <c r="B161" s="288" t="s">
        <v>4803</v>
      </c>
      <c r="C161" s="395">
        <v>174.12</v>
      </c>
      <c r="D161" s="288" t="s">
        <v>5371</v>
      </c>
      <c r="E161" s="288" t="s">
        <v>5476</v>
      </c>
      <c r="F161" s="288">
        <v>46</v>
      </c>
      <c r="G161" s="288">
        <v>59</v>
      </c>
      <c r="H161" s="288"/>
      <c r="I161" s="288"/>
      <c r="J161" s="288" t="s">
        <v>5988</v>
      </c>
      <c r="K161" s="397">
        <v>64</v>
      </c>
      <c r="L161" s="397">
        <v>311</v>
      </c>
      <c r="M161" s="430" t="s">
        <v>6058</v>
      </c>
      <c r="N161" s="288" t="s">
        <v>6197</v>
      </c>
      <c r="O161" s="288"/>
      <c r="P161" s="288" t="s">
        <v>6034</v>
      </c>
      <c r="Q161" s="288"/>
      <c r="R161" s="288"/>
      <c r="S161" s="288">
        <v>2</v>
      </c>
      <c r="T161" s="288" t="s">
        <v>6029</v>
      </c>
      <c r="U161" s="288"/>
      <c r="V161" s="288" t="s">
        <v>5257</v>
      </c>
      <c r="W161" s="291">
        <v>42985</v>
      </c>
      <c r="X161" s="165"/>
    </row>
    <row r="162" spans="1:24" x14ac:dyDescent="0.3">
      <c r="A162" s="286" t="s">
        <v>5244</v>
      </c>
      <c r="B162" s="288" t="s">
        <v>4803</v>
      </c>
      <c r="C162" s="395">
        <v>201.1</v>
      </c>
      <c r="D162" s="288" t="s">
        <v>5371</v>
      </c>
      <c r="E162" s="288" t="s">
        <v>5476</v>
      </c>
      <c r="F162" s="288">
        <v>47</v>
      </c>
      <c r="G162" s="288">
        <v>202</v>
      </c>
      <c r="H162" s="288"/>
      <c r="I162" s="288"/>
      <c r="J162" s="288" t="s">
        <v>5988</v>
      </c>
      <c r="K162" s="397">
        <v>18</v>
      </c>
      <c r="L162" s="397">
        <v>144</v>
      </c>
      <c r="M162" s="430" t="s">
        <v>6058</v>
      </c>
      <c r="N162" s="288" t="s">
        <v>6198</v>
      </c>
      <c r="O162" s="288"/>
      <c r="P162" s="288" t="s">
        <v>6034</v>
      </c>
      <c r="Q162" s="288"/>
      <c r="R162" s="288"/>
      <c r="S162" s="288">
        <v>3</v>
      </c>
      <c r="T162" s="288" t="s">
        <v>6029</v>
      </c>
      <c r="U162" s="288"/>
      <c r="V162" s="288" t="s">
        <v>5257</v>
      </c>
      <c r="W162" s="291">
        <v>42985</v>
      </c>
      <c r="X162" s="165"/>
    </row>
    <row r="163" spans="1:24" x14ac:dyDescent="0.3">
      <c r="A163" s="286" t="s">
        <v>5244</v>
      </c>
      <c r="B163" s="288" t="s">
        <v>4803</v>
      </c>
      <c r="C163" s="395">
        <v>233.6</v>
      </c>
      <c r="D163" s="288" t="s">
        <v>5371</v>
      </c>
      <c r="E163" s="288" t="s">
        <v>5476</v>
      </c>
      <c r="F163" s="288">
        <v>13</v>
      </c>
      <c r="G163" s="288">
        <v>15</v>
      </c>
      <c r="H163" s="288"/>
      <c r="I163" s="288"/>
      <c r="J163" s="288" t="s">
        <v>5988</v>
      </c>
      <c r="K163" s="397">
        <v>73</v>
      </c>
      <c r="L163" s="397">
        <v>104</v>
      </c>
      <c r="M163" s="430" t="s">
        <v>6058</v>
      </c>
      <c r="N163" s="288" t="s">
        <v>6199</v>
      </c>
      <c r="O163" s="288"/>
      <c r="P163" s="288" t="s">
        <v>6034</v>
      </c>
      <c r="Q163" s="288"/>
      <c r="R163" s="288"/>
      <c r="S163" s="288">
        <v>10</v>
      </c>
      <c r="T163" s="288" t="s">
        <v>6035</v>
      </c>
      <c r="U163" s="288" t="s">
        <v>6029</v>
      </c>
      <c r="V163" s="288" t="s">
        <v>5257</v>
      </c>
      <c r="W163" s="291">
        <v>42985</v>
      </c>
      <c r="X163" s="165"/>
    </row>
    <row r="164" spans="1:24" x14ac:dyDescent="0.3">
      <c r="A164" s="286" t="s">
        <v>5244</v>
      </c>
      <c r="B164" s="288" t="s">
        <v>4803</v>
      </c>
      <c r="C164" s="395">
        <v>253.75</v>
      </c>
      <c r="D164" s="288" t="s">
        <v>5371</v>
      </c>
      <c r="E164" s="288" t="s">
        <v>5476</v>
      </c>
      <c r="F164" s="288">
        <v>40</v>
      </c>
      <c r="G164" s="288">
        <v>18</v>
      </c>
      <c r="H164" s="288"/>
      <c r="I164" s="288"/>
      <c r="J164" s="288" t="s">
        <v>5988</v>
      </c>
      <c r="K164" s="397">
        <v>80</v>
      </c>
      <c r="L164" s="397">
        <v>283</v>
      </c>
      <c r="M164" s="430" t="s">
        <v>6058</v>
      </c>
      <c r="N164" s="288" t="s">
        <v>6200</v>
      </c>
      <c r="O164" s="288"/>
      <c r="P164" s="288" t="s">
        <v>6034</v>
      </c>
      <c r="Q164" s="288"/>
      <c r="R164" s="288"/>
      <c r="S164" s="288">
        <v>25</v>
      </c>
      <c r="T164" s="288" t="s">
        <v>6029</v>
      </c>
      <c r="U164" s="288" t="s">
        <v>6067</v>
      </c>
      <c r="V164" s="288" t="s">
        <v>5257</v>
      </c>
      <c r="W164" s="291">
        <v>42985</v>
      </c>
      <c r="X164" s="165"/>
    </row>
    <row r="165" spans="1:24" x14ac:dyDescent="0.3">
      <c r="A165" s="286" t="s">
        <v>5244</v>
      </c>
      <c r="B165" s="288" t="s">
        <v>4803</v>
      </c>
      <c r="C165" s="395">
        <v>269.39999999999998</v>
      </c>
      <c r="D165" s="288" t="s">
        <v>5371</v>
      </c>
      <c r="E165" s="288" t="s">
        <v>5476</v>
      </c>
      <c r="F165" s="288">
        <v>55</v>
      </c>
      <c r="G165" s="288">
        <v>203</v>
      </c>
      <c r="H165" s="288"/>
      <c r="I165" s="288"/>
      <c r="J165" s="288" t="s">
        <v>5988</v>
      </c>
      <c r="K165" s="397">
        <v>13</v>
      </c>
      <c r="L165" s="397">
        <v>172</v>
      </c>
      <c r="M165" s="430" t="s">
        <v>6058</v>
      </c>
      <c r="N165" s="288" t="s">
        <v>6201</v>
      </c>
      <c r="O165" s="288"/>
      <c r="P165" s="288" t="s">
        <v>6034</v>
      </c>
      <c r="Q165" s="288"/>
      <c r="R165" s="288"/>
      <c r="S165" s="288">
        <v>3</v>
      </c>
      <c r="T165" s="288" t="s">
        <v>6029</v>
      </c>
      <c r="U165" s="288"/>
      <c r="V165" s="288" t="s">
        <v>5257</v>
      </c>
      <c r="W165" s="291">
        <v>42986</v>
      </c>
      <c r="X165" s="165"/>
    </row>
    <row r="166" spans="1:24" x14ac:dyDescent="0.3">
      <c r="A166" s="286" t="s">
        <v>5244</v>
      </c>
      <c r="B166" s="333" t="s">
        <v>4828</v>
      </c>
      <c r="C166" s="288">
        <v>51.3</v>
      </c>
      <c r="D166" s="288" t="s">
        <v>133</v>
      </c>
      <c r="E166" s="288" t="s">
        <v>5476</v>
      </c>
      <c r="F166" s="288">
        <v>35</v>
      </c>
      <c r="G166" s="288">
        <v>290</v>
      </c>
      <c r="H166" s="288"/>
      <c r="I166" s="288"/>
      <c r="J166" s="288" t="s">
        <v>5988</v>
      </c>
      <c r="K166" s="431">
        <v>69</v>
      </c>
      <c r="L166" s="431">
        <v>218</v>
      </c>
      <c r="M166" s="432" t="s">
        <v>5989</v>
      </c>
      <c r="N166" s="319" t="s">
        <v>6202</v>
      </c>
      <c r="O166" s="319"/>
      <c r="P166" s="288" t="s">
        <v>6034</v>
      </c>
      <c r="Q166" s="288"/>
      <c r="R166" s="288"/>
      <c r="S166" s="288">
        <v>2</v>
      </c>
      <c r="T166" s="288" t="s">
        <v>6057</v>
      </c>
      <c r="U166" s="288"/>
      <c r="V166" s="288" t="s">
        <v>5257</v>
      </c>
      <c r="W166" s="291">
        <v>42992</v>
      </c>
    </row>
    <row r="167" spans="1:24" x14ac:dyDescent="0.3">
      <c r="A167" s="286" t="s">
        <v>5244</v>
      </c>
      <c r="B167" s="333" t="s">
        <v>4828</v>
      </c>
      <c r="C167" s="288">
        <v>57</v>
      </c>
      <c r="D167" s="288" t="s">
        <v>5371</v>
      </c>
      <c r="E167" s="288" t="s">
        <v>5476</v>
      </c>
      <c r="F167" s="288">
        <v>45</v>
      </c>
      <c r="G167" s="288">
        <v>330</v>
      </c>
      <c r="H167" s="288"/>
      <c r="I167" s="288"/>
      <c r="J167" s="288" t="s">
        <v>5988</v>
      </c>
      <c r="K167" s="431">
        <v>72</v>
      </c>
      <c r="L167" s="431">
        <v>251</v>
      </c>
      <c r="M167" s="432" t="s">
        <v>5989</v>
      </c>
      <c r="N167" s="319" t="s">
        <v>6203</v>
      </c>
      <c r="O167" s="319"/>
      <c r="P167" s="288" t="s">
        <v>6034</v>
      </c>
      <c r="Q167" s="288"/>
      <c r="R167" s="288"/>
      <c r="S167" s="288">
        <v>10</v>
      </c>
      <c r="T167" s="288" t="s">
        <v>6057</v>
      </c>
      <c r="U167" s="288" t="s">
        <v>6036</v>
      </c>
      <c r="V167" s="288" t="s">
        <v>5257</v>
      </c>
      <c r="W167" s="291">
        <v>42992</v>
      </c>
    </row>
    <row r="168" spans="1:24" x14ac:dyDescent="0.3">
      <c r="A168" s="286" t="s">
        <v>5244</v>
      </c>
      <c r="B168" s="333" t="s">
        <v>4828</v>
      </c>
      <c r="C168" s="288">
        <v>65.650000000000006</v>
      </c>
      <c r="D168" s="288" t="s">
        <v>5371</v>
      </c>
      <c r="E168" s="288" t="s">
        <v>5476</v>
      </c>
      <c r="F168" s="288">
        <v>80</v>
      </c>
      <c r="G168" s="288">
        <v>308</v>
      </c>
      <c r="H168" s="288"/>
      <c r="I168" s="288"/>
      <c r="J168" s="288" t="s">
        <v>5988</v>
      </c>
      <c r="K168" s="431">
        <v>37</v>
      </c>
      <c r="L168" s="431">
        <v>260</v>
      </c>
      <c r="M168" s="432" t="s">
        <v>5989</v>
      </c>
      <c r="N168" s="319" t="s">
        <v>6204</v>
      </c>
      <c r="O168" s="319"/>
      <c r="P168" s="288" t="s">
        <v>6034</v>
      </c>
      <c r="Q168" s="288"/>
      <c r="R168" s="288"/>
      <c r="S168" s="288"/>
      <c r="T168" s="288" t="s">
        <v>6057</v>
      </c>
      <c r="U168" s="288" t="s">
        <v>6205</v>
      </c>
      <c r="V168" s="288" t="s">
        <v>5257</v>
      </c>
      <c r="W168" s="291">
        <v>42992</v>
      </c>
    </row>
    <row r="169" spans="1:24" x14ac:dyDescent="0.3">
      <c r="A169" s="286" t="s">
        <v>5244</v>
      </c>
      <c r="B169" s="333" t="s">
        <v>4828</v>
      </c>
      <c r="C169" s="288">
        <v>67.37</v>
      </c>
      <c r="D169" s="288" t="s">
        <v>5371</v>
      </c>
      <c r="E169" s="288" t="s">
        <v>5476</v>
      </c>
      <c r="F169" s="288">
        <v>41</v>
      </c>
      <c r="G169" s="288">
        <v>306</v>
      </c>
      <c r="H169" s="288"/>
      <c r="I169" s="288"/>
      <c r="J169" s="288" t="s">
        <v>5988</v>
      </c>
      <c r="K169" s="431">
        <v>70</v>
      </c>
      <c r="L169" s="431">
        <v>232</v>
      </c>
      <c r="M169" s="432" t="s">
        <v>5989</v>
      </c>
      <c r="N169" s="319" t="s">
        <v>6206</v>
      </c>
      <c r="O169" s="319"/>
      <c r="P169" s="288" t="s">
        <v>6034</v>
      </c>
      <c r="Q169" s="288"/>
      <c r="R169" s="288" t="s">
        <v>5344</v>
      </c>
      <c r="S169" s="288">
        <v>6</v>
      </c>
      <c r="T169" s="288" t="s">
        <v>6057</v>
      </c>
      <c r="U169" s="288"/>
      <c r="V169" s="288" t="s">
        <v>5257</v>
      </c>
      <c r="W169" s="291">
        <v>42992</v>
      </c>
    </row>
    <row r="170" spans="1:24" x14ac:dyDescent="0.3">
      <c r="A170" s="286" t="s">
        <v>5244</v>
      </c>
      <c r="B170" s="333" t="s">
        <v>4828</v>
      </c>
      <c r="C170" s="288">
        <v>74.8</v>
      </c>
      <c r="D170" s="288" t="s">
        <v>5371</v>
      </c>
      <c r="E170" s="288" t="s">
        <v>5476</v>
      </c>
      <c r="F170" s="288">
        <v>56</v>
      </c>
      <c r="G170" s="288">
        <v>292</v>
      </c>
      <c r="H170" s="288"/>
      <c r="I170" s="288"/>
      <c r="J170" s="288" t="s">
        <v>5988</v>
      </c>
      <c r="K170" s="431">
        <v>52</v>
      </c>
      <c r="L170" s="431">
        <v>232</v>
      </c>
      <c r="M170" s="432" t="s">
        <v>5989</v>
      </c>
      <c r="N170" s="319" t="s">
        <v>6207</v>
      </c>
      <c r="O170" s="319"/>
      <c r="P170" s="288" t="s">
        <v>6034</v>
      </c>
      <c r="Q170" s="288"/>
      <c r="R170" s="288" t="s">
        <v>5344</v>
      </c>
      <c r="S170" s="288">
        <v>2</v>
      </c>
      <c r="T170" s="288" t="s">
        <v>6057</v>
      </c>
      <c r="U170" s="288"/>
      <c r="V170" s="288" t="s">
        <v>5257</v>
      </c>
      <c r="W170" s="291">
        <v>42992</v>
      </c>
    </row>
    <row r="171" spans="1:24" x14ac:dyDescent="0.3">
      <c r="A171" s="286" t="s">
        <v>5244</v>
      </c>
      <c r="B171" s="333" t="s">
        <v>4828</v>
      </c>
      <c r="C171" s="288">
        <v>95.95</v>
      </c>
      <c r="D171" s="288" t="s">
        <v>5371</v>
      </c>
      <c r="E171" s="288" t="s">
        <v>5476</v>
      </c>
      <c r="F171" s="288">
        <v>28</v>
      </c>
      <c r="G171" s="288">
        <v>134</v>
      </c>
      <c r="H171" s="288"/>
      <c r="I171" s="288"/>
      <c r="J171" s="288" t="s">
        <v>5988</v>
      </c>
      <c r="K171" s="431">
        <v>44</v>
      </c>
      <c r="L171" s="431">
        <v>27</v>
      </c>
      <c r="M171" s="432" t="s">
        <v>5989</v>
      </c>
      <c r="N171" s="288" t="s">
        <v>6208</v>
      </c>
      <c r="O171" s="288"/>
      <c r="P171" s="288" t="s">
        <v>6034</v>
      </c>
      <c r="Q171" s="288"/>
      <c r="R171" s="288"/>
      <c r="S171" s="288">
        <v>1</v>
      </c>
      <c r="T171" s="288" t="s">
        <v>6057</v>
      </c>
      <c r="U171" s="288" t="s">
        <v>6036</v>
      </c>
      <c r="V171" s="288" t="s">
        <v>5257</v>
      </c>
      <c r="W171" s="291">
        <v>42992</v>
      </c>
    </row>
    <row r="172" spans="1:24" x14ac:dyDescent="0.3">
      <c r="A172" s="286" t="s">
        <v>5244</v>
      </c>
      <c r="B172" s="333" t="s">
        <v>4828</v>
      </c>
      <c r="C172" s="288">
        <v>116.25</v>
      </c>
      <c r="D172" s="288" t="s">
        <v>5371</v>
      </c>
      <c r="E172" s="288" t="s">
        <v>5476</v>
      </c>
      <c r="F172" s="288">
        <v>8</v>
      </c>
      <c r="G172" s="288">
        <v>90</v>
      </c>
      <c r="H172" s="288"/>
      <c r="I172" s="288"/>
      <c r="J172" s="288" t="s">
        <v>5248</v>
      </c>
      <c r="K172" s="431">
        <v>83</v>
      </c>
      <c r="L172" s="431">
        <v>357</v>
      </c>
      <c r="M172" s="432" t="s">
        <v>5989</v>
      </c>
      <c r="N172" s="288" t="s">
        <v>6209</v>
      </c>
      <c r="O172" s="288"/>
      <c r="P172" s="288" t="s">
        <v>6210</v>
      </c>
      <c r="Q172" s="288"/>
      <c r="R172" s="288"/>
      <c r="S172" s="288">
        <v>3</v>
      </c>
      <c r="T172" s="288" t="s">
        <v>6057</v>
      </c>
      <c r="U172" s="288"/>
      <c r="V172" s="288" t="s">
        <v>5257</v>
      </c>
      <c r="W172" s="291">
        <v>42992</v>
      </c>
    </row>
    <row r="173" spans="1:24" x14ac:dyDescent="0.3">
      <c r="A173" s="286" t="s">
        <v>5244</v>
      </c>
      <c r="B173" s="333" t="s">
        <v>4828</v>
      </c>
      <c r="C173" s="288">
        <v>116.7</v>
      </c>
      <c r="D173" s="288" t="s">
        <v>5371</v>
      </c>
      <c r="E173" s="288" t="s">
        <v>5476</v>
      </c>
      <c r="F173" s="288">
        <v>34</v>
      </c>
      <c r="G173" s="288">
        <v>302</v>
      </c>
      <c r="H173" s="288"/>
      <c r="I173" s="288"/>
      <c r="J173" s="288" t="s">
        <v>5988</v>
      </c>
      <c r="K173" s="431">
        <v>75</v>
      </c>
      <c r="L173" s="431">
        <v>224</v>
      </c>
      <c r="M173" s="432" t="s">
        <v>5989</v>
      </c>
      <c r="N173" s="288" t="s">
        <v>6211</v>
      </c>
      <c r="O173" s="288"/>
      <c r="P173" s="288" t="s">
        <v>6034</v>
      </c>
      <c r="Q173" s="288"/>
      <c r="R173" s="288"/>
      <c r="S173" s="288">
        <v>4</v>
      </c>
      <c r="T173" s="288" t="s">
        <v>6205</v>
      </c>
      <c r="U173" s="288" t="s">
        <v>6057</v>
      </c>
      <c r="V173" s="288" t="s">
        <v>5257</v>
      </c>
      <c r="W173" s="291">
        <v>42992</v>
      </c>
    </row>
    <row r="174" spans="1:24" x14ac:dyDescent="0.3">
      <c r="A174" s="286" t="s">
        <v>5244</v>
      </c>
      <c r="B174" s="333" t="s">
        <v>4828</v>
      </c>
      <c r="C174" s="288">
        <v>121.95</v>
      </c>
      <c r="D174" s="288" t="s">
        <v>5371</v>
      </c>
      <c r="E174" s="288" t="s">
        <v>5476</v>
      </c>
      <c r="F174" s="288">
        <v>45</v>
      </c>
      <c r="G174" s="288">
        <v>31</v>
      </c>
      <c r="H174" s="288"/>
      <c r="I174" s="288"/>
      <c r="J174" s="288" t="s">
        <v>5988</v>
      </c>
      <c r="K174" s="431">
        <v>72</v>
      </c>
      <c r="L174" s="431">
        <v>293</v>
      </c>
      <c r="M174" s="432" t="s">
        <v>5989</v>
      </c>
      <c r="N174" s="288" t="s">
        <v>6212</v>
      </c>
      <c r="O174" s="288"/>
      <c r="P174" s="288" t="s">
        <v>6034</v>
      </c>
      <c r="Q174" s="288" t="s">
        <v>6034</v>
      </c>
      <c r="R174" s="288"/>
      <c r="S174" s="288">
        <v>1</v>
      </c>
      <c r="T174" s="288" t="s">
        <v>6035</v>
      </c>
      <c r="U174" s="288"/>
      <c r="V174" s="288" t="s">
        <v>5257</v>
      </c>
      <c r="W174" s="291">
        <v>42992</v>
      </c>
    </row>
    <row r="175" spans="1:24" x14ac:dyDescent="0.3">
      <c r="A175" s="286" t="s">
        <v>5244</v>
      </c>
      <c r="B175" s="333" t="s">
        <v>4828</v>
      </c>
      <c r="C175" s="288">
        <v>122.45</v>
      </c>
      <c r="D175" s="288" t="s">
        <v>5371</v>
      </c>
      <c r="E175" s="288" t="s">
        <v>5476</v>
      </c>
      <c r="F175" s="288">
        <v>15</v>
      </c>
      <c r="G175" s="288">
        <v>70</v>
      </c>
      <c r="H175" s="288"/>
      <c r="I175" s="288"/>
      <c r="J175" s="288" t="s">
        <v>5988</v>
      </c>
      <c r="K175" s="431">
        <v>87</v>
      </c>
      <c r="L175" s="431">
        <v>336</v>
      </c>
      <c r="M175" s="432" t="s">
        <v>5989</v>
      </c>
      <c r="N175" s="288" t="s">
        <v>6213</v>
      </c>
      <c r="O175" s="288"/>
      <c r="P175" s="288" t="s">
        <v>6034</v>
      </c>
      <c r="Q175" s="288"/>
      <c r="R175" s="288"/>
      <c r="S175" s="288"/>
      <c r="T175" s="288" t="s">
        <v>6035</v>
      </c>
      <c r="U175" s="288"/>
      <c r="V175" s="288" t="s">
        <v>5257</v>
      </c>
      <c r="W175" s="291">
        <v>42992</v>
      </c>
    </row>
    <row r="176" spans="1:24" x14ac:dyDescent="0.3">
      <c r="A176" s="286" t="s">
        <v>5244</v>
      </c>
      <c r="B176" s="333" t="s">
        <v>4828</v>
      </c>
      <c r="C176" s="288">
        <v>162.11000000000001</v>
      </c>
      <c r="D176" s="288" t="s">
        <v>5371</v>
      </c>
      <c r="E176" s="288" t="s">
        <v>5476</v>
      </c>
      <c r="F176" s="288">
        <v>22</v>
      </c>
      <c r="G176" s="288">
        <v>118</v>
      </c>
      <c r="H176" s="288"/>
      <c r="I176" s="288"/>
      <c r="J176" s="288" t="s">
        <v>5248</v>
      </c>
      <c r="K176" s="431">
        <v>57</v>
      </c>
      <c r="L176" s="431">
        <v>13</v>
      </c>
      <c r="M176" s="432" t="s">
        <v>5989</v>
      </c>
      <c r="N176" s="319" t="s">
        <v>6214</v>
      </c>
      <c r="O176" s="319" t="s">
        <v>4540</v>
      </c>
      <c r="P176" s="288" t="s">
        <v>6034</v>
      </c>
      <c r="Q176" s="288"/>
      <c r="R176" s="288"/>
      <c r="S176" s="288">
        <v>4</v>
      </c>
      <c r="T176" s="288" t="s">
        <v>6057</v>
      </c>
      <c r="U176" s="288" t="s">
        <v>6029</v>
      </c>
      <c r="V176" s="288" t="s">
        <v>5257</v>
      </c>
      <c r="W176" s="291">
        <v>42992</v>
      </c>
    </row>
    <row r="177" spans="1:23" x14ac:dyDescent="0.3">
      <c r="A177" s="286" t="s">
        <v>5244</v>
      </c>
      <c r="B177" s="333" t="s">
        <v>4828</v>
      </c>
      <c r="C177" s="288">
        <v>46.45</v>
      </c>
      <c r="D177" s="288" t="s">
        <v>133</v>
      </c>
      <c r="E177" s="288" t="s">
        <v>5476</v>
      </c>
      <c r="F177" s="288">
        <v>38</v>
      </c>
      <c r="G177" s="288">
        <v>300</v>
      </c>
      <c r="H177" s="288"/>
      <c r="I177" s="288"/>
      <c r="J177" s="288" t="s">
        <v>5988</v>
      </c>
      <c r="K177" s="431">
        <v>70</v>
      </c>
      <c r="L177" s="431">
        <v>227</v>
      </c>
      <c r="M177" s="433" t="s">
        <v>5992</v>
      </c>
      <c r="N177" s="288" t="s">
        <v>6215</v>
      </c>
      <c r="O177" s="288"/>
      <c r="P177" s="288" t="s">
        <v>6034</v>
      </c>
      <c r="Q177" s="288"/>
      <c r="R177" s="288"/>
      <c r="S177" s="288"/>
      <c r="T177" s="288"/>
      <c r="U177" s="288"/>
      <c r="V177" s="288" t="s">
        <v>5257</v>
      </c>
      <c r="W177" s="291">
        <v>42992</v>
      </c>
    </row>
    <row r="178" spans="1:23" x14ac:dyDescent="0.3">
      <c r="A178" s="286" t="s">
        <v>5244</v>
      </c>
      <c r="B178" s="333" t="s">
        <v>4828</v>
      </c>
      <c r="C178" s="288">
        <v>58.57</v>
      </c>
      <c r="D178" s="288" t="s">
        <v>133</v>
      </c>
      <c r="E178" s="288" t="s">
        <v>5476</v>
      </c>
      <c r="F178" s="288">
        <v>58</v>
      </c>
      <c r="G178" s="288">
        <v>347</v>
      </c>
      <c r="H178" s="288"/>
      <c r="I178" s="288"/>
      <c r="J178" s="288" t="s">
        <v>5988</v>
      </c>
      <c r="K178" s="431">
        <v>61</v>
      </c>
      <c r="L178" s="431">
        <v>265</v>
      </c>
      <c r="M178" s="433" t="s">
        <v>5992</v>
      </c>
      <c r="N178" s="288" t="s">
        <v>6215</v>
      </c>
      <c r="O178" s="288"/>
      <c r="P178" s="288" t="s">
        <v>6034</v>
      </c>
      <c r="Q178" s="288"/>
      <c r="R178" s="288"/>
      <c r="S178" s="288"/>
      <c r="T178" s="288"/>
      <c r="U178" s="288"/>
      <c r="V178" s="288" t="s">
        <v>5257</v>
      </c>
      <c r="W178" s="291">
        <v>42992</v>
      </c>
    </row>
    <row r="179" spans="1:23" x14ac:dyDescent="0.3">
      <c r="A179" s="286" t="s">
        <v>5244</v>
      </c>
      <c r="B179" s="333" t="s">
        <v>4828</v>
      </c>
      <c r="C179" s="288">
        <v>78.25</v>
      </c>
      <c r="D179" s="288" t="s">
        <v>133</v>
      </c>
      <c r="E179" s="288" t="s">
        <v>5529</v>
      </c>
      <c r="F179" s="288">
        <v>52</v>
      </c>
      <c r="G179" s="288">
        <v>317</v>
      </c>
      <c r="H179" s="288"/>
      <c r="I179" s="288"/>
      <c r="J179" s="288" t="s">
        <v>5988</v>
      </c>
      <c r="K179" s="431">
        <v>63</v>
      </c>
      <c r="L179" s="431">
        <v>244</v>
      </c>
      <c r="M179" s="433" t="s">
        <v>5992</v>
      </c>
      <c r="N179" s="288" t="s">
        <v>6216</v>
      </c>
      <c r="O179" s="288"/>
      <c r="P179" s="288" t="s">
        <v>5292</v>
      </c>
      <c r="Q179" s="288"/>
      <c r="R179" s="288"/>
      <c r="S179" s="288"/>
      <c r="T179" s="288"/>
      <c r="U179" s="288"/>
      <c r="V179" s="288" t="s">
        <v>5257</v>
      </c>
      <c r="W179" s="291">
        <v>42992</v>
      </c>
    </row>
    <row r="180" spans="1:23" x14ac:dyDescent="0.3">
      <c r="A180" s="286" t="s">
        <v>5244</v>
      </c>
      <c r="B180" s="333" t="s">
        <v>4828</v>
      </c>
      <c r="C180" s="288">
        <v>96.9</v>
      </c>
      <c r="D180" s="288" t="s">
        <v>133</v>
      </c>
      <c r="E180" s="288" t="s">
        <v>5476</v>
      </c>
      <c r="F180" s="288">
        <v>24</v>
      </c>
      <c r="G180" s="288">
        <v>350</v>
      </c>
      <c r="H180" s="288"/>
      <c r="I180" s="288"/>
      <c r="J180" s="288" t="s">
        <v>5988</v>
      </c>
      <c r="K180" s="431">
        <v>84</v>
      </c>
      <c r="L180" s="431">
        <v>83</v>
      </c>
      <c r="M180" s="433" t="s">
        <v>5992</v>
      </c>
      <c r="N180" s="288" t="s">
        <v>6217</v>
      </c>
      <c r="O180" s="288"/>
      <c r="P180" s="288" t="s">
        <v>6034</v>
      </c>
      <c r="Q180" s="288"/>
      <c r="R180" s="288"/>
      <c r="S180" s="288"/>
      <c r="T180" s="288"/>
      <c r="U180" s="288"/>
      <c r="V180" s="288" t="s">
        <v>5257</v>
      </c>
      <c r="W180" s="291">
        <v>42992</v>
      </c>
    </row>
    <row r="181" spans="1:23" x14ac:dyDescent="0.3">
      <c r="A181" s="286" t="s">
        <v>5244</v>
      </c>
      <c r="B181" s="333" t="s">
        <v>4828</v>
      </c>
      <c r="C181" s="288">
        <v>102.05</v>
      </c>
      <c r="D181" s="288" t="s">
        <v>133</v>
      </c>
      <c r="E181" s="288" t="s">
        <v>5476</v>
      </c>
      <c r="F181" s="288">
        <v>45</v>
      </c>
      <c r="G181" s="288">
        <v>310</v>
      </c>
      <c r="H181" s="288"/>
      <c r="I181" s="288"/>
      <c r="J181" s="288" t="s">
        <v>5988</v>
      </c>
      <c r="K181" s="431">
        <v>68</v>
      </c>
      <c r="L181" s="431">
        <v>236</v>
      </c>
      <c r="M181" s="433" t="s">
        <v>5992</v>
      </c>
      <c r="N181" s="288" t="s">
        <v>6218</v>
      </c>
      <c r="O181" s="288"/>
      <c r="P181" s="288" t="s">
        <v>6034</v>
      </c>
      <c r="Q181" s="288"/>
      <c r="R181" s="288"/>
      <c r="S181" s="288"/>
      <c r="T181" s="288"/>
      <c r="U181" s="288"/>
      <c r="V181" s="288" t="s">
        <v>5257</v>
      </c>
      <c r="W181" s="291">
        <v>42992</v>
      </c>
    </row>
    <row r="182" spans="1:23" x14ac:dyDescent="0.3">
      <c r="A182" s="286" t="s">
        <v>5244</v>
      </c>
      <c r="B182" s="333" t="s">
        <v>4828</v>
      </c>
      <c r="C182" s="288">
        <v>106.95</v>
      </c>
      <c r="D182" s="288" t="s">
        <v>133</v>
      </c>
      <c r="E182" s="288" t="s">
        <v>5476</v>
      </c>
      <c r="F182" s="288">
        <v>51</v>
      </c>
      <c r="G182" s="288">
        <v>342</v>
      </c>
      <c r="H182" s="288"/>
      <c r="I182" s="288"/>
      <c r="J182" s="288" t="s">
        <v>5248</v>
      </c>
      <c r="K182" s="431">
        <v>68</v>
      </c>
      <c r="L182" s="431">
        <v>260</v>
      </c>
      <c r="M182" s="433" t="s">
        <v>5992</v>
      </c>
      <c r="N182" s="288" t="s">
        <v>6219</v>
      </c>
      <c r="O182" s="288"/>
      <c r="P182" s="288" t="s">
        <v>6034</v>
      </c>
      <c r="Q182" s="288"/>
      <c r="R182" s="288"/>
      <c r="S182" s="288"/>
      <c r="T182" s="288" t="s">
        <v>6220</v>
      </c>
      <c r="U182" s="288"/>
      <c r="V182" s="288" t="s">
        <v>5257</v>
      </c>
      <c r="W182" s="291">
        <v>42992</v>
      </c>
    </row>
    <row r="183" spans="1:23" x14ac:dyDescent="0.3">
      <c r="A183" s="286" t="s">
        <v>5244</v>
      </c>
      <c r="B183" s="333" t="s">
        <v>4828</v>
      </c>
      <c r="C183" s="288">
        <v>158.05000000000001</v>
      </c>
      <c r="D183" s="288" t="s">
        <v>133</v>
      </c>
      <c r="E183" s="288" t="s">
        <v>5529</v>
      </c>
      <c r="F183" s="288">
        <v>48</v>
      </c>
      <c r="G183" s="288">
        <v>248</v>
      </c>
      <c r="H183" s="288"/>
      <c r="I183" s="288"/>
      <c r="J183" s="288" t="s">
        <v>5988</v>
      </c>
      <c r="K183" s="431">
        <v>40</v>
      </c>
      <c r="L183" s="431">
        <v>194</v>
      </c>
      <c r="M183" s="433" t="s">
        <v>5992</v>
      </c>
      <c r="N183" s="288" t="s">
        <v>34</v>
      </c>
      <c r="O183" s="288"/>
      <c r="P183" s="288" t="s">
        <v>6034</v>
      </c>
      <c r="Q183" s="288"/>
      <c r="R183" s="288"/>
      <c r="S183" s="288"/>
      <c r="T183" s="288"/>
      <c r="U183" s="288"/>
      <c r="V183" s="288" t="s">
        <v>5257</v>
      </c>
      <c r="W183" s="291">
        <v>42992</v>
      </c>
    </row>
    <row r="184" spans="1:23" x14ac:dyDescent="0.3">
      <c r="A184" s="286" t="s">
        <v>5244</v>
      </c>
      <c r="B184" s="333" t="s">
        <v>4828</v>
      </c>
      <c r="C184" s="288">
        <v>159.44999999999999</v>
      </c>
      <c r="D184" s="288" t="s">
        <v>133</v>
      </c>
      <c r="E184" s="288" t="s">
        <v>5476</v>
      </c>
      <c r="F184" s="288">
        <v>30</v>
      </c>
      <c r="G184" s="288">
        <v>230</v>
      </c>
      <c r="H184" s="288"/>
      <c r="I184" s="288"/>
      <c r="J184" s="288" t="s">
        <v>5988</v>
      </c>
      <c r="K184" s="431">
        <v>45</v>
      </c>
      <c r="L184" s="431">
        <v>161</v>
      </c>
      <c r="M184" s="433" t="s">
        <v>5992</v>
      </c>
      <c r="N184" s="288" t="s">
        <v>6221</v>
      </c>
      <c r="O184" s="288"/>
      <c r="P184" s="288" t="s">
        <v>6034</v>
      </c>
      <c r="Q184" s="288"/>
      <c r="R184" s="288"/>
      <c r="S184" s="288"/>
      <c r="T184" s="288"/>
      <c r="U184" s="288"/>
      <c r="V184" s="288" t="s">
        <v>5257</v>
      </c>
      <c r="W184" s="291">
        <v>42992</v>
      </c>
    </row>
    <row r="185" spans="1:23" x14ac:dyDescent="0.3">
      <c r="A185" s="286" t="s">
        <v>5244</v>
      </c>
      <c r="B185" s="333" t="s">
        <v>4828</v>
      </c>
      <c r="C185" s="288">
        <v>164.95</v>
      </c>
      <c r="D185" s="288" t="s">
        <v>133</v>
      </c>
      <c r="E185" s="288" t="s">
        <v>5476</v>
      </c>
      <c r="F185" s="288">
        <v>17</v>
      </c>
      <c r="G185" s="288">
        <v>200</v>
      </c>
      <c r="H185" s="288"/>
      <c r="I185" s="288"/>
      <c r="J185" s="288" t="s">
        <v>5988</v>
      </c>
      <c r="K185" s="431">
        <v>46</v>
      </c>
      <c r="L185" s="431">
        <v>117</v>
      </c>
      <c r="M185" s="433" t="s">
        <v>5992</v>
      </c>
      <c r="N185" s="288" t="s">
        <v>6222</v>
      </c>
      <c r="O185" s="288"/>
      <c r="P185" s="288" t="s">
        <v>6034</v>
      </c>
      <c r="Q185" s="288"/>
      <c r="R185" s="288"/>
      <c r="S185" s="288"/>
      <c r="T185" s="288"/>
      <c r="U185" s="288"/>
      <c r="V185" s="288" t="s">
        <v>5257</v>
      </c>
      <c r="W185" s="291">
        <v>42992</v>
      </c>
    </row>
    <row r="186" spans="1:23" x14ac:dyDescent="0.3">
      <c r="A186" s="286" t="s">
        <v>5244</v>
      </c>
      <c r="B186" s="333" t="s">
        <v>4828</v>
      </c>
      <c r="C186" s="288">
        <v>168.5</v>
      </c>
      <c r="D186" s="288" t="s">
        <v>133</v>
      </c>
      <c r="E186" s="288" t="s">
        <v>5476</v>
      </c>
      <c r="F186" s="288">
        <v>33</v>
      </c>
      <c r="G186" s="288">
        <v>218</v>
      </c>
      <c r="H186" s="288"/>
      <c r="I186" s="288"/>
      <c r="J186" s="288" t="s">
        <v>5988</v>
      </c>
      <c r="K186" s="431">
        <v>37</v>
      </c>
      <c r="L186" s="431">
        <v>149</v>
      </c>
      <c r="M186" s="433" t="s">
        <v>5992</v>
      </c>
      <c r="N186" s="288" t="s">
        <v>6223</v>
      </c>
      <c r="O186" s="288"/>
      <c r="P186" s="288" t="s">
        <v>6034</v>
      </c>
      <c r="Q186" s="288"/>
      <c r="R186" s="288"/>
      <c r="S186" s="288"/>
      <c r="T186" s="288"/>
      <c r="U186" s="288"/>
      <c r="V186" s="288" t="s">
        <v>5257</v>
      </c>
      <c r="W186" s="291">
        <v>42992</v>
      </c>
    </row>
    <row r="187" spans="1:23" x14ac:dyDescent="0.3">
      <c r="A187" s="286" t="s">
        <v>5244</v>
      </c>
      <c r="B187" s="333" t="s">
        <v>4828</v>
      </c>
      <c r="C187" s="288">
        <v>177.05</v>
      </c>
      <c r="D187" s="288" t="s">
        <v>133</v>
      </c>
      <c r="E187" s="288" t="s">
        <v>5476</v>
      </c>
      <c r="F187" s="288">
        <v>31</v>
      </c>
      <c r="G187" s="288">
        <v>300</v>
      </c>
      <c r="H187" s="288"/>
      <c r="I187" s="288"/>
      <c r="J187" s="288" t="s">
        <v>5988</v>
      </c>
      <c r="K187" s="431">
        <v>76</v>
      </c>
      <c r="L187" s="431">
        <v>220</v>
      </c>
      <c r="M187" s="433" t="s">
        <v>5992</v>
      </c>
      <c r="N187" s="288" t="s">
        <v>6224</v>
      </c>
      <c r="O187" s="288"/>
      <c r="P187" s="288" t="s">
        <v>6034</v>
      </c>
      <c r="Q187" s="288"/>
      <c r="R187" s="288"/>
      <c r="S187" s="288"/>
      <c r="T187" s="288"/>
      <c r="U187" s="288"/>
      <c r="V187" s="288" t="s">
        <v>5257</v>
      </c>
      <c r="W187" s="291">
        <v>42992</v>
      </c>
    </row>
    <row r="188" spans="1:23" x14ac:dyDescent="0.3">
      <c r="A188" s="286" t="s">
        <v>5244</v>
      </c>
      <c r="B188" s="333" t="s">
        <v>4828</v>
      </c>
      <c r="C188" s="288">
        <v>187.75</v>
      </c>
      <c r="D188" s="288" t="s">
        <v>133</v>
      </c>
      <c r="E188" s="288" t="s">
        <v>5476</v>
      </c>
      <c r="F188" s="288">
        <v>55</v>
      </c>
      <c r="G188" s="288">
        <v>349</v>
      </c>
      <c r="H188" s="288"/>
      <c r="I188" s="288"/>
      <c r="J188" s="288" t="s">
        <v>5988</v>
      </c>
      <c r="K188" s="431">
        <v>64</v>
      </c>
      <c r="L188" s="431">
        <v>263</v>
      </c>
      <c r="M188" s="433" t="s">
        <v>5992</v>
      </c>
      <c r="N188" s="288" t="s">
        <v>6225</v>
      </c>
      <c r="O188" s="288"/>
      <c r="P188" s="288" t="s">
        <v>6034</v>
      </c>
      <c r="Q188" s="288"/>
      <c r="R188" s="288" t="s">
        <v>5344</v>
      </c>
      <c r="S188" s="288"/>
      <c r="T188" s="288"/>
      <c r="U188" s="288"/>
      <c r="V188" s="288" t="s">
        <v>5257</v>
      </c>
      <c r="W188" s="291">
        <v>42992</v>
      </c>
    </row>
    <row r="189" spans="1:23" x14ac:dyDescent="0.3">
      <c r="A189" s="286" t="s">
        <v>5244</v>
      </c>
      <c r="B189" s="333" t="s">
        <v>4828</v>
      </c>
      <c r="C189" s="288">
        <v>190.05</v>
      </c>
      <c r="D189" s="288" t="s">
        <v>133</v>
      </c>
      <c r="E189" s="288" t="s">
        <v>5476</v>
      </c>
      <c r="F189" s="288">
        <v>26</v>
      </c>
      <c r="G189" s="288">
        <v>357</v>
      </c>
      <c r="H189" s="288"/>
      <c r="I189" s="288"/>
      <c r="J189" s="288" t="s">
        <v>5988</v>
      </c>
      <c r="K189" s="431">
        <v>86</v>
      </c>
      <c r="L189" s="431">
        <v>87</v>
      </c>
      <c r="M189" s="433" t="s">
        <v>5992</v>
      </c>
      <c r="N189" s="288" t="s">
        <v>6226</v>
      </c>
      <c r="O189" s="288"/>
      <c r="P189" s="288" t="s">
        <v>6034</v>
      </c>
      <c r="Q189" s="288"/>
      <c r="R189" s="288"/>
      <c r="S189" s="288"/>
      <c r="T189" s="288"/>
      <c r="U189" s="288"/>
      <c r="V189" s="288" t="s">
        <v>5257</v>
      </c>
      <c r="W189" s="291">
        <v>42992</v>
      </c>
    </row>
    <row r="190" spans="1:23" x14ac:dyDescent="0.3">
      <c r="A190" s="286" t="s">
        <v>5244</v>
      </c>
      <c r="B190" s="333" t="s">
        <v>4828</v>
      </c>
      <c r="C190" s="288">
        <v>195.35</v>
      </c>
      <c r="D190" s="288" t="s">
        <v>133</v>
      </c>
      <c r="E190" s="288" t="s">
        <v>5476</v>
      </c>
      <c r="F190" s="288">
        <v>34</v>
      </c>
      <c r="G190" s="288">
        <v>10</v>
      </c>
      <c r="H190" s="288"/>
      <c r="I190" s="288"/>
      <c r="J190" s="288" t="s">
        <v>5988</v>
      </c>
      <c r="K190" s="431">
        <v>85</v>
      </c>
      <c r="L190" s="431">
        <v>278</v>
      </c>
      <c r="M190" s="433" t="s">
        <v>5992</v>
      </c>
      <c r="N190" s="288" t="s">
        <v>34</v>
      </c>
      <c r="O190" s="288"/>
      <c r="P190" s="288" t="s">
        <v>6034</v>
      </c>
      <c r="Q190" s="288"/>
      <c r="R190" s="288"/>
      <c r="S190" s="288"/>
      <c r="T190" s="288"/>
      <c r="U190" s="288"/>
      <c r="V190" s="288" t="s">
        <v>5257</v>
      </c>
      <c r="W190" s="291">
        <v>42992</v>
      </c>
    </row>
    <row r="191" spans="1:23" x14ac:dyDescent="0.3">
      <c r="A191" s="286" t="s">
        <v>5244</v>
      </c>
      <c r="B191" s="333" t="s">
        <v>4828</v>
      </c>
      <c r="C191" s="288">
        <v>63.5</v>
      </c>
      <c r="D191" s="288" t="s">
        <v>133</v>
      </c>
      <c r="E191" s="288" t="s">
        <v>5529</v>
      </c>
      <c r="F191" s="288">
        <v>40</v>
      </c>
      <c r="G191" s="288">
        <v>100</v>
      </c>
      <c r="H191" s="288"/>
      <c r="I191" s="288">
        <v>34</v>
      </c>
      <c r="J191" s="288" t="s">
        <v>5988</v>
      </c>
      <c r="K191" s="431">
        <v>51</v>
      </c>
      <c r="L191" s="431">
        <v>346</v>
      </c>
      <c r="M191" s="433" t="s">
        <v>5992</v>
      </c>
      <c r="N191" s="288" t="s">
        <v>6227</v>
      </c>
      <c r="O191" s="288"/>
      <c r="P191" s="288" t="s">
        <v>6034</v>
      </c>
      <c r="Q191" s="288"/>
      <c r="R191" s="434"/>
      <c r="S191" s="434"/>
      <c r="T191" s="288"/>
      <c r="U191" s="288"/>
      <c r="V191" s="288" t="s">
        <v>5257</v>
      </c>
      <c r="W191" s="291">
        <v>42992</v>
      </c>
    </row>
    <row r="192" spans="1:23" x14ac:dyDescent="0.3">
      <c r="A192" s="286" t="s">
        <v>5244</v>
      </c>
      <c r="B192" s="333" t="s">
        <v>4828</v>
      </c>
      <c r="C192" s="288">
        <v>81.099999999999994</v>
      </c>
      <c r="D192" s="288" t="s">
        <v>5434</v>
      </c>
      <c r="E192" s="288" t="s">
        <v>5476</v>
      </c>
      <c r="F192" s="288">
        <v>35</v>
      </c>
      <c r="G192" s="288">
        <v>300</v>
      </c>
      <c r="H192" s="288"/>
      <c r="I192" s="288"/>
      <c r="J192" s="288" t="s">
        <v>5248</v>
      </c>
      <c r="K192" s="431">
        <v>73</v>
      </c>
      <c r="L192" s="431">
        <v>225</v>
      </c>
      <c r="M192" s="435" t="s">
        <v>6075</v>
      </c>
      <c r="N192" s="288" t="s">
        <v>6228</v>
      </c>
      <c r="O192" s="288"/>
      <c r="P192" s="288" t="s">
        <v>5292</v>
      </c>
      <c r="Q192" s="288" t="s">
        <v>6119</v>
      </c>
      <c r="R192" s="288" t="s">
        <v>5344</v>
      </c>
      <c r="S192" s="288">
        <v>4</v>
      </c>
      <c r="T192" s="288" t="s">
        <v>6057</v>
      </c>
      <c r="U192" s="288" t="s">
        <v>6029</v>
      </c>
      <c r="V192" s="288" t="s">
        <v>5257</v>
      </c>
      <c r="W192" s="291">
        <v>42992</v>
      </c>
    </row>
    <row r="193" spans="1:23" x14ac:dyDescent="0.3">
      <c r="A193" s="286" t="s">
        <v>5244</v>
      </c>
      <c r="B193" s="333" t="s">
        <v>4828</v>
      </c>
      <c r="C193" s="288">
        <v>91.62</v>
      </c>
      <c r="D193" s="288" t="s">
        <v>5434</v>
      </c>
      <c r="E193" s="288" t="s">
        <v>5476</v>
      </c>
      <c r="F193" s="288">
        <v>47</v>
      </c>
      <c r="G193" s="288">
        <v>100</v>
      </c>
      <c r="H193" s="288">
        <v>23</v>
      </c>
      <c r="I193" s="288"/>
      <c r="J193" s="288" t="s">
        <v>5988</v>
      </c>
      <c r="K193" s="431">
        <v>46</v>
      </c>
      <c r="L193" s="431">
        <v>341</v>
      </c>
      <c r="M193" s="435" t="s">
        <v>6075</v>
      </c>
      <c r="N193" s="288" t="s">
        <v>6229</v>
      </c>
      <c r="O193" s="288"/>
      <c r="P193" s="288" t="s">
        <v>6034</v>
      </c>
      <c r="Q193" s="288"/>
      <c r="R193" s="288"/>
      <c r="S193" s="288"/>
      <c r="T193" s="288"/>
      <c r="U193" s="288"/>
      <c r="V193" s="288" t="s">
        <v>5257</v>
      </c>
      <c r="W193" s="291">
        <v>42992</v>
      </c>
    </row>
    <row r="194" spans="1:23" x14ac:dyDescent="0.3">
      <c r="A194" s="286" t="s">
        <v>5244</v>
      </c>
      <c r="B194" s="333" t="s">
        <v>4828</v>
      </c>
      <c r="C194" s="288">
        <v>98.7</v>
      </c>
      <c r="D194" s="288" t="s">
        <v>5434</v>
      </c>
      <c r="E194" s="288" t="s">
        <v>5476</v>
      </c>
      <c r="F194" s="288">
        <v>27</v>
      </c>
      <c r="G194" s="288">
        <v>120</v>
      </c>
      <c r="H194" s="288"/>
      <c r="I194" s="288"/>
      <c r="J194" s="288" t="s">
        <v>5988</v>
      </c>
      <c r="K194" s="431">
        <v>52</v>
      </c>
      <c r="L194" s="431">
        <v>14</v>
      </c>
      <c r="M194" s="435" t="s">
        <v>6075</v>
      </c>
      <c r="N194" s="288" t="s">
        <v>6230</v>
      </c>
      <c r="O194" s="288"/>
      <c r="P194" s="288" t="s">
        <v>6034</v>
      </c>
      <c r="Q194" s="288"/>
      <c r="R194" s="288" t="s">
        <v>5344</v>
      </c>
      <c r="S194" s="288">
        <v>5</v>
      </c>
      <c r="T194" s="288" t="s">
        <v>6057</v>
      </c>
      <c r="U194" s="288"/>
      <c r="V194" s="288" t="s">
        <v>5257</v>
      </c>
      <c r="W194" s="291">
        <v>42992</v>
      </c>
    </row>
    <row r="195" spans="1:23" x14ac:dyDescent="0.3">
      <c r="A195" s="286" t="s">
        <v>5244</v>
      </c>
      <c r="B195" s="333" t="s">
        <v>4828</v>
      </c>
      <c r="C195" s="288">
        <v>115.66</v>
      </c>
      <c r="D195" s="288" t="s">
        <v>5434</v>
      </c>
      <c r="E195" s="288" t="s">
        <v>5476</v>
      </c>
      <c r="F195" s="288">
        <v>55</v>
      </c>
      <c r="G195" s="288">
        <v>312</v>
      </c>
      <c r="H195" s="288"/>
      <c r="I195" s="288"/>
      <c r="J195" s="288" t="s">
        <v>5988</v>
      </c>
      <c r="K195" s="431">
        <v>59</v>
      </c>
      <c r="L195" s="431">
        <v>241</v>
      </c>
      <c r="M195" s="435" t="s">
        <v>6075</v>
      </c>
      <c r="N195" s="288" t="s">
        <v>6231</v>
      </c>
      <c r="O195" s="288"/>
      <c r="P195" s="288" t="s">
        <v>6034</v>
      </c>
      <c r="Q195" s="288" t="s">
        <v>5266</v>
      </c>
      <c r="R195" s="288"/>
      <c r="S195" s="288">
        <v>0.5</v>
      </c>
      <c r="T195" s="288" t="s">
        <v>6205</v>
      </c>
      <c r="U195" s="288" t="s">
        <v>6220</v>
      </c>
      <c r="V195" s="288" t="s">
        <v>5257</v>
      </c>
      <c r="W195" s="291">
        <v>42992</v>
      </c>
    </row>
    <row r="196" spans="1:23" x14ac:dyDescent="0.3">
      <c r="A196" s="286" t="s">
        <v>5244</v>
      </c>
      <c r="B196" s="333" t="s">
        <v>4828</v>
      </c>
      <c r="C196" s="288">
        <v>151.85</v>
      </c>
      <c r="D196" s="288" t="s">
        <v>5434</v>
      </c>
      <c r="E196" s="288" t="s">
        <v>5476</v>
      </c>
      <c r="F196" s="288">
        <v>30</v>
      </c>
      <c r="G196" s="288">
        <v>242</v>
      </c>
      <c r="H196" s="288"/>
      <c r="I196" s="288"/>
      <c r="J196" s="288" t="s">
        <v>5248</v>
      </c>
      <c r="K196" s="431">
        <v>51</v>
      </c>
      <c r="L196" s="431">
        <v>172</v>
      </c>
      <c r="M196" s="435" t="s">
        <v>6075</v>
      </c>
      <c r="N196" s="288" t="s">
        <v>6232</v>
      </c>
      <c r="O196" s="288"/>
      <c r="P196" s="288" t="s">
        <v>6034</v>
      </c>
      <c r="Q196" s="288" t="s">
        <v>5266</v>
      </c>
      <c r="R196" s="288"/>
      <c r="S196" s="288"/>
      <c r="T196" s="288"/>
      <c r="U196" s="288"/>
      <c r="V196" s="288" t="s">
        <v>5257</v>
      </c>
      <c r="W196" s="291">
        <v>42992</v>
      </c>
    </row>
    <row r="197" spans="1:23" x14ac:dyDescent="0.3">
      <c r="A197" s="286" t="s">
        <v>5244</v>
      </c>
      <c r="B197" s="333" t="s">
        <v>4828</v>
      </c>
      <c r="C197" s="288">
        <v>158.97</v>
      </c>
      <c r="D197" s="288" t="s">
        <v>5434</v>
      </c>
      <c r="E197" s="288" t="s">
        <v>5476</v>
      </c>
      <c r="F197" s="288">
        <v>20</v>
      </c>
      <c r="G197" s="288">
        <v>230</v>
      </c>
      <c r="H197" s="288"/>
      <c r="I197" s="288"/>
      <c r="J197" s="288" t="s">
        <v>5988</v>
      </c>
      <c r="K197" s="431">
        <v>53</v>
      </c>
      <c r="L197" s="431">
        <v>154</v>
      </c>
      <c r="M197" s="435" t="s">
        <v>6075</v>
      </c>
      <c r="N197" s="288" t="s">
        <v>6233</v>
      </c>
      <c r="O197" s="288"/>
      <c r="P197" s="288" t="s">
        <v>6127</v>
      </c>
      <c r="Q197" s="288"/>
      <c r="R197" s="288"/>
      <c r="S197" s="288"/>
      <c r="T197" s="288" t="s">
        <v>6090</v>
      </c>
      <c r="U197" s="288" t="s">
        <v>6220</v>
      </c>
      <c r="V197" s="288" t="s">
        <v>5257</v>
      </c>
      <c r="W197" s="291">
        <v>42992</v>
      </c>
    </row>
    <row r="198" spans="1:23" x14ac:dyDescent="0.3">
      <c r="A198" s="286" t="s">
        <v>5244</v>
      </c>
      <c r="B198" s="333" t="s">
        <v>4828</v>
      </c>
      <c r="C198" s="288">
        <v>181.15</v>
      </c>
      <c r="D198" s="288" t="s">
        <v>5434</v>
      </c>
      <c r="E198" s="288" t="s">
        <v>5476</v>
      </c>
      <c r="F198" s="288">
        <v>45</v>
      </c>
      <c r="G198" s="288">
        <v>270</v>
      </c>
      <c r="H198" s="288"/>
      <c r="I198" s="288"/>
      <c r="J198" s="288" t="s">
        <v>5988</v>
      </c>
      <c r="K198" s="431">
        <v>52</v>
      </c>
      <c r="L198" s="431">
        <v>206</v>
      </c>
      <c r="M198" s="435" t="s">
        <v>6075</v>
      </c>
      <c r="N198" s="288" t="s">
        <v>6234</v>
      </c>
      <c r="O198" s="288"/>
      <c r="P198" s="288" t="s">
        <v>6034</v>
      </c>
      <c r="Q198" s="288" t="s">
        <v>6119</v>
      </c>
      <c r="R198" s="288"/>
      <c r="S198" s="288"/>
      <c r="T198" s="288"/>
      <c r="U198" s="288"/>
      <c r="V198" s="288" t="s">
        <v>5257</v>
      </c>
      <c r="W198" s="291">
        <v>42992</v>
      </c>
    </row>
    <row r="199" spans="1:23" x14ac:dyDescent="0.3">
      <c r="A199" s="286" t="s">
        <v>5244</v>
      </c>
      <c r="B199" s="333" t="s">
        <v>4828</v>
      </c>
      <c r="C199" s="288">
        <v>255.13</v>
      </c>
      <c r="D199" s="288" t="s">
        <v>5434</v>
      </c>
      <c r="E199" s="288" t="s">
        <v>5476</v>
      </c>
      <c r="F199" s="288">
        <v>35</v>
      </c>
      <c r="G199" s="288">
        <v>302</v>
      </c>
      <c r="H199" s="288"/>
      <c r="I199" s="288"/>
      <c r="J199" s="288" t="s">
        <v>5988</v>
      </c>
      <c r="K199" s="436">
        <v>73</v>
      </c>
      <c r="L199" s="431">
        <v>224</v>
      </c>
      <c r="M199" s="435" t="s">
        <v>6075</v>
      </c>
      <c r="N199" s="288" t="s">
        <v>6235</v>
      </c>
      <c r="O199" s="288"/>
      <c r="P199" s="288" t="s">
        <v>6034</v>
      </c>
      <c r="Q199" s="288" t="s">
        <v>6119</v>
      </c>
      <c r="R199" s="288" t="s">
        <v>5344</v>
      </c>
      <c r="S199" s="288">
        <v>1</v>
      </c>
      <c r="T199" s="288" t="s">
        <v>6029</v>
      </c>
      <c r="U199" s="288" t="s">
        <v>6090</v>
      </c>
      <c r="V199" s="288" t="s">
        <v>5257</v>
      </c>
      <c r="W199" s="291">
        <v>42992</v>
      </c>
    </row>
    <row r="200" spans="1:23" x14ac:dyDescent="0.3">
      <c r="A200" s="286" t="s">
        <v>5244</v>
      </c>
      <c r="B200" s="333" t="s">
        <v>4828</v>
      </c>
      <c r="C200" s="288">
        <v>234.2</v>
      </c>
      <c r="D200" s="288" t="s">
        <v>5280</v>
      </c>
      <c r="E200" s="288" t="s">
        <v>5476</v>
      </c>
      <c r="F200" s="288">
        <v>14</v>
      </c>
      <c r="G200" s="288">
        <v>21</v>
      </c>
      <c r="H200" s="288"/>
      <c r="I200" s="288"/>
      <c r="J200" s="288" t="s">
        <v>5248</v>
      </c>
      <c r="K200" s="436">
        <v>76.285327780549778</v>
      </c>
      <c r="L200" s="431">
        <v>111</v>
      </c>
      <c r="M200" s="437" t="s">
        <v>6002</v>
      </c>
      <c r="N200" s="290" t="s">
        <v>6236</v>
      </c>
      <c r="O200" s="290"/>
      <c r="P200" s="288" t="s">
        <v>6034</v>
      </c>
      <c r="Q200" s="288"/>
      <c r="R200" s="288"/>
      <c r="S200" s="288"/>
      <c r="T200" s="288"/>
      <c r="U200" s="288"/>
      <c r="V200" s="288" t="s">
        <v>5257</v>
      </c>
      <c r="W200" s="291">
        <v>42992</v>
      </c>
    </row>
    <row r="201" spans="1:23" x14ac:dyDescent="0.3">
      <c r="A201" s="286" t="s">
        <v>5244</v>
      </c>
      <c r="B201" s="333" t="s">
        <v>4828</v>
      </c>
      <c r="C201" s="288">
        <v>240.45</v>
      </c>
      <c r="D201" s="288" t="s">
        <v>5280</v>
      </c>
      <c r="E201" s="288" t="s">
        <v>5476</v>
      </c>
      <c r="F201" s="288">
        <v>5</v>
      </c>
      <c r="G201" s="288">
        <v>32</v>
      </c>
      <c r="H201" s="288"/>
      <c r="I201" s="288"/>
      <c r="J201" s="288" t="s">
        <v>5988</v>
      </c>
      <c r="K201" s="436">
        <v>70</v>
      </c>
      <c r="L201" s="431">
        <v>124</v>
      </c>
      <c r="M201" s="437" t="s">
        <v>6002</v>
      </c>
      <c r="N201" s="288" t="s">
        <v>6237</v>
      </c>
      <c r="O201" s="288"/>
      <c r="P201" s="288" t="s">
        <v>6034</v>
      </c>
      <c r="Q201" s="288"/>
      <c r="R201" s="288"/>
      <c r="S201" s="288"/>
      <c r="T201" s="288"/>
      <c r="U201" s="288"/>
      <c r="V201" s="288" t="s">
        <v>5257</v>
      </c>
      <c r="W201" s="291">
        <v>42992</v>
      </c>
    </row>
    <row r="202" spans="1:23" x14ac:dyDescent="0.3">
      <c r="A202" s="286" t="s">
        <v>5244</v>
      </c>
      <c r="B202" s="333" t="s">
        <v>4828</v>
      </c>
      <c r="C202" s="288">
        <v>242.67</v>
      </c>
      <c r="D202" s="288" t="s">
        <v>6023</v>
      </c>
      <c r="E202" s="288" t="s">
        <v>5476</v>
      </c>
      <c r="F202" s="288">
        <v>7</v>
      </c>
      <c r="G202" s="288">
        <v>33</v>
      </c>
      <c r="H202" s="288"/>
      <c r="I202" s="288"/>
      <c r="J202" s="288" t="s">
        <v>5248</v>
      </c>
      <c r="K202" s="436">
        <v>72</v>
      </c>
      <c r="L202" s="431">
        <v>125</v>
      </c>
      <c r="M202" s="437" t="s">
        <v>6002</v>
      </c>
      <c r="N202" s="288" t="s">
        <v>6238</v>
      </c>
      <c r="O202" s="288"/>
      <c r="P202" s="288" t="s">
        <v>6034</v>
      </c>
      <c r="Q202" s="288"/>
      <c r="R202" s="288"/>
      <c r="S202" s="288"/>
      <c r="T202" s="288"/>
      <c r="U202" s="288"/>
      <c r="V202" s="288" t="s">
        <v>5257</v>
      </c>
      <c r="W202" s="291">
        <v>42992</v>
      </c>
    </row>
    <row r="203" spans="1:23" x14ac:dyDescent="0.3">
      <c r="A203" s="286" t="s">
        <v>5244</v>
      </c>
      <c r="B203" s="333" t="s">
        <v>4828</v>
      </c>
      <c r="C203" s="288">
        <v>242.9</v>
      </c>
      <c r="D203" s="288" t="s">
        <v>5434</v>
      </c>
      <c r="E203" s="288" t="s">
        <v>5476</v>
      </c>
      <c r="F203" s="288">
        <v>25</v>
      </c>
      <c r="G203" s="288">
        <v>237</v>
      </c>
      <c r="H203" s="288"/>
      <c r="I203" s="288"/>
      <c r="J203" s="288" t="s">
        <v>5988</v>
      </c>
      <c r="K203" s="436">
        <v>52</v>
      </c>
      <c r="L203" s="431">
        <v>164</v>
      </c>
      <c r="M203" s="437" t="s">
        <v>6002</v>
      </c>
      <c r="N203" s="288" t="s">
        <v>6239</v>
      </c>
      <c r="O203" s="288"/>
      <c r="P203" s="288" t="s">
        <v>5292</v>
      </c>
      <c r="Q203" s="288" t="s">
        <v>5266</v>
      </c>
      <c r="R203" s="288"/>
      <c r="S203" s="288"/>
      <c r="T203" s="288"/>
      <c r="U203" s="288"/>
      <c r="V203" s="288" t="s">
        <v>5257</v>
      </c>
      <c r="W203" s="291">
        <v>42992</v>
      </c>
    </row>
    <row r="204" spans="1:23" x14ac:dyDescent="0.3">
      <c r="A204" s="286" t="s">
        <v>5244</v>
      </c>
      <c r="B204" s="333" t="s">
        <v>4828</v>
      </c>
      <c r="C204" s="288">
        <v>245.9</v>
      </c>
      <c r="D204" s="288" t="s">
        <v>5280</v>
      </c>
      <c r="E204" s="288" t="s">
        <v>5476</v>
      </c>
      <c r="F204" s="288">
        <v>14</v>
      </c>
      <c r="G204" s="288">
        <v>36</v>
      </c>
      <c r="H204" s="288"/>
      <c r="I204" s="288"/>
      <c r="J204" s="288" t="s">
        <v>5988</v>
      </c>
      <c r="K204" s="436">
        <v>80</v>
      </c>
      <c r="L204" s="431">
        <v>126</v>
      </c>
      <c r="M204" s="437" t="s">
        <v>6002</v>
      </c>
      <c r="N204" s="288" t="s">
        <v>6240</v>
      </c>
      <c r="O204" s="288"/>
      <c r="P204" s="288" t="s">
        <v>6034</v>
      </c>
      <c r="Q204" s="288"/>
      <c r="R204" s="288"/>
      <c r="S204" s="288"/>
      <c r="T204" s="288"/>
      <c r="U204" s="288"/>
      <c r="V204" s="288" t="s">
        <v>5257</v>
      </c>
      <c r="W204" s="291">
        <v>42992</v>
      </c>
    </row>
    <row r="205" spans="1:23" x14ac:dyDescent="0.3">
      <c r="A205" s="286" t="s">
        <v>5244</v>
      </c>
      <c r="B205" s="333" t="s">
        <v>4828</v>
      </c>
      <c r="C205" s="288">
        <v>248.25</v>
      </c>
      <c r="D205" s="288" t="s">
        <v>5280</v>
      </c>
      <c r="E205" s="288" t="s">
        <v>5476</v>
      </c>
      <c r="F205" s="288">
        <v>22</v>
      </c>
      <c r="G205" s="288">
        <v>23</v>
      </c>
      <c r="H205" s="288"/>
      <c r="I205" s="288"/>
      <c r="J205" s="288" t="s">
        <v>5988</v>
      </c>
      <c r="K205" s="436">
        <v>84</v>
      </c>
      <c r="L205" s="431">
        <v>112</v>
      </c>
      <c r="M205" s="437" t="s">
        <v>6002</v>
      </c>
      <c r="N205" s="288" t="s">
        <v>6240</v>
      </c>
      <c r="O205" s="288"/>
      <c r="P205" s="288" t="s">
        <v>6034</v>
      </c>
      <c r="Q205" s="288"/>
      <c r="R205" s="288"/>
      <c r="S205" s="288"/>
      <c r="T205" s="288"/>
      <c r="U205" s="288"/>
      <c r="V205" s="288" t="s">
        <v>5257</v>
      </c>
      <c r="W205" s="291">
        <v>42992</v>
      </c>
    </row>
    <row r="206" spans="1:23" x14ac:dyDescent="0.3">
      <c r="A206" s="286" t="s">
        <v>5244</v>
      </c>
      <c r="B206" s="333" t="s">
        <v>4828</v>
      </c>
      <c r="C206" s="288">
        <v>248.96</v>
      </c>
      <c r="D206" s="288" t="s">
        <v>5280</v>
      </c>
      <c r="E206" s="288" t="s">
        <v>5476</v>
      </c>
      <c r="F206" s="288">
        <v>28</v>
      </c>
      <c r="G206" s="288">
        <v>24</v>
      </c>
      <c r="H206" s="288"/>
      <c r="I206" s="288"/>
      <c r="J206" s="288" t="s">
        <v>5988</v>
      </c>
      <c r="K206" s="436">
        <v>89</v>
      </c>
      <c r="L206" s="431">
        <v>291</v>
      </c>
      <c r="M206" s="437" t="s">
        <v>6002</v>
      </c>
      <c r="N206" s="288" t="s">
        <v>6241</v>
      </c>
      <c r="O206" s="288"/>
      <c r="P206" s="288" t="s">
        <v>6034</v>
      </c>
      <c r="Q206" s="288"/>
      <c r="R206" s="288"/>
      <c r="S206" s="288"/>
      <c r="T206" s="288"/>
      <c r="U206" s="288"/>
      <c r="V206" s="288" t="s">
        <v>5257</v>
      </c>
      <c r="W206" s="291">
        <v>42992</v>
      </c>
    </row>
    <row r="207" spans="1:23" x14ac:dyDescent="0.3">
      <c r="A207" s="286" t="s">
        <v>5244</v>
      </c>
      <c r="B207" s="333" t="s">
        <v>4828</v>
      </c>
      <c r="C207" s="288">
        <v>252.15</v>
      </c>
      <c r="D207" s="288" t="s">
        <v>6023</v>
      </c>
      <c r="E207" s="288" t="s">
        <v>5476</v>
      </c>
      <c r="F207" s="288">
        <v>27</v>
      </c>
      <c r="G207" s="288">
        <v>44</v>
      </c>
      <c r="H207" s="288"/>
      <c r="I207" s="288"/>
      <c r="J207" s="288" t="s">
        <v>5988</v>
      </c>
      <c r="K207" s="436">
        <v>86</v>
      </c>
      <c r="L207" s="431">
        <v>309</v>
      </c>
      <c r="M207" s="437" t="s">
        <v>6002</v>
      </c>
      <c r="N207" s="288" t="s">
        <v>6242</v>
      </c>
      <c r="O207" s="288"/>
      <c r="P207" s="288" t="s">
        <v>6034</v>
      </c>
      <c r="Q207" s="288"/>
      <c r="R207" s="288"/>
      <c r="S207" s="288"/>
      <c r="T207" s="288"/>
      <c r="U207" s="288"/>
      <c r="V207" s="288" t="s">
        <v>5257</v>
      </c>
      <c r="W207" s="291">
        <v>42992</v>
      </c>
    </row>
    <row r="208" spans="1:23" x14ac:dyDescent="0.3">
      <c r="A208" s="286" t="s">
        <v>5244</v>
      </c>
      <c r="B208" s="333" t="s">
        <v>4828</v>
      </c>
      <c r="C208" s="288">
        <v>261.89999999999998</v>
      </c>
      <c r="D208" s="288" t="s">
        <v>5280</v>
      </c>
      <c r="E208" s="288" t="s">
        <v>5476</v>
      </c>
      <c r="F208" s="288">
        <v>19</v>
      </c>
      <c r="G208" s="288">
        <v>357</v>
      </c>
      <c r="H208" s="288"/>
      <c r="I208" s="288"/>
      <c r="J208" s="288" t="s">
        <v>5248</v>
      </c>
      <c r="K208" s="436">
        <v>79.437306628652451</v>
      </c>
      <c r="L208" s="431">
        <v>87</v>
      </c>
      <c r="M208" s="437" t="s">
        <v>6002</v>
      </c>
      <c r="N208" s="290" t="s">
        <v>6243</v>
      </c>
      <c r="O208" s="290"/>
      <c r="P208" s="288" t="s">
        <v>6034</v>
      </c>
      <c r="Q208" s="288"/>
      <c r="R208" s="288"/>
      <c r="S208" s="288"/>
      <c r="T208" s="288"/>
      <c r="U208" s="288"/>
      <c r="V208" s="288" t="s">
        <v>5257</v>
      </c>
      <c r="W208" s="291">
        <v>42992</v>
      </c>
    </row>
    <row r="209" spans="1:23" x14ac:dyDescent="0.3">
      <c r="A209" s="286" t="s">
        <v>5244</v>
      </c>
      <c r="B209" s="333" t="s">
        <v>4828</v>
      </c>
      <c r="C209" s="288">
        <v>262.8</v>
      </c>
      <c r="D209" s="288" t="s">
        <v>5280</v>
      </c>
      <c r="E209" s="288" t="s">
        <v>5476</v>
      </c>
      <c r="F209" s="288">
        <v>20</v>
      </c>
      <c r="G209" s="288">
        <v>24</v>
      </c>
      <c r="H209" s="288"/>
      <c r="I209" s="288"/>
      <c r="J209" s="288" t="s">
        <v>5248</v>
      </c>
      <c r="K209" s="436">
        <v>82.724493774072712</v>
      </c>
      <c r="L209" s="431">
        <v>113</v>
      </c>
      <c r="M209" s="437" t="s">
        <v>6002</v>
      </c>
      <c r="N209" s="290" t="s">
        <v>6244</v>
      </c>
      <c r="O209" s="290"/>
      <c r="P209" s="288" t="s">
        <v>6034</v>
      </c>
      <c r="Q209" s="288"/>
      <c r="R209" s="288"/>
      <c r="S209" s="288"/>
      <c r="T209" s="288"/>
      <c r="U209" s="288"/>
      <c r="V209" s="288" t="s">
        <v>5257</v>
      </c>
      <c r="W209" s="291">
        <v>42992</v>
      </c>
    </row>
    <row r="210" spans="1:23" x14ac:dyDescent="0.3">
      <c r="A210" s="286" t="s">
        <v>5244</v>
      </c>
      <c r="B210" s="333" t="s">
        <v>4828</v>
      </c>
      <c r="C210" s="288">
        <v>263.72000000000003</v>
      </c>
      <c r="D210" s="288" t="s">
        <v>5280</v>
      </c>
      <c r="E210" s="288" t="s">
        <v>5476</v>
      </c>
      <c r="F210" s="288">
        <v>22</v>
      </c>
      <c r="G210" s="288">
        <v>27</v>
      </c>
      <c r="H210" s="288"/>
      <c r="I210" s="288"/>
      <c r="J210" s="288" t="s">
        <v>5988</v>
      </c>
      <c r="K210" s="436">
        <v>85</v>
      </c>
      <c r="L210" s="431">
        <v>115</v>
      </c>
      <c r="M210" s="437" t="s">
        <v>6002</v>
      </c>
      <c r="N210" s="288" t="s">
        <v>6245</v>
      </c>
      <c r="O210" s="288"/>
      <c r="P210" s="288" t="s">
        <v>6034</v>
      </c>
      <c r="Q210" s="288"/>
      <c r="R210" s="288"/>
      <c r="S210" s="288"/>
      <c r="T210" s="288"/>
      <c r="U210" s="288"/>
      <c r="V210" s="288" t="s">
        <v>5257</v>
      </c>
      <c r="W210" s="291">
        <v>42992</v>
      </c>
    </row>
    <row r="211" spans="1:23" x14ac:dyDescent="0.3">
      <c r="A211" s="286" t="s">
        <v>5244</v>
      </c>
      <c r="B211" s="333" t="s">
        <v>4828</v>
      </c>
      <c r="C211" s="288">
        <v>271</v>
      </c>
      <c r="D211" s="288" t="s">
        <v>5280</v>
      </c>
      <c r="E211" s="288" t="s">
        <v>5476</v>
      </c>
      <c r="F211" s="288">
        <v>26</v>
      </c>
      <c r="G211" s="288">
        <v>36</v>
      </c>
      <c r="H211" s="288"/>
      <c r="I211" s="288"/>
      <c r="J211" s="288" t="s">
        <v>5988</v>
      </c>
      <c r="K211" s="436">
        <v>88.739576295764778</v>
      </c>
      <c r="L211" s="431">
        <v>302</v>
      </c>
      <c r="M211" s="437" t="s">
        <v>6002</v>
      </c>
      <c r="N211" s="290" t="s">
        <v>6246</v>
      </c>
      <c r="O211" s="290"/>
      <c r="P211" s="288" t="s">
        <v>6034</v>
      </c>
      <c r="Q211" s="288"/>
      <c r="R211" s="288"/>
      <c r="S211" s="288"/>
      <c r="T211" s="288"/>
      <c r="U211" s="288"/>
      <c r="V211" s="288" t="s">
        <v>5257</v>
      </c>
      <c r="W211" s="291">
        <v>42992</v>
      </c>
    </row>
    <row r="212" spans="1:23" x14ac:dyDescent="0.3">
      <c r="A212" s="286" t="s">
        <v>5244</v>
      </c>
      <c r="B212" s="333" t="s">
        <v>4828</v>
      </c>
      <c r="C212" s="288">
        <v>272.10000000000002</v>
      </c>
      <c r="D212" s="288" t="s">
        <v>5280</v>
      </c>
      <c r="E212" s="288" t="s">
        <v>5476</v>
      </c>
      <c r="F212" s="288">
        <v>28</v>
      </c>
      <c r="G212" s="288">
        <v>28</v>
      </c>
      <c r="H212" s="288"/>
      <c r="I212" s="288"/>
      <c r="J212" s="288" t="s">
        <v>5988</v>
      </c>
      <c r="K212" s="436">
        <v>88.674755552174219</v>
      </c>
      <c r="L212" s="431">
        <v>294</v>
      </c>
      <c r="M212" s="437" t="s">
        <v>6002</v>
      </c>
      <c r="N212" s="290" t="s">
        <v>6246</v>
      </c>
      <c r="O212" s="290"/>
      <c r="P212" s="288" t="s">
        <v>6034</v>
      </c>
      <c r="Q212" s="288"/>
      <c r="R212" s="288"/>
      <c r="S212" s="288"/>
      <c r="T212" s="288"/>
      <c r="U212" s="288"/>
      <c r="V212" s="288" t="s">
        <v>5257</v>
      </c>
      <c r="W212" s="291">
        <v>42992</v>
      </c>
    </row>
    <row r="213" spans="1:23" x14ac:dyDescent="0.3">
      <c r="A213" s="286" t="s">
        <v>5244</v>
      </c>
      <c r="B213" s="333" t="s">
        <v>4828</v>
      </c>
      <c r="C213" s="288">
        <v>274.45</v>
      </c>
      <c r="D213" s="288" t="s">
        <v>5280</v>
      </c>
      <c r="E213" s="288" t="s">
        <v>5476</v>
      </c>
      <c r="F213" s="288">
        <v>32</v>
      </c>
      <c r="G213" s="288">
        <v>17</v>
      </c>
      <c r="H213" s="288"/>
      <c r="I213" s="288"/>
      <c r="J213" s="288" t="s">
        <v>5988</v>
      </c>
      <c r="K213" s="436">
        <v>87</v>
      </c>
      <c r="L213" s="431">
        <v>285</v>
      </c>
      <c r="M213" s="437" t="s">
        <v>6002</v>
      </c>
      <c r="N213" s="288" t="s">
        <v>6245</v>
      </c>
      <c r="O213" s="288"/>
      <c r="P213" s="288" t="s">
        <v>6034</v>
      </c>
      <c r="Q213" s="288"/>
      <c r="R213" s="288"/>
      <c r="S213" s="288"/>
      <c r="T213" s="288"/>
      <c r="U213" s="288"/>
      <c r="V213" s="288" t="s">
        <v>5257</v>
      </c>
      <c r="W213" s="291">
        <v>42992</v>
      </c>
    </row>
    <row r="214" spans="1:23" x14ac:dyDescent="0.3">
      <c r="A214" s="286" t="s">
        <v>5244</v>
      </c>
      <c r="B214" s="333" t="s">
        <v>4828</v>
      </c>
      <c r="C214" s="288">
        <v>277.2</v>
      </c>
      <c r="D214" s="288" t="s">
        <v>5280</v>
      </c>
      <c r="E214" s="288" t="s">
        <v>5476</v>
      </c>
      <c r="F214" s="288">
        <v>23</v>
      </c>
      <c r="G214" s="288">
        <v>346</v>
      </c>
      <c r="H214" s="288"/>
      <c r="I214" s="288"/>
      <c r="J214" s="288" t="s">
        <v>5988</v>
      </c>
      <c r="K214" s="436">
        <v>84.178401055576998</v>
      </c>
      <c r="L214" s="431">
        <v>77</v>
      </c>
      <c r="M214" s="437" t="s">
        <v>6002</v>
      </c>
      <c r="N214" s="290" t="s">
        <v>6247</v>
      </c>
      <c r="O214" s="290"/>
      <c r="P214" s="288" t="s">
        <v>6034</v>
      </c>
      <c r="Q214" s="288"/>
      <c r="R214" s="434"/>
      <c r="S214" s="434"/>
      <c r="T214" s="288"/>
      <c r="U214" s="288"/>
      <c r="V214" s="288" t="s">
        <v>5257</v>
      </c>
      <c r="W214" s="291">
        <v>42992</v>
      </c>
    </row>
    <row r="215" spans="1:23" x14ac:dyDescent="0.3">
      <c r="A215" s="286" t="s">
        <v>5244</v>
      </c>
      <c r="B215" s="333" t="s">
        <v>4828</v>
      </c>
      <c r="C215" s="288">
        <v>281.79000000000002</v>
      </c>
      <c r="D215" s="288" t="s">
        <v>5280</v>
      </c>
      <c r="E215" s="288" t="s">
        <v>5476</v>
      </c>
      <c r="F215" s="288">
        <v>24</v>
      </c>
      <c r="G215" s="288">
        <v>17</v>
      </c>
      <c r="H215" s="288"/>
      <c r="I215" s="288"/>
      <c r="J215" s="288" t="s">
        <v>5988</v>
      </c>
      <c r="K215" s="436">
        <v>86</v>
      </c>
      <c r="L215" s="431">
        <v>106</v>
      </c>
      <c r="M215" s="437" t="s">
        <v>6002</v>
      </c>
      <c r="N215" s="288" t="s">
        <v>6248</v>
      </c>
      <c r="O215" s="288"/>
      <c r="P215" s="288" t="s">
        <v>6034</v>
      </c>
      <c r="Q215" s="288"/>
      <c r="R215" s="288"/>
      <c r="S215" s="288"/>
      <c r="T215" s="288"/>
      <c r="U215" s="288"/>
      <c r="V215" s="288" t="s">
        <v>5257</v>
      </c>
      <c r="W215" s="291">
        <v>42992</v>
      </c>
    </row>
    <row r="216" spans="1:23" x14ac:dyDescent="0.3">
      <c r="A216" s="286" t="s">
        <v>5244</v>
      </c>
      <c r="B216" s="333" t="s">
        <v>4828</v>
      </c>
      <c r="C216" s="288">
        <v>287.87</v>
      </c>
      <c r="D216" s="288" t="s">
        <v>5280</v>
      </c>
      <c r="E216" s="288" t="s">
        <v>5476</v>
      </c>
      <c r="F216" s="288">
        <v>22</v>
      </c>
      <c r="G216" s="288">
        <v>355</v>
      </c>
      <c r="H216" s="288"/>
      <c r="I216" s="288"/>
      <c r="J216" s="288" t="s">
        <v>5988</v>
      </c>
      <c r="K216" s="436">
        <v>82</v>
      </c>
      <c r="L216" s="431">
        <v>86</v>
      </c>
      <c r="M216" s="437" t="s">
        <v>6002</v>
      </c>
      <c r="N216" s="288" t="s">
        <v>6249</v>
      </c>
      <c r="O216" s="288"/>
      <c r="P216" s="288" t="s">
        <v>6034</v>
      </c>
      <c r="Q216" s="288"/>
      <c r="R216" s="288"/>
      <c r="S216" s="288"/>
      <c r="T216" s="288"/>
      <c r="U216" s="288"/>
      <c r="V216" s="288" t="s">
        <v>5257</v>
      </c>
      <c r="W216" s="291">
        <v>42992</v>
      </c>
    </row>
    <row r="217" spans="1:23" x14ac:dyDescent="0.3">
      <c r="A217" s="286" t="s">
        <v>5244</v>
      </c>
      <c r="B217" s="333" t="s">
        <v>4828</v>
      </c>
      <c r="C217" s="288">
        <v>293.3</v>
      </c>
      <c r="D217" s="288" t="s">
        <v>5280</v>
      </c>
      <c r="E217" s="288" t="s">
        <v>5476</v>
      </c>
      <c r="F217" s="288">
        <v>14</v>
      </c>
      <c r="G217" s="288">
        <v>23</v>
      </c>
      <c r="H217" s="288"/>
      <c r="I217" s="288"/>
      <c r="J217" s="288" t="s">
        <v>5988</v>
      </c>
      <c r="K217" s="436">
        <v>77</v>
      </c>
      <c r="L217" s="431">
        <v>113</v>
      </c>
      <c r="M217" s="437" t="s">
        <v>6002</v>
      </c>
      <c r="N217" s="288" t="s">
        <v>6250</v>
      </c>
      <c r="O217" s="288"/>
      <c r="P217" s="288" t="s">
        <v>6034</v>
      </c>
      <c r="Q217" s="288"/>
      <c r="R217" s="288"/>
      <c r="S217" s="288"/>
      <c r="T217" s="288"/>
      <c r="U217" s="288"/>
      <c r="V217" s="288" t="s">
        <v>5257</v>
      </c>
      <c r="W217" s="291">
        <v>42992</v>
      </c>
    </row>
    <row r="218" spans="1:23" x14ac:dyDescent="0.3">
      <c r="A218" s="286" t="s">
        <v>5244</v>
      </c>
      <c r="B218" s="333" t="s">
        <v>4828</v>
      </c>
      <c r="C218" s="288">
        <v>295.77999999999997</v>
      </c>
      <c r="D218" s="288" t="s">
        <v>5280</v>
      </c>
      <c r="E218" s="288" t="s">
        <v>5476</v>
      </c>
      <c r="F218" s="288">
        <v>33</v>
      </c>
      <c r="G218" s="288">
        <v>345</v>
      </c>
      <c r="H218" s="288"/>
      <c r="I218" s="288"/>
      <c r="J218" s="288" t="s">
        <v>5988</v>
      </c>
      <c r="K218" s="436">
        <v>85.789454627763178</v>
      </c>
      <c r="L218" s="431">
        <v>257</v>
      </c>
      <c r="M218" s="437" t="s">
        <v>6002</v>
      </c>
      <c r="N218" s="288" t="s">
        <v>6246</v>
      </c>
      <c r="O218" s="288"/>
      <c r="P218" s="288" t="s">
        <v>6034</v>
      </c>
      <c r="Q218" s="288"/>
      <c r="R218" s="434"/>
      <c r="S218" s="434"/>
      <c r="T218" s="288"/>
      <c r="U218" s="288"/>
      <c r="V218" s="288" t="s">
        <v>5257</v>
      </c>
      <c r="W218" s="291">
        <v>42992</v>
      </c>
    </row>
    <row r="219" spans="1:23" x14ac:dyDescent="0.3">
      <c r="A219" s="286" t="s">
        <v>5244</v>
      </c>
      <c r="B219" s="333" t="s">
        <v>4828</v>
      </c>
      <c r="C219" s="288">
        <v>73.13</v>
      </c>
      <c r="D219" s="288" t="s">
        <v>6023</v>
      </c>
      <c r="E219" s="288" t="s">
        <v>5476</v>
      </c>
      <c r="F219" s="288">
        <v>71</v>
      </c>
      <c r="G219" s="288">
        <v>297</v>
      </c>
      <c r="H219" s="288"/>
      <c r="I219" s="288"/>
      <c r="J219" s="288" t="s">
        <v>5988</v>
      </c>
      <c r="K219" s="431">
        <v>42</v>
      </c>
      <c r="L219" s="431">
        <v>247</v>
      </c>
      <c r="M219" s="438" t="s">
        <v>6024</v>
      </c>
      <c r="N219" s="288" t="s">
        <v>6251</v>
      </c>
      <c r="O219" s="288"/>
      <c r="P219" s="288" t="s">
        <v>6127</v>
      </c>
      <c r="Q219" s="288"/>
      <c r="R219" s="288"/>
      <c r="S219" s="288"/>
      <c r="T219" s="288" t="s">
        <v>6067</v>
      </c>
      <c r="U219" s="288"/>
      <c r="V219" s="288" t="s">
        <v>5257</v>
      </c>
      <c r="W219" s="291">
        <v>42992</v>
      </c>
    </row>
    <row r="220" spans="1:23" x14ac:dyDescent="0.3">
      <c r="A220" s="286" t="s">
        <v>5244</v>
      </c>
      <c r="B220" s="333" t="s">
        <v>4828</v>
      </c>
      <c r="C220" s="288">
        <v>85.37</v>
      </c>
      <c r="D220" s="288" t="s">
        <v>6023</v>
      </c>
      <c r="E220" s="288" t="s">
        <v>5476</v>
      </c>
      <c r="F220" s="288">
        <v>42</v>
      </c>
      <c r="G220" s="288">
        <v>338</v>
      </c>
      <c r="H220" s="288"/>
      <c r="I220" s="288"/>
      <c r="J220" s="288" t="s">
        <v>5988</v>
      </c>
      <c r="K220" s="431">
        <v>77</v>
      </c>
      <c r="L220" s="431">
        <v>256</v>
      </c>
      <c r="M220" s="438" t="s">
        <v>6024</v>
      </c>
      <c r="N220" s="288" t="s">
        <v>6252</v>
      </c>
      <c r="O220" s="288"/>
      <c r="P220" s="288" t="s">
        <v>6034</v>
      </c>
      <c r="Q220" s="288"/>
      <c r="R220" s="288"/>
      <c r="S220" s="288"/>
      <c r="T220" s="288"/>
      <c r="U220" s="288"/>
      <c r="V220" s="288" t="s">
        <v>5257</v>
      </c>
      <c r="W220" s="291">
        <v>42992</v>
      </c>
    </row>
    <row r="221" spans="1:23" x14ac:dyDescent="0.3">
      <c r="A221" s="286" t="s">
        <v>5244</v>
      </c>
      <c r="B221" s="333" t="s">
        <v>4828</v>
      </c>
      <c r="C221" s="288">
        <v>198.1</v>
      </c>
      <c r="D221" s="288" t="s">
        <v>6023</v>
      </c>
      <c r="E221" s="288" t="s">
        <v>5476</v>
      </c>
      <c r="F221" s="288">
        <v>35</v>
      </c>
      <c r="G221" s="288">
        <v>10</v>
      </c>
      <c r="H221" s="288"/>
      <c r="I221" s="288"/>
      <c r="J221" s="288" t="s">
        <v>5988</v>
      </c>
      <c r="K221" s="431">
        <v>84</v>
      </c>
      <c r="L221" s="431">
        <v>278</v>
      </c>
      <c r="M221" s="438" t="s">
        <v>6024</v>
      </c>
      <c r="N221" s="288" t="s">
        <v>6253</v>
      </c>
      <c r="O221" s="288"/>
      <c r="P221" s="288" t="s">
        <v>6127</v>
      </c>
      <c r="Q221" s="288"/>
      <c r="R221" s="288"/>
      <c r="S221" s="288"/>
      <c r="T221" s="288"/>
      <c r="U221" s="288"/>
      <c r="V221" s="288" t="s">
        <v>5257</v>
      </c>
      <c r="W221" s="291">
        <v>42992</v>
      </c>
    </row>
    <row r="222" spans="1:23" x14ac:dyDescent="0.3">
      <c r="A222" s="286" t="s">
        <v>5244</v>
      </c>
      <c r="B222" s="333" t="s">
        <v>4828</v>
      </c>
      <c r="C222" s="288">
        <v>163.55000000000001</v>
      </c>
      <c r="D222" s="288" t="s">
        <v>5371</v>
      </c>
      <c r="E222" s="288" t="s">
        <v>5476</v>
      </c>
      <c r="F222" s="288">
        <v>23</v>
      </c>
      <c r="G222" s="288">
        <v>186</v>
      </c>
      <c r="H222" s="288"/>
      <c r="I222" s="288"/>
      <c r="J222" s="288" t="s">
        <v>6034</v>
      </c>
      <c r="K222" s="431">
        <v>37</v>
      </c>
      <c r="L222" s="431">
        <v>99</v>
      </c>
      <c r="M222" s="439" t="s">
        <v>6064</v>
      </c>
      <c r="N222" s="319" t="s">
        <v>6254</v>
      </c>
      <c r="O222" s="319"/>
      <c r="P222" s="288" t="s">
        <v>6034</v>
      </c>
      <c r="Q222" s="288"/>
      <c r="R222" s="288" t="s">
        <v>5344</v>
      </c>
      <c r="S222" s="288">
        <v>12</v>
      </c>
      <c r="T222" s="288" t="s">
        <v>6057</v>
      </c>
      <c r="U222" s="288" t="s">
        <v>6029</v>
      </c>
      <c r="V222" s="288" t="s">
        <v>5257</v>
      </c>
      <c r="W222" s="291">
        <v>42992</v>
      </c>
    </row>
    <row r="223" spans="1:23" x14ac:dyDescent="0.3">
      <c r="A223" s="286" t="s">
        <v>5244</v>
      </c>
      <c r="B223" s="333" t="s">
        <v>4828</v>
      </c>
      <c r="C223" s="288">
        <v>166.5</v>
      </c>
      <c r="D223" s="288" t="s">
        <v>5371</v>
      </c>
      <c r="E223" s="288" t="s">
        <v>5476</v>
      </c>
      <c r="F223" s="288">
        <v>8</v>
      </c>
      <c r="G223" s="288">
        <v>195</v>
      </c>
      <c r="H223" s="288"/>
      <c r="I223" s="288"/>
      <c r="J223" s="288" t="s">
        <v>5988</v>
      </c>
      <c r="K223" s="431">
        <v>54</v>
      </c>
      <c r="L223" s="431">
        <v>108</v>
      </c>
      <c r="M223" s="439" t="s">
        <v>6064</v>
      </c>
      <c r="N223" s="288" t="s">
        <v>6255</v>
      </c>
      <c r="O223" s="288"/>
      <c r="P223" s="288" t="s">
        <v>6034</v>
      </c>
      <c r="Q223" s="288"/>
      <c r="R223" s="288" t="s">
        <v>5344</v>
      </c>
      <c r="S223" s="288">
        <v>10</v>
      </c>
      <c r="T223" s="288" t="s">
        <v>6029</v>
      </c>
      <c r="U223" s="288" t="s">
        <v>6036</v>
      </c>
      <c r="V223" s="288" t="s">
        <v>5257</v>
      </c>
      <c r="W223" s="291">
        <v>42992</v>
      </c>
    </row>
    <row r="224" spans="1:23" x14ac:dyDescent="0.3">
      <c r="A224" s="286" t="s">
        <v>5244</v>
      </c>
      <c r="B224" s="333" t="s">
        <v>4828</v>
      </c>
      <c r="C224" s="288">
        <v>167.35</v>
      </c>
      <c r="D224" s="288" t="s">
        <v>5371</v>
      </c>
      <c r="E224" s="288" t="s">
        <v>5476</v>
      </c>
      <c r="F224" s="288">
        <v>14</v>
      </c>
      <c r="G224" s="288">
        <v>204</v>
      </c>
      <c r="H224" s="288"/>
      <c r="I224" s="288"/>
      <c r="J224" s="288" t="s">
        <v>5988</v>
      </c>
      <c r="K224" s="431">
        <v>50</v>
      </c>
      <c r="L224" s="431">
        <v>121</v>
      </c>
      <c r="M224" s="439" t="s">
        <v>6064</v>
      </c>
      <c r="N224" s="288" t="s">
        <v>6256</v>
      </c>
      <c r="O224" s="288"/>
      <c r="P224" s="288" t="s">
        <v>6034</v>
      </c>
      <c r="Q224" s="288"/>
      <c r="R224" s="288" t="s">
        <v>5344</v>
      </c>
      <c r="S224" s="288">
        <v>9</v>
      </c>
      <c r="T224" s="288" t="s">
        <v>6029</v>
      </c>
      <c r="U224" s="288" t="s">
        <v>6090</v>
      </c>
      <c r="V224" s="288" t="s">
        <v>5257</v>
      </c>
      <c r="W224" s="291">
        <v>42992</v>
      </c>
    </row>
    <row r="225" spans="1:23" x14ac:dyDescent="0.3">
      <c r="A225" s="286" t="s">
        <v>5244</v>
      </c>
      <c r="B225" s="333" t="s">
        <v>4828</v>
      </c>
      <c r="C225" s="288">
        <v>167.8</v>
      </c>
      <c r="D225" s="288" t="s">
        <v>5371</v>
      </c>
      <c r="E225" s="288" t="s">
        <v>5476</v>
      </c>
      <c r="F225" s="288">
        <v>14</v>
      </c>
      <c r="G225" s="288">
        <v>223</v>
      </c>
      <c r="H225" s="288"/>
      <c r="I225" s="288"/>
      <c r="J225" s="288" t="s">
        <v>5988</v>
      </c>
      <c r="K225" s="431">
        <v>56</v>
      </c>
      <c r="L225" s="431">
        <v>143</v>
      </c>
      <c r="M225" s="439" t="s">
        <v>6064</v>
      </c>
      <c r="N225" s="288" t="s">
        <v>6257</v>
      </c>
      <c r="O225" s="288"/>
      <c r="P225" s="288" t="s">
        <v>6034</v>
      </c>
      <c r="Q225" s="288"/>
      <c r="R225" s="288" t="s">
        <v>5344</v>
      </c>
      <c r="S225" s="288">
        <v>10</v>
      </c>
      <c r="T225" s="288" t="s">
        <v>6029</v>
      </c>
      <c r="U225" s="288" t="s">
        <v>6090</v>
      </c>
      <c r="V225" s="288" t="s">
        <v>5257</v>
      </c>
      <c r="W225" s="291">
        <v>42992</v>
      </c>
    </row>
    <row r="226" spans="1:23" x14ac:dyDescent="0.3">
      <c r="A226" s="286" t="s">
        <v>5244</v>
      </c>
      <c r="B226" s="333" t="s">
        <v>4828</v>
      </c>
      <c r="C226" s="288">
        <v>240.8</v>
      </c>
      <c r="D226" s="288" t="s">
        <v>5371</v>
      </c>
      <c r="E226" s="288" t="s">
        <v>5476</v>
      </c>
      <c r="F226" s="288">
        <v>58</v>
      </c>
      <c r="G226" s="288">
        <v>146</v>
      </c>
      <c r="H226" s="288"/>
      <c r="I226" s="288"/>
      <c r="J226" s="288" t="s">
        <v>5248</v>
      </c>
      <c r="K226" s="436">
        <v>17</v>
      </c>
      <c r="L226" s="431">
        <v>353</v>
      </c>
      <c r="M226" s="439" t="s">
        <v>6064</v>
      </c>
      <c r="N226" s="288" t="s">
        <v>6258</v>
      </c>
      <c r="O226" s="288"/>
      <c r="P226" s="288" t="s">
        <v>6034</v>
      </c>
      <c r="Q226" s="288"/>
      <c r="R226" s="288"/>
      <c r="S226" s="288">
        <v>5</v>
      </c>
      <c r="T226" s="288"/>
      <c r="U226" s="288"/>
      <c r="V226" s="288" t="s">
        <v>5257</v>
      </c>
      <c r="W226" s="291">
        <v>42992</v>
      </c>
    </row>
    <row r="227" spans="1:23" x14ac:dyDescent="0.3">
      <c r="A227" s="286" t="s">
        <v>5244</v>
      </c>
      <c r="B227" s="333" t="s">
        <v>4828</v>
      </c>
      <c r="C227" s="288">
        <v>257.3</v>
      </c>
      <c r="D227" s="288" t="s">
        <v>5371</v>
      </c>
      <c r="E227" s="288" t="s">
        <v>5476</v>
      </c>
      <c r="F227" s="288">
        <v>68</v>
      </c>
      <c r="G227" s="288">
        <v>158</v>
      </c>
      <c r="H227" s="288"/>
      <c r="I227" s="288"/>
      <c r="J227" s="288" t="s">
        <v>5248</v>
      </c>
      <c r="K227" s="436">
        <v>12</v>
      </c>
      <c r="L227" s="431">
        <v>312</v>
      </c>
      <c r="M227" s="439" t="s">
        <v>6064</v>
      </c>
      <c r="N227" s="288" t="s">
        <v>6259</v>
      </c>
      <c r="O227" s="288"/>
      <c r="P227" s="288" t="s">
        <v>6034</v>
      </c>
      <c r="Q227" s="288"/>
      <c r="R227" s="288"/>
      <c r="S227" s="288">
        <v>8</v>
      </c>
      <c r="T227" s="288" t="s">
        <v>6057</v>
      </c>
      <c r="U227" s="288" t="s">
        <v>6090</v>
      </c>
      <c r="V227" s="288" t="s">
        <v>5257</v>
      </c>
      <c r="W227" s="291">
        <v>42992</v>
      </c>
    </row>
    <row r="228" spans="1:23" x14ac:dyDescent="0.3">
      <c r="A228" s="286" t="s">
        <v>5244</v>
      </c>
      <c r="B228" s="333" t="s">
        <v>4828</v>
      </c>
      <c r="C228" s="288">
        <v>263.12</v>
      </c>
      <c r="D228" s="288" t="s">
        <v>5371</v>
      </c>
      <c r="E228" s="288" t="s">
        <v>5476</v>
      </c>
      <c r="F228" s="288">
        <v>63</v>
      </c>
      <c r="G228" s="288">
        <v>176</v>
      </c>
      <c r="H228" s="288"/>
      <c r="I228" s="288"/>
      <c r="J228" s="288" t="s">
        <v>5988</v>
      </c>
      <c r="K228" s="436">
        <v>3</v>
      </c>
      <c r="L228" s="431">
        <v>305</v>
      </c>
      <c r="M228" s="439" t="s">
        <v>6064</v>
      </c>
      <c r="N228" s="288" t="s">
        <v>6260</v>
      </c>
      <c r="O228" s="288"/>
      <c r="P228" s="288" t="s">
        <v>6034</v>
      </c>
      <c r="Q228" s="288"/>
      <c r="R228" s="288"/>
      <c r="S228" s="288">
        <v>9</v>
      </c>
      <c r="T228" s="288" t="s">
        <v>6029</v>
      </c>
      <c r="U228" s="288" t="s">
        <v>6036</v>
      </c>
      <c r="V228" s="288" t="s">
        <v>5257</v>
      </c>
      <c r="W228" s="291">
        <v>42992</v>
      </c>
    </row>
    <row r="229" spans="1:23" x14ac:dyDescent="0.3">
      <c r="A229" s="286" t="s">
        <v>5244</v>
      </c>
      <c r="B229" s="333" t="s">
        <v>4828</v>
      </c>
      <c r="C229" s="288">
        <v>270.72000000000003</v>
      </c>
      <c r="D229" s="288" t="s">
        <v>5371</v>
      </c>
      <c r="E229" s="288" t="s">
        <v>5476</v>
      </c>
      <c r="F229" s="288">
        <v>72</v>
      </c>
      <c r="G229" s="288">
        <v>213</v>
      </c>
      <c r="H229" s="288"/>
      <c r="I229" s="288"/>
      <c r="J229" s="288" t="s">
        <v>5988</v>
      </c>
      <c r="K229" s="436">
        <v>17</v>
      </c>
      <c r="L229" s="431">
        <v>236</v>
      </c>
      <c r="M229" s="439" t="s">
        <v>6064</v>
      </c>
      <c r="N229" s="288" t="s">
        <v>6261</v>
      </c>
      <c r="O229" s="288"/>
      <c r="P229" s="288" t="s">
        <v>6034</v>
      </c>
      <c r="Q229" s="288"/>
      <c r="R229" s="288" t="s">
        <v>5344</v>
      </c>
      <c r="S229" s="288">
        <v>11</v>
      </c>
      <c r="T229" s="288" t="s">
        <v>6029</v>
      </c>
      <c r="U229" s="288" t="s">
        <v>6036</v>
      </c>
      <c r="V229" s="288" t="s">
        <v>5257</v>
      </c>
      <c r="W229" s="291">
        <v>42992</v>
      </c>
    </row>
    <row r="230" spans="1:23" x14ac:dyDescent="0.3">
      <c r="A230" s="286" t="s">
        <v>5244</v>
      </c>
      <c r="B230" s="333" t="s">
        <v>4828</v>
      </c>
      <c r="C230" s="288">
        <v>274.14999999999998</v>
      </c>
      <c r="D230" s="288" t="s">
        <v>5371</v>
      </c>
      <c r="E230" s="288" t="s">
        <v>5476</v>
      </c>
      <c r="F230" s="288">
        <v>59</v>
      </c>
      <c r="G230" s="288">
        <v>200</v>
      </c>
      <c r="H230" s="288"/>
      <c r="I230" s="288"/>
      <c r="J230" s="288" t="s">
        <v>5988</v>
      </c>
      <c r="K230" s="436">
        <v>10</v>
      </c>
      <c r="L230" s="431">
        <v>181</v>
      </c>
      <c r="M230" s="439" t="s">
        <v>6064</v>
      </c>
      <c r="N230" s="288" t="s">
        <v>6262</v>
      </c>
      <c r="O230" s="288"/>
      <c r="P230" s="288" t="s">
        <v>6034</v>
      </c>
      <c r="Q230" s="288"/>
      <c r="R230" s="288"/>
      <c r="S230" s="288">
        <v>4</v>
      </c>
      <c r="T230" s="288" t="s">
        <v>6029</v>
      </c>
      <c r="U230" s="288" t="s">
        <v>6036</v>
      </c>
      <c r="V230" s="288" t="s">
        <v>5257</v>
      </c>
      <c r="W230" s="291">
        <v>42992</v>
      </c>
    </row>
    <row r="231" spans="1:23" x14ac:dyDescent="0.3">
      <c r="A231" s="286" t="s">
        <v>5244</v>
      </c>
      <c r="B231" s="333" t="s">
        <v>4828</v>
      </c>
      <c r="C231" s="288">
        <v>284.95999999999998</v>
      </c>
      <c r="D231" s="288" t="s">
        <v>5371</v>
      </c>
      <c r="E231" s="288" t="s">
        <v>5476</v>
      </c>
      <c r="F231" s="288">
        <v>70</v>
      </c>
      <c r="G231" s="288">
        <v>181</v>
      </c>
      <c r="H231" s="288"/>
      <c r="I231" s="288"/>
      <c r="J231" s="288" t="s">
        <v>6034</v>
      </c>
      <c r="K231" s="436">
        <v>10</v>
      </c>
      <c r="L231" s="431">
        <v>268</v>
      </c>
      <c r="M231" s="439" t="s">
        <v>6064</v>
      </c>
      <c r="N231" s="288" t="s">
        <v>6263</v>
      </c>
      <c r="O231" s="288"/>
      <c r="P231" s="288" t="s">
        <v>6034</v>
      </c>
      <c r="Q231" s="288"/>
      <c r="R231" s="288"/>
      <c r="S231" s="288">
        <v>3</v>
      </c>
      <c r="T231" s="288" t="s">
        <v>6057</v>
      </c>
      <c r="U231" s="288" t="s">
        <v>6029</v>
      </c>
      <c r="V231" s="288" t="s">
        <v>5257</v>
      </c>
      <c r="W231" s="291">
        <v>42992</v>
      </c>
    </row>
    <row r="232" spans="1:23" x14ac:dyDescent="0.3">
      <c r="A232" s="286" t="s">
        <v>5244</v>
      </c>
      <c r="B232" s="333" t="s">
        <v>4828</v>
      </c>
      <c r="C232" s="288">
        <v>294.27</v>
      </c>
      <c r="D232" s="288" t="s">
        <v>5371</v>
      </c>
      <c r="E232" s="288" t="s">
        <v>5476</v>
      </c>
      <c r="F232" s="288">
        <v>62</v>
      </c>
      <c r="G232" s="288">
        <v>164</v>
      </c>
      <c r="H232" s="288"/>
      <c r="I232" s="288"/>
      <c r="J232" s="288" t="s">
        <v>5988</v>
      </c>
      <c r="K232" s="436">
        <v>8</v>
      </c>
      <c r="L232" s="431">
        <v>342</v>
      </c>
      <c r="M232" s="439" t="s">
        <v>6064</v>
      </c>
      <c r="N232" s="288" t="s">
        <v>6264</v>
      </c>
      <c r="O232" s="288"/>
      <c r="P232" s="288" t="s">
        <v>6034</v>
      </c>
      <c r="Q232" s="288"/>
      <c r="R232" s="288"/>
      <c r="S232" s="288">
        <v>3</v>
      </c>
      <c r="T232" s="288"/>
      <c r="U232" s="288"/>
      <c r="V232" s="288" t="s">
        <v>5257</v>
      </c>
      <c r="W232" s="291">
        <v>42992</v>
      </c>
    </row>
    <row r="233" spans="1:23" x14ac:dyDescent="0.3">
      <c r="A233" s="286" t="s">
        <v>5244</v>
      </c>
      <c r="B233" s="333" t="s">
        <v>4828</v>
      </c>
      <c r="C233" s="288">
        <v>63.85</v>
      </c>
      <c r="D233" s="288" t="s">
        <v>5371</v>
      </c>
      <c r="E233" s="288" t="s">
        <v>5476</v>
      </c>
      <c r="F233" s="288">
        <v>43</v>
      </c>
      <c r="G233" s="288">
        <v>303</v>
      </c>
      <c r="H233" s="288"/>
      <c r="I233" s="288"/>
      <c r="J233" s="288" t="s">
        <v>5988</v>
      </c>
      <c r="K233" s="431">
        <v>67</v>
      </c>
      <c r="L233" s="431">
        <v>231</v>
      </c>
      <c r="M233" s="440" t="s">
        <v>6027</v>
      </c>
      <c r="N233" s="288" t="s">
        <v>6265</v>
      </c>
      <c r="O233" s="288"/>
      <c r="P233" s="288" t="s">
        <v>6034</v>
      </c>
      <c r="Q233" s="288"/>
      <c r="R233" s="288"/>
      <c r="S233" s="288">
        <v>13</v>
      </c>
      <c r="T233" s="288" t="s">
        <v>6029</v>
      </c>
      <c r="U233" s="288" t="s">
        <v>6057</v>
      </c>
      <c r="V233" s="288" t="s">
        <v>5257</v>
      </c>
      <c r="W233" s="291">
        <v>42992</v>
      </c>
    </row>
    <row r="234" spans="1:23" x14ac:dyDescent="0.3">
      <c r="A234" s="286" t="s">
        <v>5244</v>
      </c>
      <c r="B234" s="333" t="s">
        <v>4828</v>
      </c>
      <c r="C234" s="288">
        <v>67.849999999999994</v>
      </c>
      <c r="D234" s="288" t="s">
        <v>5371</v>
      </c>
      <c r="E234" s="288" t="s">
        <v>5476</v>
      </c>
      <c r="F234" s="288">
        <v>25</v>
      </c>
      <c r="G234" s="288">
        <v>275</v>
      </c>
      <c r="H234" s="288"/>
      <c r="I234" s="288"/>
      <c r="J234" s="288" t="s">
        <v>5248</v>
      </c>
      <c r="K234" s="431">
        <v>71</v>
      </c>
      <c r="L234" s="431">
        <v>200</v>
      </c>
      <c r="M234" s="440" t="s">
        <v>6027</v>
      </c>
      <c r="N234" s="319" t="s">
        <v>6266</v>
      </c>
      <c r="O234" s="319"/>
      <c r="P234" s="288" t="s">
        <v>6127</v>
      </c>
      <c r="Q234" s="288"/>
      <c r="R234" s="288"/>
      <c r="S234" s="288">
        <v>4</v>
      </c>
      <c r="T234" s="288" t="s">
        <v>6057</v>
      </c>
      <c r="U234" s="288" t="s">
        <v>6029</v>
      </c>
      <c r="V234" s="288" t="s">
        <v>5257</v>
      </c>
      <c r="W234" s="291">
        <v>42992</v>
      </c>
    </row>
    <row r="235" spans="1:23" x14ac:dyDescent="0.3">
      <c r="A235" s="286" t="s">
        <v>5244</v>
      </c>
      <c r="B235" s="333" t="s">
        <v>4828</v>
      </c>
      <c r="C235" s="288">
        <v>71.650000000000006</v>
      </c>
      <c r="D235" s="288" t="s">
        <v>5371</v>
      </c>
      <c r="E235" s="288" t="s">
        <v>5476</v>
      </c>
      <c r="F235" s="288">
        <v>53</v>
      </c>
      <c r="G235" s="288">
        <v>302</v>
      </c>
      <c r="H235" s="288"/>
      <c r="I235" s="288"/>
      <c r="J235" s="288" t="s">
        <v>5988</v>
      </c>
      <c r="K235" s="431">
        <v>58</v>
      </c>
      <c r="L235" s="431">
        <v>236</v>
      </c>
      <c r="M235" s="440" t="s">
        <v>6027</v>
      </c>
      <c r="N235" s="319" t="s">
        <v>6267</v>
      </c>
      <c r="O235" s="319"/>
      <c r="P235" s="288" t="s">
        <v>6034</v>
      </c>
      <c r="Q235" s="288"/>
      <c r="R235" s="288" t="s">
        <v>5246</v>
      </c>
      <c r="S235" s="288">
        <v>25</v>
      </c>
      <c r="T235" s="288" t="s">
        <v>6057</v>
      </c>
      <c r="U235" s="288" t="s">
        <v>6029</v>
      </c>
      <c r="V235" s="288" t="s">
        <v>5257</v>
      </c>
      <c r="W235" s="291">
        <v>42992</v>
      </c>
    </row>
    <row r="236" spans="1:23" x14ac:dyDescent="0.3">
      <c r="A236" s="286" t="s">
        <v>5244</v>
      </c>
      <c r="B236" s="333" t="s">
        <v>4828</v>
      </c>
      <c r="C236" s="288">
        <v>77.400000000000006</v>
      </c>
      <c r="D236" s="288" t="s">
        <v>5371</v>
      </c>
      <c r="E236" s="288" t="s">
        <v>5476</v>
      </c>
      <c r="F236" s="288">
        <v>40</v>
      </c>
      <c r="G236" s="288">
        <v>312</v>
      </c>
      <c r="H236" s="288"/>
      <c r="I236" s="288"/>
      <c r="J236" s="288" t="s">
        <v>5988</v>
      </c>
      <c r="K236" s="431">
        <v>73</v>
      </c>
      <c r="L236" s="431">
        <v>236</v>
      </c>
      <c r="M236" s="440" t="s">
        <v>6027</v>
      </c>
      <c r="N236" s="319" t="s">
        <v>6268</v>
      </c>
      <c r="O236" s="319"/>
      <c r="P236" s="288" t="s">
        <v>6034</v>
      </c>
      <c r="Q236" s="288"/>
      <c r="R236" s="288" t="s">
        <v>5344</v>
      </c>
      <c r="S236" s="288">
        <v>15</v>
      </c>
      <c r="T236" s="288" t="s">
        <v>6057</v>
      </c>
      <c r="U236" s="288" t="s">
        <v>6029</v>
      </c>
      <c r="V236" s="288" t="s">
        <v>5257</v>
      </c>
      <c r="W236" s="291">
        <v>42992</v>
      </c>
    </row>
    <row r="237" spans="1:23" x14ac:dyDescent="0.3">
      <c r="A237" s="286" t="s">
        <v>5244</v>
      </c>
      <c r="B237" s="333" t="s">
        <v>4828</v>
      </c>
      <c r="C237" s="288">
        <v>87.19</v>
      </c>
      <c r="D237" s="288" t="s">
        <v>5371</v>
      </c>
      <c r="E237" s="288" t="s">
        <v>5476</v>
      </c>
      <c r="F237" s="288">
        <v>61</v>
      </c>
      <c r="G237" s="288">
        <v>259</v>
      </c>
      <c r="H237" s="288"/>
      <c r="I237" s="288"/>
      <c r="J237" s="288" t="s">
        <v>5988</v>
      </c>
      <c r="K237" s="431">
        <v>37</v>
      </c>
      <c r="L237" s="431">
        <v>219</v>
      </c>
      <c r="M237" s="440" t="s">
        <v>6027</v>
      </c>
      <c r="N237" s="288" t="s">
        <v>6269</v>
      </c>
      <c r="O237" s="288"/>
      <c r="P237" s="288" t="s">
        <v>6034</v>
      </c>
      <c r="Q237" s="288"/>
      <c r="R237" s="288"/>
      <c r="S237" s="288">
        <v>2</v>
      </c>
      <c r="T237" s="288" t="s">
        <v>6029</v>
      </c>
      <c r="U237" s="288"/>
      <c r="V237" s="288" t="s">
        <v>5257</v>
      </c>
      <c r="W237" s="291">
        <v>42992</v>
      </c>
    </row>
    <row r="238" spans="1:23" x14ac:dyDescent="0.3">
      <c r="A238" s="286" t="s">
        <v>5244</v>
      </c>
      <c r="B238" s="333" t="s">
        <v>4828</v>
      </c>
      <c r="C238" s="288">
        <v>152.44999999999999</v>
      </c>
      <c r="D238" s="288" t="s">
        <v>5371</v>
      </c>
      <c r="E238" s="288" t="s">
        <v>5476</v>
      </c>
      <c r="F238" s="288">
        <v>11</v>
      </c>
      <c r="G238" s="288">
        <v>236</v>
      </c>
      <c r="H238" s="288"/>
      <c r="I238" s="288"/>
      <c r="J238" s="288" t="s">
        <v>5988</v>
      </c>
      <c r="K238" s="431">
        <v>64</v>
      </c>
      <c r="L238" s="431">
        <v>155</v>
      </c>
      <c r="M238" s="440" t="s">
        <v>6027</v>
      </c>
      <c r="N238" s="319" t="s">
        <v>6270</v>
      </c>
      <c r="O238" s="319"/>
      <c r="P238" s="288" t="s">
        <v>6034</v>
      </c>
      <c r="Q238" s="288"/>
      <c r="R238" s="288"/>
      <c r="S238" s="288">
        <v>3</v>
      </c>
      <c r="T238" s="288" t="s">
        <v>6057</v>
      </c>
      <c r="U238" s="288" t="s">
        <v>6029</v>
      </c>
      <c r="V238" s="288" t="s">
        <v>5257</v>
      </c>
      <c r="W238" s="291">
        <v>42992</v>
      </c>
    </row>
    <row r="239" spans="1:23" x14ac:dyDescent="0.3">
      <c r="A239" s="286" t="s">
        <v>5244</v>
      </c>
      <c r="B239" s="333" t="s">
        <v>4828</v>
      </c>
      <c r="C239" s="288">
        <v>162.12</v>
      </c>
      <c r="D239" s="288" t="s">
        <v>5371</v>
      </c>
      <c r="E239" s="288" t="s">
        <v>5476</v>
      </c>
      <c r="F239" s="288">
        <v>22</v>
      </c>
      <c r="G239" s="288">
        <v>218</v>
      </c>
      <c r="H239" s="288"/>
      <c r="I239" s="288"/>
      <c r="J239" s="288" t="s">
        <v>5988</v>
      </c>
      <c r="K239" s="431">
        <v>47</v>
      </c>
      <c r="L239" s="431">
        <v>142</v>
      </c>
      <c r="M239" s="440" t="s">
        <v>6027</v>
      </c>
      <c r="N239" s="319" t="s">
        <v>6271</v>
      </c>
      <c r="O239" s="319" t="s">
        <v>4540</v>
      </c>
      <c r="P239" s="288" t="s">
        <v>6034</v>
      </c>
      <c r="Q239" s="288"/>
      <c r="R239" s="288"/>
      <c r="S239" s="288">
        <v>5</v>
      </c>
      <c r="T239" s="288" t="s">
        <v>6057</v>
      </c>
      <c r="U239" s="288" t="s">
        <v>6029</v>
      </c>
      <c r="V239" s="288" t="s">
        <v>5257</v>
      </c>
      <c r="W239" s="291">
        <v>42992</v>
      </c>
    </row>
    <row r="240" spans="1:23" x14ac:dyDescent="0.3">
      <c r="A240" s="286" t="s">
        <v>5244</v>
      </c>
      <c r="B240" s="333" t="s">
        <v>4828</v>
      </c>
      <c r="C240" s="288">
        <v>173.7</v>
      </c>
      <c r="D240" s="288" t="s">
        <v>5371</v>
      </c>
      <c r="E240" s="288" t="s">
        <v>5476</v>
      </c>
      <c r="F240" s="288">
        <v>9</v>
      </c>
      <c r="G240" s="288">
        <v>176</v>
      </c>
      <c r="H240" s="288"/>
      <c r="I240" s="288"/>
      <c r="J240" s="288" t="s">
        <v>5988</v>
      </c>
      <c r="K240" s="431">
        <v>51</v>
      </c>
      <c r="L240" s="431">
        <v>85</v>
      </c>
      <c r="M240" s="440" t="s">
        <v>6027</v>
      </c>
      <c r="N240" s="319" t="s">
        <v>6272</v>
      </c>
      <c r="O240" s="319"/>
      <c r="P240" s="288" t="s">
        <v>6034</v>
      </c>
      <c r="Q240" s="288"/>
      <c r="R240" s="288"/>
      <c r="S240" s="288">
        <v>10</v>
      </c>
      <c r="T240" s="288"/>
      <c r="U240" s="288" t="s">
        <v>6029</v>
      </c>
      <c r="V240" s="288" t="s">
        <v>5257</v>
      </c>
      <c r="W240" s="291">
        <v>42992</v>
      </c>
    </row>
    <row r="241" spans="1:23" x14ac:dyDescent="0.3">
      <c r="A241" s="286" t="s">
        <v>5244</v>
      </c>
      <c r="B241" s="333" t="s">
        <v>4828</v>
      </c>
      <c r="C241" s="288">
        <v>177.35</v>
      </c>
      <c r="D241" s="288" t="s">
        <v>5371</v>
      </c>
      <c r="E241" s="288" t="s">
        <v>5476</v>
      </c>
      <c r="F241" s="288">
        <v>16</v>
      </c>
      <c r="G241" s="288">
        <v>39</v>
      </c>
      <c r="H241" s="288"/>
      <c r="I241" s="288"/>
      <c r="J241" s="288" t="s">
        <v>5988</v>
      </c>
      <c r="K241" s="431">
        <v>83</v>
      </c>
      <c r="L241" s="431">
        <v>127</v>
      </c>
      <c r="M241" s="440" t="s">
        <v>6027</v>
      </c>
      <c r="N241" s="288" t="s">
        <v>6273</v>
      </c>
      <c r="O241" s="288"/>
      <c r="P241" s="288" t="s">
        <v>6034</v>
      </c>
      <c r="Q241" s="288"/>
      <c r="R241" s="288" t="s">
        <v>5344</v>
      </c>
      <c r="S241" s="288">
        <v>4</v>
      </c>
      <c r="T241" s="288" t="s">
        <v>6029</v>
      </c>
      <c r="U241" s="288" t="s">
        <v>6057</v>
      </c>
      <c r="V241" s="288" t="s">
        <v>5257</v>
      </c>
      <c r="W241" s="291">
        <v>42992</v>
      </c>
    </row>
    <row r="242" spans="1:23" x14ac:dyDescent="0.3">
      <c r="A242" s="286" t="s">
        <v>5244</v>
      </c>
      <c r="B242" s="333" t="s">
        <v>4828</v>
      </c>
      <c r="C242" s="288">
        <v>187.85</v>
      </c>
      <c r="D242" s="288" t="s">
        <v>5371</v>
      </c>
      <c r="E242" s="288" t="s">
        <v>5476</v>
      </c>
      <c r="F242" s="288">
        <v>46</v>
      </c>
      <c r="G242" s="288">
        <v>344</v>
      </c>
      <c r="H242" s="288"/>
      <c r="I242" s="288"/>
      <c r="J242" s="288" t="s">
        <v>5988</v>
      </c>
      <c r="K242" s="431">
        <v>73</v>
      </c>
      <c r="L242" s="431">
        <v>258</v>
      </c>
      <c r="M242" s="440" t="s">
        <v>6027</v>
      </c>
      <c r="N242" s="288" t="s">
        <v>6274</v>
      </c>
      <c r="O242" s="288"/>
      <c r="P242" s="288" t="s">
        <v>6034</v>
      </c>
      <c r="Q242" s="288"/>
      <c r="R242" s="288" t="s">
        <v>5344</v>
      </c>
      <c r="S242" s="288">
        <v>8</v>
      </c>
      <c r="T242" s="288" t="s">
        <v>6029</v>
      </c>
      <c r="U242" s="288" t="s">
        <v>6057</v>
      </c>
      <c r="V242" s="288" t="s">
        <v>5257</v>
      </c>
      <c r="W242" s="291">
        <v>42992</v>
      </c>
    </row>
    <row r="243" spans="1:23" x14ac:dyDescent="0.3">
      <c r="A243" s="286" t="s">
        <v>5244</v>
      </c>
      <c r="B243" s="333" t="s">
        <v>4828</v>
      </c>
      <c r="C243" s="288">
        <v>188.67</v>
      </c>
      <c r="D243" s="288" t="s">
        <v>5371</v>
      </c>
      <c r="E243" s="288" t="s">
        <v>5476</v>
      </c>
      <c r="F243" s="288">
        <v>38</v>
      </c>
      <c r="G243" s="288">
        <v>357</v>
      </c>
      <c r="H243" s="288"/>
      <c r="I243" s="288"/>
      <c r="J243" s="288" t="s">
        <v>5988</v>
      </c>
      <c r="K243" s="431">
        <v>82</v>
      </c>
      <c r="L243" s="431">
        <v>268</v>
      </c>
      <c r="M243" s="440" t="s">
        <v>6027</v>
      </c>
      <c r="N243" s="288" t="s">
        <v>6275</v>
      </c>
      <c r="O243" s="288"/>
      <c r="P243" s="288" t="s">
        <v>6034</v>
      </c>
      <c r="Q243" s="288"/>
      <c r="R243" s="288"/>
      <c r="S243" s="288">
        <v>3</v>
      </c>
      <c r="T243" s="288" t="s">
        <v>6029</v>
      </c>
      <c r="U243" s="288" t="s">
        <v>6057</v>
      </c>
      <c r="V243" s="288" t="s">
        <v>5257</v>
      </c>
      <c r="W243" s="291">
        <v>42992</v>
      </c>
    </row>
    <row r="244" spans="1:23" x14ac:dyDescent="0.3">
      <c r="A244" s="286" t="s">
        <v>5244</v>
      </c>
      <c r="B244" s="333" t="s">
        <v>4828</v>
      </c>
      <c r="C244" s="288">
        <v>210.25</v>
      </c>
      <c r="D244" s="288" t="s">
        <v>5371</v>
      </c>
      <c r="E244" s="288" t="s">
        <v>5529</v>
      </c>
      <c r="F244" s="288">
        <v>35</v>
      </c>
      <c r="G244" s="288">
        <v>235</v>
      </c>
      <c r="H244" s="288"/>
      <c r="I244" s="288"/>
      <c r="J244" s="288" t="s">
        <v>5988</v>
      </c>
      <c r="K244" s="431">
        <v>43</v>
      </c>
      <c r="L244" s="431">
        <v>170</v>
      </c>
      <c r="M244" s="441" t="s">
        <v>6061</v>
      </c>
      <c r="N244" s="288" t="s">
        <v>6276</v>
      </c>
      <c r="O244" s="288"/>
      <c r="P244" s="288" t="s">
        <v>6034</v>
      </c>
      <c r="Q244" s="288"/>
      <c r="R244" s="288"/>
      <c r="S244" s="288"/>
      <c r="T244" s="288" t="s">
        <v>6029</v>
      </c>
      <c r="U244" s="288"/>
      <c r="V244" s="288" t="s">
        <v>5257</v>
      </c>
      <c r="W244" s="291">
        <v>42992</v>
      </c>
    </row>
    <row r="245" spans="1:23" x14ac:dyDescent="0.3">
      <c r="A245" s="286" t="s">
        <v>5244</v>
      </c>
      <c r="B245" s="333" t="s">
        <v>4828</v>
      </c>
      <c r="C245" s="288">
        <v>48.2</v>
      </c>
      <c r="D245" s="288" t="s">
        <v>5371</v>
      </c>
      <c r="E245" s="288" t="s">
        <v>5476</v>
      </c>
      <c r="F245" s="288">
        <v>75</v>
      </c>
      <c r="G245" s="288">
        <v>318</v>
      </c>
      <c r="H245" s="288"/>
      <c r="I245" s="288"/>
      <c r="J245" s="288" t="s">
        <v>5988</v>
      </c>
      <c r="K245" s="431">
        <v>42</v>
      </c>
      <c r="L245" s="431">
        <v>258</v>
      </c>
      <c r="M245" s="442" t="s">
        <v>6058</v>
      </c>
      <c r="N245" s="288" t="s">
        <v>6277</v>
      </c>
      <c r="O245" s="288"/>
      <c r="P245" s="288" t="s">
        <v>6034</v>
      </c>
      <c r="Q245" s="288"/>
      <c r="R245" s="288"/>
      <c r="S245" s="288">
        <v>10</v>
      </c>
      <c r="T245" s="288" t="s">
        <v>6029</v>
      </c>
      <c r="U245" s="288"/>
      <c r="V245" s="288" t="s">
        <v>5257</v>
      </c>
      <c r="W245" s="291">
        <v>42992</v>
      </c>
    </row>
    <row r="246" spans="1:23" x14ac:dyDescent="0.3">
      <c r="A246" s="286" t="s">
        <v>5244</v>
      </c>
      <c r="B246" s="333" t="s">
        <v>4828</v>
      </c>
      <c r="C246" s="288">
        <v>118.9</v>
      </c>
      <c r="D246" s="288" t="s">
        <v>5434</v>
      </c>
      <c r="E246" s="288" t="s">
        <v>5476</v>
      </c>
      <c r="F246" s="288">
        <v>34</v>
      </c>
      <c r="G246" s="288">
        <v>150</v>
      </c>
      <c r="H246" s="288"/>
      <c r="I246" s="288"/>
      <c r="J246" s="288" t="s">
        <v>5988</v>
      </c>
      <c r="K246" s="431">
        <v>33</v>
      </c>
      <c r="L246" s="431">
        <v>41</v>
      </c>
      <c r="M246" s="442" t="s">
        <v>6058</v>
      </c>
      <c r="N246" s="288" t="s">
        <v>6278</v>
      </c>
      <c r="O246" s="288"/>
      <c r="P246" s="288" t="s">
        <v>6210</v>
      </c>
      <c r="Q246" s="288" t="s">
        <v>5266</v>
      </c>
      <c r="R246" s="288"/>
      <c r="S246" s="288">
        <v>10</v>
      </c>
      <c r="T246" s="288" t="s">
        <v>6029</v>
      </c>
      <c r="U246" s="288"/>
      <c r="V246" s="288" t="s">
        <v>5257</v>
      </c>
      <c r="W246" s="291">
        <v>42992</v>
      </c>
    </row>
    <row r="247" spans="1:23" x14ac:dyDescent="0.3">
      <c r="A247" s="286" t="s">
        <v>5244</v>
      </c>
      <c r="B247" s="333" t="s">
        <v>4828</v>
      </c>
      <c r="C247" s="288">
        <v>192.95</v>
      </c>
      <c r="D247" s="288" t="s">
        <v>5371</v>
      </c>
      <c r="E247" s="288" t="s">
        <v>5476</v>
      </c>
      <c r="F247" s="288">
        <v>10</v>
      </c>
      <c r="G247" s="288">
        <v>10</v>
      </c>
      <c r="H247" s="288"/>
      <c r="I247" s="288"/>
      <c r="J247" s="288" t="s">
        <v>5988</v>
      </c>
      <c r="K247" s="431">
        <v>71</v>
      </c>
      <c r="L247" s="431">
        <v>101</v>
      </c>
      <c r="M247" s="442" t="s">
        <v>6058</v>
      </c>
      <c r="N247" s="288" t="s">
        <v>6279</v>
      </c>
      <c r="O247" s="288"/>
      <c r="P247" s="288" t="s">
        <v>6034</v>
      </c>
      <c r="Q247" s="288"/>
      <c r="R247" s="288"/>
      <c r="S247" s="288"/>
      <c r="T247" s="288"/>
      <c r="U247" s="288"/>
      <c r="V247" s="288" t="s">
        <v>5257</v>
      </c>
      <c r="W247" s="291">
        <v>42992</v>
      </c>
    </row>
    <row r="248" spans="1:23" x14ac:dyDescent="0.3">
      <c r="A248" s="286" t="s">
        <v>5244</v>
      </c>
      <c r="B248" s="333" t="s">
        <v>4828</v>
      </c>
      <c r="C248" s="288">
        <v>237.15</v>
      </c>
      <c r="D248" s="288" t="s">
        <v>5371</v>
      </c>
      <c r="E248" s="288" t="s">
        <v>5529</v>
      </c>
      <c r="F248" s="288">
        <v>32</v>
      </c>
      <c r="G248" s="288">
        <v>255</v>
      </c>
      <c r="H248" s="288"/>
      <c r="I248" s="288"/>
      <c r="J248" s="288" t="s">
        <v>5988</v>
      </c>
      <c r="K248" s="436">
        <v>55</v>
      </c>
      <c r="L248" s="431">
        <v>185</v>
      </c>
      <c r="M248" s="443" t="s">
        <v>6068</v>
      </c>
      <c r="N248" s="288" t="s">
        <v>6069</v>
      </c>
      <c r="O248" s="288"/>
      <c r="P248" s="288" t="s">
        <v>6127</v>
      </c>
      <c r="Q248" s="288"/>
      <c r="R248" s="288"/>
      <c r="S248" s="288">
        <v>1</v>
      </c>
      <c r="T248" s="288" t="s">
        <v>6090</v>
      </c>
      <c r="U248" s="288"/>
      <c r="V248" s="288" t="s">
        <v>5257</v>
      </c>
      <c r="W248" s="291">
        <v>42992</v>
      </c>
    </row>
    <row r="249" spans="1:23" x14ac:dyDescent="0.3">
      <c r="A249" s="286" t="s">
        <v>5244</v>
      </c>
      <c r="B249" s="333" t="s">
        <v>4828</v>
      </c>
      <c r="C249" s="288">
        <v>238.35</v>
      </c>
      <c r="D249" s="288" t="s">
        <v>5371</v>
      </c>
      <c r="E249" s="288" t="s">
        <v>5476</v>
      </c>
      <c r="F249" s="288">
        <v>40</v>
      </c>
      <c r="G249" s="288">
        <v>0</v>
      </c>
      <c r="H249" s="288"/>
      <c r="I249" s="288"/>
      <c r="J249" s="288" t="s">
        <v>5988</v>
      </c>
      <c r="K249" s="436">
        <v>80</v>
      </c>
      <c r="L249" s="431">
        <v>270</v>
      </c>
      <c r="M249" s="443" t="s">
        <v>6068</v>
      </c>
      <c r="N249" s="288" t="s">
        <v>6280</v>
      </c>
      <c r="O249" s="288"/>
      <c r="P249" s="288" t="s">
        <v>6034</v>
      </c>
      <c r="Q249" s="288"/>
      <c r="R249" s="288"/>
      <c r="S249" s="288">
        <v>2</v>
      </c>
      <c r="T249" s="288" t="s">
        <v>6090</v>
      </c>
      <c r="U249" s="288"/>
      <c r="V249" s="288" t="s">
        <v>5257</v>
      </c>
      <c r="W249" s="291">
        <v>42992</v>
      </c>
    </row>
    <row r="250" spans="1:23" x14ac:dyDescent="0.3">
      <c r="A250" s="286" t="s">
        <v>5244</v>
      </c>
      <c r="B250" s="333" t="s">
        <v>4828</v>
      </c>
      <c r="C250" s="288">
        <v>109.61</v>
      </c>
      <c r="D250" s="288" t="s">
        <v>5371</v>
      </c>
      <c r="E250" s="288" t="s">
        <v>5476</v>
      </c>
      <c r="F250" s="288">
        <v>41</v>
      </c>
      <c r="G250" s="288">
        <v>95</v>
      </c>
      <c r="H250" s="288"/>
      <c r="I250" s="288"/>
      <c r="J250" s="288" t="s">
        <v>5248</v>
      </c>
      <c r="K250" s="431">
        <v>53</v>
      </c>
      <c r="L250" s="431">
        <v>342</v>
      </c>
      <c r="M250" s="284" t="s">
        <v>6086</v>
      </c>
      <c r="N250" s="288" t="s">
        <v>6281</v>
      </c>
      <c r="O250" s="288"/>
      <c r="P250" s="288" t="s">
        <v>6034</v>
      </c>
      <c r="Q250" s="288"/>
      <c r="R250" s="288" t="s">
        <v>5246</v>
      </c>
      <c r="S250" s="288">
        <v>1</v>
      </c>
      <c r="T250" s="288" t="s">
        <v>6220</v>
      </c>
      <c r="U250" s="288"/>
      <c r="V250" s="288" t="s">
        <v>5257</v>
      </c>
      <c r="W250" s="291">
        <v>42992</v>
      </c>
    </row>
    <row r="251" spans="1:23" x14ac:dyDescent="0.3">
      <c r="A251" s="286" t="s">
        <v>5244</v>
      </c>
      <c r="B251" s="333" t="s">
        <v>4828</v>
      </c>
      <c r="C251" s="288">
        <v>86.6</v>
      </c>
      <c r="D251" s="288" t="s">
        <v>5371</v>
      </c>
      <c r="E251" s="288" t="s">
        <v>5476</v>
      </c>
      <c r="F251" s="288">
        <v>19</v>
      </c>
      <c r="G251" s="288">
        <v>303</v>
      </c>
      <c r="H251" s="288"/>
      <c r="I251" s="288"/>
      <c r="J251" s="288" t="s">
        <v>6034</v>
      </c>
      <c r="K251" s="431">
        <v>89</v>
      </c>
      <c r="L251" s="431">
        <v>220</v>
      </c>
      <c r="M251" s="283" t="s">
        <v>6086</v>
      </c>
      <c r="N251" s="288" t="s">
        <v>6282</v>
      </c>
      <c r="O251" s="288"/>
      <c r="P251" s="288" t="s">
        <v>6034</v>
      </c>
      <c r="Q251" s="288"/>
      <c r="R251" s="288"/>
      <c r="S251" s="288">
        <v>2</v>
      </c>
      <c r="T251" s="288" t="s">
        <v>6283</v>
      </c>
      <c r="U251" s="288"/>
      <c r="V251" s="288" t="s">
        <v>5257</v>
      </c>
      <c r="W251" s="291">
        <v>42992</v>
      </c>
    </row>
    <row r="252" spans="1:23" x14ac:dyDescent="0.3">
      <c r="A252" s="286" t="s">
        <v>5244</v>
      </c>
      <c r="B252" s="333" t="s">
        <v>4828</v>
      </c>
      <c r="C252" s="288">
        <v>114.45</v>
      </c>
      <c r="D252" s="288" t="s">
        <v>5371</v>
      </c>
      <c r="E252" s="288" t="s">
        <v>5529</v>
      </c>
      <c r="F252" s="288">
        <v>18</v>
      </c>
      <c r="G252" s="288">
        <v>99</v>
      </c>
      <c r="H252" s="288"/>
      <c r="I252" s="288"/>
      <c r="J252" s="288" t="s">
        <v>5988</v>
      </c>
      <c r="K252" s="431">
        <v>70</v>
      </c>
      <c r="L252" s="431">
        <v>360</v>
      </c>
      <c r="M252" s="283" t="s">
        <v>6086</v>
      </c>
      <c r="N252" s="288" t="s">
        <v>6284</v>
      </c>
      <c r="O252" s="288"/>
      <c r="P252" s="288" t="s">
        <v>6034</v>
      </c>
      <c r="Q252" s="288"/>
      <c r="R252" s="288" t="s">
        <v>5246</v>
      </c>
      <c r="S252" s="288">
        <v>3</v>
      </c>
      <c r="T252" s="288" t="s">
        <v>6220</v>
      </c>
      <c r="U252" s="288"/>
      <c r="V252" s="288" t="s">
        <v>5257</v>
      </c>
      <c r="W252" s="291">
        <v>42992</v>
      </c>
    </row>
    <row r="253" spans="1:23" x14ac:dyDescent="0.3">
      <c r="A253" s="286" t="s">
        <v>5244</v>
      </c>
      <c r="B253" s="333" t="s">
        <v>4828</v>
      </c>
      <c r="C253" s="288">
        <v>121.37</v>
      </c>
      <c r="D253" s="288" t="s">
        <v>5434</v>
      </c>
      <c r="E253" s="288" t="s">
        <v>5476</v>
      </c>
      <c r="F253" s="288">
        <v>17</v>
      </c>
      <c r="G253" s="288">
        <v>282</v>
      </c>
      <c r="H253" s="288"/>
      <c r="I253" s="288"/>
      <c r="J253" s="288" t="s">
        <v>5988</v>
      </c>
      <c r="K253" s="431">
        <v>81</v>
      </c>
      <c r="L253" s="431">
        <v>200</v>
      </c>
      <c r="M253" s="283" t="s">
        <v>6086</v>
      </c>
      <c r="N253" s="288" t="s">
        <v>6285</v>
      </c>
      <c r="O253" s="288"/>
      <c r="P253" s="288" t="s">
        <v>6127</v>
      </c>
      <c r="Q253" s="288"/>
      <c r="R253" s="288"/>
      <c r="S253" s="288"/>
      <c r="T253" s="288" t="s">
        <v>6220</v>
      </c>
      <c r="U253" s="288"/>
      <c r="V253" s="288" t="s">
        <v>5257</v>
      </c>
      <c r="W253" s="291">
        <v>42992</v>
      </c>
    </row>
    <row r="254" spans="1:23" x14ac:dyDescent="0.3">
      <c r="A254" s="286" t="s">
        <v>5244</v>
      </c>
      <c r="B254" s="333" t="s">
        <v>4828</v>
      </c>
      <c r="C254" s="288">
        <v>199.65</v>
      </c>
      <c r="D254" s="288" t="s">
        <v>5371</v>
      </c>
      <c r="E254" s="288"/>
      <c r="F254" s="288">
        <v>40</v>
      </c>
      <c r="G254" s="288">
        <v>180</v>
      </c>
      <c r="H254" s="288"/>
      <c r="I254" s="288"/>
      <c r="J254" s="288" t="s">
        <v>5988</v>
      </c>
      <c r="K254" s="431">
        <v>20</v>
      </c>
      <c r="L254" s="431">
        <v>90</v>
      </c>
      <c r="M254" s="283" t="s">
        <v>6086</v>
      </c>
      <c r="N254" s="288" t="s">
        <v>6286</v>
      </c>
      <c r="O254" s="288"/>
      <c r="P254" s="288"/>
      <c r="Q254" s="288"/>
      <c r="R254" s="288"/>
      <c r="S254" s="288"/>
      <c r="T254" s="288"/>
      <c r="U254" s="288"/>
      <c r="V254" s="288" t="s">
        <v>5257</v>
      </c>
      <c r="W254" s="291">
        <v>42992</v>
      </c>
    </row>
    <row r="255" spans="1:23" x14ac:dyDescent="0.3">
      <c r="A255" s="286" t="s">
        <v>5244</v>
      </c>
      <c r="B255" s="333" t="s">
        <v>4828</v>
      </c>
      <c r="C255" s="288">
        <v>201.75</v>
      </c>
      <c r="D255" s="288" t="s">
        <v>5371</v>
      </c>
      <c r="E255" s="288"/>
      <c r="F255" s="288">
        <v>45</v>
      </c>
      <c r="G255" s="288">
        <v>230</v>
      </c>
      <c r="H255" s="288"/>
      <c r="I255" s="288"/>
      <c r="J255" s="288" t="s">
        <v>5988</v>
      </c>
      <c r="K255" s="431">
        <v>33</v>
      </c>
      <c r="L255" s="431">
        <v>175</v>
      </c>
      <c r="M255" s="283" t="s">
        <v>6086</v>
      </c>
      <c r="N255" s="288" t="s">
        <v>6287</v>
      </c>
      <c r="O255" s="288"/>
      <c r="P255" s="288"/>
      <c r="Q255" s="288"/>
      <c r="R255" s="288"/>
      <c r="S255" s="288"/>
      <c r="T255" s="288"/>
      <c r="U255" s="288"/>
      <c r="V255" s="288" t="s">
        <v>5257</v>
      </c>
      <c r="W255" s="291">
        <v>42992</v>
      </c>
    </row>
    <row r="256" spans="1:23" x14ac:dyDescent="0.3">
      <c r="A256" s="286" t="s">
        <v>5244</v>
      </c>
      <c r="B256" s="288" t="s">
        <v>4864</v>
      </c>
      <c r="C256" s="395">
        <v>174.95</v>
      </c>
      <c r="D256" s="288" t="s">
        <v>5371</v>
      </c>
      <c r="E256" s="288" t="s">
        <v>5476</v>
      </c>
      <c r="F256" s="288">
        <v>56</v>
      </c>
      <c r="G256" s="288">
        <v>343</v>
      </c>
      <c r="H256" s="288"/>
      <c r="I256" s="288"/>
      <c r="J256" s="288" t="s">
        <v>5988</v>
      </c>
      <c r="K256" s="444">
        <v>51</v>
      </c>
      <c r="L256" s="444">
        <v>256</v>
      </c>
      <c r="M256" s="445" t="s">
        <v>6032</v>
      </c>
      <c r="N256" s="288" t="s">
        <v>6288</v>
      </c>
      <c r="O256" s="288"/>
      <c r="P256" s="288" t="s">
        <v>6034</v>
      </c>
      <c r="Q256" s="288"/>
      <c r="R256" s="288"/>
      <c r="S256" s="288">
        <v>8</v>
      </c>
      <c r="T256" s="288" t="s">
        <v>6036</v>
      </c>
      <c r="U256" s="288" t="s">
        <v>6029</v>
      </c>
      <c r="V256" s="288" t="s">
        <v>5257</v>
      </c>
      <c r="W256" s="291">
        <v>42996</v>
      </c>
    </row>
    <row r="257" spans="1:23" x14ac:dyDescent="0.3">
      <c r="A257" s="286" t="s">
        <v>5244</v>
      </c>
      <c r="B257" s="288" t="s">
        <v>4864</v>
      </c>
      <c r="C257" s="395">
        <v>178.25</v>
      </c>
      <c r="D257" s="288" t="s">
        <v>5371</v>
      </c>
      <c r="E257" s="288" t="s">
        <v>5476</v>
      </c>
      <c r="F257" s="288">
        <v>52</v>
      </c>
      <c r="G257" s="288">
        <v>176</v>
      </c>
      <c r="H257" s="288"/>
      <c r="I257" s="288"/>
      <c r="J257" s="288" t="s">
        <v>5988</v>
      </c>
      <c r="K257" s="444">
        <v>20</v>
      </c>
      <c r="L257" s="444">
        <v>81</v>
      </c>
      <c r="M257" s="445" t="s">
        <v>6032</v>
      </c>
      <c r="N257" s="288" t="s">
        <v>6289</v>
      </c>
      <c r="O257" s="288"/>
      <c r="P257" s="288" t="s">
        <v>6034</v>
      </c>
      <c r="Q257" s="288"/>
      <c r="R257" s="288"/>
      <c r="S257" s="288">
        <v>6</v>
      </c>
      <c r="T257" s="288" t="s">
        <v>6036</v>
      </c>
      <c r="U257" s="288"/>
      <c r="V257" s="288" t="s">
        <v>5257</v>
      </c>
      <c r="W257" s="291">
        <v>42996</v>
      </c>
    </row>
    <row r="258" spans="1:23" x14ac:dyDescent="0.3">
      <c r="A258" s="286" t="s">
        <v>5244</v>
      </c>
      <c r="B258" s="288" t="s">
        <v>4864</v>
      </c>
      <c r="C258" s="395">
        <v>193.5</v>
      </c>
      <c r="D258" s="288" t="s">
        <v>5371</v>
      </c>
      <c r="E258" s="288" t="s">
        <v>5476</v>
      </c>
      <c r="F258" s="288">
        <v>56</v>
      </c>
      <c r="G258" s="288">
        <v>301</v>
      </c>
      <c r="H258" s="288"/>
      <c r="I258" s="288"/>
      <c r="J258" s="288" t="s">
        <v>5988</v>
      </c>
      <c r="K258" s="444">
        <v>46</v>
      </c>
      <c r="L258" s="444">
        <v>226</v>
      </c>
      <c r="M258" s="445" t="s">
        <v>6032</v>
      </c>
      <c r="N258" s="288" t="s">
        <v>6290</v>
      </c>
      <c r="O258" s="288"/>
      <c r="P258" s="288" t="s">
        <v>6034</v>
      </c>
      <c r="Q258" s="288"/>
      <c r="R258" s="288"/>
      <c r="S258" s="288">
        <v>10</v>
      </c>
      <c r="T258" s="288" t="s">
        <v>6036</v>
      </c>
      <c r="U258" s="288" t="s">
        <v>6035</v>
      </c>
      <c r="V258" s="288" t="s">
        <v>5257</v>
      </c>
      <c r="W258" s="291">
        <v>42996</v>
      </c>
    </row>
    <row r="259" spans="1:23" x14ac:dyDescent="0.3">
      <c r="A259" s="286" t="s">
        <v>5244</v>
      </c>
      <c r="B259" s="288" t="s">
        <v>4864</v>
      </c>
      <c r="C259" s="395">
        <v>198.22</v>
      </c>
      <c r="D259" s="288" t="s">
        <v>5371</v>
      </c>
      <c r="E259" s="288" t="s">
        <v>5476</v>
      </c>
      <c r="F259" s="288">
        <v>55</v>
      </c>
      <c r="G259" s="288">
        <v>283</v>
      </c>
      <c r="H259" s="288"/>
      <c r="I259" s="288"/>
      <c r="J259" s="288" t="s">
        <v>5988</v>
      </c>
      <c r="K259" s="444">
        <v>42</v>
      </c>
      <c r="L259" s="444">
        <v>212</v>
      </c>
      <c r="M259" s="445" t="s">
        <v>6032</v>
      </c>
      <c r="N259" s="288" t="s">
        <v>6291</v>
      </c>
      <c r="O259" s="288"/>
      <c r="P259" s="288" t="s">
        <v>6034</v>
      </c>
      <c r="Q259" s="288"/>
      <c r="R259" s="288"/>
      <c r="S259" s="288">
        <v>14</v>
      </c>
      <c r="T259" s="288" t="s">
        <v>6036</v>
      </c>
      <c r="U259" s="288" t="s">
        <v>6067</v>
      </c>
      <c r="V259" s="288" t="s">
        <v>5257</v>
      </c>
      <c r="W259" s="291">
        <v>42996</v>
      </c>
    </row>
    <row r="260" spans="1:23" x14ac:dyDescent="0.3">
      <c r="A260" s="286" t="s">
        <v>5244</v>
      </c>
      <c r="B260" s="288" t="s">
        <v>4864</v>
      </c>
      <c r="C260" s="395">
        <v>210.99</v>
      </c>
      <c r="D260" s="288" t="s">
        <v>5371</v>
      </c>
      <c r="E260" s="288" t="s">
        <v>5476</v>
      </c>
      <c r="F260" s="288">
        <v>35</v>
      </c>
      <c r="G260" s="288">
        <v>164</v>
      </c>
      <c r="H260" s="288"/>
      <c r="I260" s="288"/>
      <c r="J260" s="288" t="s">
        <v>5988</v>
      </c>
      <c r="K260" s="444">
        <v>38</v>
      </c>
      <c r="L260" s="444">
        <v>65</v>
      </c>
      <c r="M260" s="445" t="s">
        <v>6032</v>
      </c>
      <c r="N260" s="288" t="s">
        <v>6292</v>
      </c>
      <c r="O260" s="288"/>
      <c r="P260" s="288" t="s">
        <v>6034</v>
      </c>
      <c r="Q260" s="288"/>
      <c r="R260" s="288"/>
      <c r="S260" s="288">
        <v>2</v>
      </c>
      <c r="T260" s="288" t="s">
        <v>6036</v>
      </c>
      <c r="U260" s="288" t="s">
        <v>6090</v>
      </c>
      <c r="V260" s="288" t="s">
        <v>5257</v>
      </c>
      <c r="W260" s="291">
        <v>42996</v>
      </c>
    </row>
    <row r="261" spans="1:23" x14ac:dyDescent="0.3">
      <c r="A261" s="286" t="s">
        <v>5244</v>
      </c>
      <c r="B261" s="288" t="s">
        <v>4864</v>
      </c>
      <c r="C261" s="395">
        <v>252.82</v>
      </c>
      <c r="D261" s="288" t="s">
        <v>5371</v>
      </c>
      <c r="E261" s="288" t="s">
        <v>5476</v>
      </c>
      <c r="F261" s="288">
        <v>55</v>
      </c>
      <c r="G261" s="288">
        <v>350</v>
      </c>
      <c r="H261" s="288"/>
      <c r="I261" s="288"/>
      <c r="J261" s="288" t="s">
        <v>5988</v>
      </c>
      <c r="K261" s="444">
        <v>54</v>
      </c>
      <c r="L261" s="444">
        <v>259</v>
      </c>
      <c r="M261" s="445" t="s">
        <v>6032</v>
      </c>
      <c r="N261" s="288" t="s">
        <v>6293</v>
      </c>
      <c r="O261" s="288"/>
      <c r="P261" s="288" t="s">
        <v>6034</v>
      </c>
      <c r="Q261" s="288"/>
      <c r="R261" s="288"/>
      <c r="S261" s="288">
        <v>6</v>
      </c>
      <c r="T261" s="288" t="s">
        <v>6035</v>
      </c>
      <c r="U261" s="288" t="s">
        <v>6036</v>
      </c>
      <c r="V261" s="288" t="s">
        <v>5257</v>
      </c>
      <c r="W261" s="291">
        <v>42996</v>
      </c>
    </row>
    <row r="262" spans="1:23" x14ac:dyDescent="0.3">
      <c r="A262" s="286" t="s">
        <v>5244</v>
      </c>
      <c r="B262" s="288" t="s">
        <v>4864</v>
      </c>
      <c r="C262" s="395">
        <v>252.85</v>
      </c>
      <c r="D262" s="288" t="s">
        <v>5371</v>
      </c>
      <c r="E262" s="288" t="s">
        <v>5476</v>
      </c>
      <c r="F262" s="288">
        <v>41</v>
      </c>
      <c r="G262" s="288">
        <v>161</v>
      </c>
      <c r="H262" s="288"/>
      <c r="I262" s="288"/>
      <c r="J262" s="288" t="s">
        <v>5988</v>
      </c>
      <c r="K262" s="444">
        <v>32</v>
      </c>
      <c r="L262" s="444">
        <v>59</v>
      </c>
      <c r="M262" s="445" t="s">
        <v>6032</v>
      </c>
      <c r="N262" s="288" t="s">
        <v>6294</v>
      </c>
      <c r="O262" s="288"/>
      <c r="P262" s="288" t="s">
        <v>6034</v>
      </c>
      <c r="Q262" s="288"/>
      <c r="R262" s="288"/>
      <c r="S262" s="288">
        <v>6</v>
      </c>
      <c r="T262" s="288" t="s">
        <v>6036</v>
      </c>
      <c r="U262" s="288" t="s">
        <v>6090</v>
      </c>
      <c r="V262" s="288" t="s">
        <v>5257</v>
      </c>
      <c r="W262" s="291">
        <v>42996</v>
      </c>
    </row>
    <row r="263" spans="1:23" x14ac:dyDescent="0.3">
      <c r="A263" s="286" t="s">
        <v>5244</v>
      </c>
      <c r="B263" s="288" t="s">
        <v>4864</v>
      </c>
      <c r="C263" s="395">
        <v>253.25</v>
      </c>
      <c r="D263" s="288" t="s">
        <v>5371</v>
      </c>
      <c r="E263" s="288" t="s">
        <v>5476</v>
      </c>
      <c r="F263" s="288">
        <v>40</v>
      </c>
      <c r="G263" s="288">
        <v>145</v>
      </c>
      <c r="H263" s="288"/>
      <c r="I263" s="288"/>
      <c r="J263" s="288" t="s">
        <v>5988</v>
      </c>
      <c r="K263" s="444">
        <v>36</v>
      </c>
      <c r="L263" s="444">
        <v>38</v>
      </c>
      <c r="M263" s="445" t="s">
        <v>6032</v>
      </c>
      <c r="N263" s="288" t="s">
        <v>6295</v>
      </c>
      <c r="O263" s="288"/>
      <c r="P263" s="288" t="s">
        <v>6034</v>
      </c>
      <c r="Q263" s="288"/>
      <c r="R263" s="288"/>
      <c r="S263" s="288">
        <v>2</v>
      </c>
      <c r="T263" s="288" t="s">
        <v>6036</v>
      </c>
      <c r="U263" s="288" t="s">
        <v>6090</v>
      </c>
      <c r="V263" s="288" t="s">
        <v>5257</v>
      </c>
      <c r="W263" s="291">
        <v>42996</v>
      </c>
    </row>
    <row r="264" spans="1:23" x14ac:dyDescent="0.3">
      <c r="A264" s="286" t="s">
        <v>5244</v>
      </c>
      <c r="B264" s="288" t="s">
        <v>4864</v>
      </c>
      <c r="C264" s="395">
        <v>257</v>
      </c>
      <c r="D264" s="288" t="s">
        <v>5371</v>
      </c>
      <c r="E264" s="288" t="s">
        <v>5476</v>
      </c>
      <c r="F264" s="288">
        <v>42</v>
      </c>
      <c r="G264" s="288">
        <v>150</v>
      </c>
      <c r="H264" s="288"/>
      <c r="I264" s="288"/>
      <c r="J264" s="288" t="s">
        <v>5988</v>
      </c>
      <c r="K264" s="444">
        <v>33</v>
      </c>
      <c r="L264" s="444">
        <v>43</v>
      </c>
      <c r="M264" s="445" t="s">
        <v>6032</v>
      </c>
      <c r="N264" s="288" t="s">
        <v>6296</v>
      </c>
      <c r="O264" s="288"/>
      <c r="P264" s="288" t="s">
        <v>6034</v>
      </c>
      <c r="Q264" s="288"/>
      <c r="R264" s="288"/>
      <c r="S264" s="288">
        <v>2</v>
      </c>
      <c r="T264" s="288" t="s">
        <v>6036</v>
      </c>
      <c r="U264" s="288" t="s">
        <v>6090</v>
      </c>
      <c r="V264" s="288" t="s">
        <v>5257</v>
      </c>
      <c r="W264" s="291">
        <v>42996</v>
      </c>
    </row>
    <row r="265" spans="1:23" x14ac:dyDescent="0.3">
      <c r="A265" s="286" t="s">
        <v>5244</v>
      </c>
      <c r="B265" s="288" t="s">
        <v>4864</v>
      </c>
      <c r="C265" s="395">
        <v>271.8</v>
      </c>
      <c r="D265" s="288" t="s">
        <v>5371</v>
      </c>
      <c r="E265" s="288" t="s">
        <v>5476</v>
      </c>
      <c r="F265" s="288">
        <v>32</v>
      </c>
      <c r="G265" s="288">
        <v>180</v>
      </c>
      <c r="H265" s="288"/>
      <c r="I265" s="288"/>
      <c r="J265" s="288" t="s">
        <v>5988</v>
      </c>
      <c r="K265" s="444">
        <v>39</v>
      </c>
      <c r="L265" s="444">
        <v>87</v>
      </c>
      <c r="M265" s="445" t="s">
        <v>6032</v>
      </c>
      <c r="N265" s="288" t="s">
        <v>6297</v>
      </c>
      <c r="O265" s="288"/>
      <c r="P265" s="288" t="s">
        <v>6034</v>
      </c>
      <c r="Q265" s="288"/>
      <c r="R265" s="288"/>
      <c r="S265" s="288">
        <v>3</v>
      </c>
      <c r="T265" s="288" t="s">
        <v>6036</v>
      </c>
      <c r="U265" s="288" t="s">
        <v>6029</v>
      </c>
      <c r="V265" s="288" t="s">
        <v>5257</v>
      </c>
      <c r="W265" s="291">
        <v>42997</v>
      </c>
    </row>
    <row r="266" spans="1:23" x14ac:dyDescent="0.3">
      <c r="A266" s="286" t="s">
        <v>5244</v>
      </c>
      <c r="B266" s="288" t="s">
        <v>4864</v>
      </c>
      <c r="C266" s="395">
        <v>284.81</v>
      </c>
      <c r="D266" s="288" t="s">
        <v>5371</v>
      </c>
      <c r="E266" s="288" t="s">
        <v>5476</v>
      </c>
      <c r="F266" s="288">
        <v>40</v>
      </c>
      <c r="G266" s="288">
        <v>343</v>
      </c>
      <c r="H266" s="288"/>
      <c r="I266" s="288"/>
      <c r="J266" s="288" t="s">
        <v>5988</v>
      </c>
      <c r="K266" s="444">
        <v>68</v>
      </c>
      <c r="L266" s="444">
        <v>253</v>
      </c>
      <c r="M266" s="445" t="s">
        <v>6032</v>
      </c>
      <c r="N266" s="288" t="s">
        <v>6298</v>
      </c>
      <c r="O266" s="288"/>
      <c r="P266" s="288" t="s">
        <v>6034</v>
      </c>
      <c r="Q266" s="288"/>
      <c r="R266" s="288"/>
      <c r="S266" s="288">
        <v>5</v>
      </c>
      <c r="T266" s="288" t="s">
        <v>6036</v>
      </c>
      <c r="U266" s="288" t="s">
        <v>6220</v>
      </c>
      <c r="V266" s="288" t="s">
        <v>5257</v>
      </c>
      <c r="W266" s="291">
        <v>42997</v>
      </c>
    </row>
    <row r="267" spans="1:23" x14ac:dyDescent="0.3">
      <c r="A267" s="286" t="s">
        <v>5244</v>
      </c>
      <c r="B267" s="288" t="s">
        <v>4864</v>
      </c>
      <c r="C267" s="395">
        <v>286.64999999999998</v>
      </c>
      <c r="D267" s="288" t="s">
        <v>5371</v>
      </c>
      <c r="E267" s="288" t="s">
        <v>5476</v>
      </c>
      <c r="F267" s="288">
        <v>28</v>
      </c>
      <c r="G267" s="288">
        <v>337</v>
      </c>
      <c r="H267" s="288"/>
      <c r="I267" s="288"/>
      <c r="J267" s="288" t="s">
        <v>5988</v>
      </c>
      <c r="K267" s="444">
        <v>80</v>
      </c>
      <c r="L267" s="444">
        <v>246</v>
      </c>
      <c r="M267" s="445" t="s">
        <v>6032</v>
      </c>
      <c r="N267" s="288" t="s">
        <v>6299</v>
      </c>
      <c r="O267" s="288"/>
      <c r="P267" s="288" t="s">
        <v>6034</v>
      </c>
      <c r="Q267" s="288"/>
      <c r="R267" s="288"/>
      <c r="S267" s="288">
        <v>35</v>
      </c>
      <c r="T267" s="288" t="s">
        <v>6036</v>
      </c>
      <c r="U267" s="288" t="s">
        <v>6057</v>
      </c>
      <c r="V267" s="288" t="s">
        <v>5257</v>
      </c>
      <c r="W267" s="291">
        <v>42997</v>
      </c>
    </row>
    <row r="268" spans="1:23" x14ac:dyDescent="0.3">
      <c r="A268" s="286" t="s">
        <v>5244</v>
      </c>
      <c r="B268" s="288" t="s">
        <v>4864</v>
      </c>
      <c r="C268" s="395">
        <v>292.39999999999998</v>
      </c>
      <c r="D268" s="288" t="s">
        <v>5371</v>
      </c>
      <c r="E268" s="288" t="s">
        <v>5476</v>
      </c>
      <c r="F268" s="288">
        <v>50</v>
      </c>
      <c r="G268" s="288">
        <v>180</v>
      </c>
      <c r="H268" s="288"/>
      <c r="I268" s="288"/>
      <c r="J268" s="288" t="s">
        <v>5988</v>
      </c>
      <c r="K268" s="444">
        <v>21</v>
      </c>
      <c r="L268" s="444">
        <v>86</v>
      </c>
      <c r="M268" s="445" t="s">
        <v>6032</v>
      </c>
      <c r="N268" s="288" t="s">
        <v>6300</v>
      </c>
      <c r="O268" s="288"/>
      <c r="P268" s="288" t="s">
        <v>6034</v>
      </c>
      <c r="Q268" s="288"/>
      <c r="R268" s="288"/>
      <c r="S268" s="288">
        <v>20</v>
      </c>
      <c r="T268" s="288" t="s">
        <v>6036</v>
      </c>
      <c r="U268" s="288" t="s">
        <v>6029</v>
      </c>
      <c r="V268" s="288" t="s">
        <v>5257</v>
      </c>
      <c r="W268" s="291">
        <v>42997</v>
      </c>
    </row>
    <row r="269" spans="1:23" x14ac:dyDescent="0.3">
      <c r="A269" s="286" t="s">
        <v>5244</v>
      </c>
      <c r="B269" s="288" t="s">
        <v>4864</v>
      </c>
      <c r="C269" s="395">
        <v>306.95999999999998</v>
      </c>
      <c r="D269" s="288" t="s">
        <v>5371</v>
      </c>
      <c r="E269" s="288" t="s">
        <v>5476</v>
      </c>
      <c r="F269" s="288">
        <v>55</v>
      </c>
      <c r="G269" s="288">
        <v>215</v>
      </c>
      <c r="H269" s="288"/>
      <c r="I269" s="288"/>
      <c r="J269" s="288" t="s">
        <v>5988</v>
      </c>
      <c r="K269" s="444">
        <v>22</v>
      </c>
      <c r="L269" s="444">
        <v>148</v>
      </c>
      <c r="M269" s="445" t="s">
        <v>6032</v>
      </c>
      <c r="N269" s="288" t="s">
        <v>6301</v>
      </c>
      <c r="O269" s="288" t="s">
        <v>4540</v>
      </c>
      <c r="P269" s="288" t="s">
        <v>6034</v>
      </c>
      <c r="Q269" s="288"/>
      <c r="R269" s="288"/>
      <c r="S269" s="288">
        <v>3</v>
      </c>
      <c r="T269" s="288" t="s">
        <v>6036</v>
      </c>
      <c r="U269" s="288" t="s">
        <v>6029</v>
      </c>
      <c r="V269" s="288" t="s">
        <v>5257</v>
      </c>
      <c r="W269" s="291">
        <v>42997</v>
      </c>
    </row>
    <row r="270" spans="1:23" x14ac:dyDescent="0.3">
      <c r="A270" s="286" t="s">
        <v>5244</v>
      </c>
      <c r="B270" s="288" t="s">
        <v>4864</v>
      </c>
      <c r="C270" s="395">
        <v>312.91000000000003</v>
      </c>
      <c r="D270" s="288" t="s">
        <v>5371</v>
      </c>
      <c r="E270" s="288" t="s">
        <v>5476</v>
      </c>
      <c r="F270" s="288">
        <v>31</v>
      </c>
      <c r="G270" s="288">
        <v>150</v>
      </c>
      <c r="H270" s="288"/>
      <c r="I270" s="288"/>
      <c r="J270" s="288" t="s">
        <v>5988</v>
      </c>
      <c r="K270" s="444">
        <v>43</v>
      </c>
      <c r="L270" s="444">
        <v>47</v>
      </c>
      <c r="M270" s="445" t="s">
        <v>6032</v>
      </c>
      <c r="N270" s="288" t="s">
        <v>6302</v>
      </c>
      <c r="O270" s="288" t="s">
        <v>4540</v>
      </c>
      <c r="P270" s="288" t="s">
        <v>6034</v>
      </c>
      <c r="Q270" s="288"/>
      <c r="R270" s="288"/>
      <c r="S270" s="288">
        <v>2</v>
      </c>
      <c r="T270" s="288" t="s">
        <v>6036</v>
      </c>
      <c r="U270" s="288" t="s">
        <v>6029</v>
      </c>
      <c r="V270" s="288" t="s">
        <v>5257</v>
      </c>
      <c r="W270" s="291">
        <v>42997</v>
      </c>
    </row>
    <row r="271" spans="1:23" x14ac:dyDescent="0.3">
      <c r="A271" s="286" t="s">
        <v>5244</v>
      </c>
      <c r="B271" s="288" t="s">
        <v>4864</v>
      </c>
      <c r="C271" s="395">
        <v>321.2</v>
      </c>
      <c r="D271" s="288" t="s">
        <v>5371</v>
      </c>
      <c r="E271" s="288" t="s">
        <v>5476</v>
      </c>
      <c r="F271" s="288">
        <v>64</v>
      </c>
      <c r="G271" s="288">
        <v>172</v>
      </c>
      <c r="H271" s="288"/>
      <c r="I271" s="288"/>
      <c r="J271" s="288" t="s">
        <v>5988</v>
      </c>
      <c r="K271" s="444">
        <v>7</v>
      </c>
      <c r="L271" s="444">
        <v>58</v>
      </c>
      <c r="M271" s="445" t="s">
        <v>6032</v>
      </c>
      <c r="N271" s="288" t="s">
        <v>6303</v>
      </c>
      <c r="O271" s="288"/>
      <c r="P271" s="288" t="s">
        <v>6034</v>
      </c>
      <c r="Q271" s="288"/>
      <c r="R271" s="288"/>
      <c r="S271" s="288">
        <v>5</v>
      </c>
      <c r="T271" s="288" t="s">
        <v>6036</v>
      </c>
      <c r="U271" s="288" t="s">
        <v>6029</v>
      </c>
      <c r="V271" s="288" t="s">
        <v>5257</v>
      </c>
      <c r="W271" s="291">
        <v>42997</v>
      </c>
    </row>
    <row r="272" spans="1:23" x14ac:dyDescent="0.3">
      <c r="A272" s="286" t="s">
        <v>5244</v>
      </c>
      <c r="B272" s="288" t="s">
        <v>4864</v>
      </c>
      <c r="C272" s="395">
        <v>332.15</v>
      </c>
      <c r="D272" s="288" t="s">
        <v>5371</v>
      </c>
      <c r="E272" s="288" t="s">
        <v>5476</v>
      </c>
      <c r="F272" s="288">
        <v>56</v>
      </c>
      <c r="G272" s="288">
        <v>205</v>
      </c>
      <c r="H272" s="288"/>
      <c r="I272" s="288"/>
      <c r="J272" s="288" t="s">
        <v>5988</v>
      </c>
      <c r="K272" s="444">
        <v>18</v>
      </c>
      <c r="L272" s="444">
        <v>135</v>
      </c>
      <c r="M272" s="445" t="s">
        <v>6032</v>
      </c>
      <c r="N272" s="288" t="s">
        <v>6304</v>
      </c>
      <c r="O272" s="288" t="s">
        <v>4540</v>
      </c>
      <c r="P272" s="288" t="s">
        <v>6034</v>
      </c>
      <c r="Q272" s="288"/>
      <c r="R272" s="288"/>
      <c r="S272" s="288">
        <v>8</v>
      </c>
      <c r="T272" s="288" t="s">
        <v>6036</v>
      </c>
      <c r="U272" s="288" t="s">
        <v>6305</v>
      </c>
      <c r="V272" s="288" t="s">
        <v>5257</v>
      </c>
      <c r="W272" s="291">
        <v>42997</v>
      </c>
    </row>
    <row r="273" spans="1:23" x14ac:dyDescent="0.3">
      <c r="A273" s="286" t="s">
        <v>5244</v>
      </c>
      <c r="B273" s="288" t="s">
        <v>4864</v>
      </c>
      <c r="C273" s="395">
        <v>334.7</v>
      </c>
      <c r="D273" s="288" t="s">
        <v>5371</v>
      </c>
      <c r="E273" s="288" t="s">
        <v>5476</v>
      </c>
      <c r="F273" s="288">
        <v>44</v>
      </c>
      <c r="G273" s="288">
        <v>351</v>
      </c>
      <c r="H273" s="288"/>
      <c r="I273" s="288"/>
      <c r="J273" s="288" t="s">
        <v>5988</v>
      </c>
      <c r="K273" s="444">
        <v>65</v>
      </c>
      <c r="L273" s="444">
        <v>259</v>
      </c>
      <c r="M273" s="445" t="s">
        <v>6032</v>
      </c>
      <c r="N273" s="288" t="s">
        <v>6306</v>
      </c>
      <c r="O273" s="288"/>
      <c r="P273" s="288" t="s">
        <v>6034</v>
      </c>
      <c r="Q273" s="288"/>
      <c r="R273" s="288"/>
      <c r="S273" s="288">
        <v>5</v>
      </c>
      <c r="T273" s="288" t="s">
        <v>6036</v>
      </c>
      <c r="U273" s="288" t="s">
        <v>6220</v>
      </c>
      <c r="V273" s="288" t="s">
        <v>5257</v>
      </c>
      <c r="W273" s="291">
        <v>42997</v>
      </c>
    </row>
    <row r="274" spans="1:23" x14ac:dyDescent="0.3">
      <c r="A274" s="286" t="s">
        <v>5244</v>
      </c>
      <c r="B274" s="288" t="s">
        <v>4864</v>
      </c>
      <c r="C274" s="395">
        <v>335.24</v>
      </c>
      <c r="D274" s="288" t="s">
        <v>5371</v>
      </c>
      <c r="E274" s="288" t="s">
        <v>5476</v>
      </c>
      <c r="F274" s="288">
        <v>30</v>
      </c>
      <c r="G274" s="288">
        <v>21</v>
      </c>
      <c r="H274" s="288"/>
      <c r="I274" s="288"/>
      <c r="J274" s="288" t="s">
        <v>5988</v>
      </c>
      <c r="K274" s="444">
        <v>78</v>
      </c>
      <c r="L274" s="444">
        <v>285</v>
      </c>
      <c r="M274" s="445" t="s">
        <v>6032</v>
      </c>
      <c r="N274" s="288" t="s">
        <v>6307</v>
      </c>
      <c r="O274" s="288"/>
      <c r="P274" s="288" t="s">
        <v>6034</v>
      </c>
      <c r="Q274" s="288"/>
      <c r="R274" s="288"/>
      <c r="S274" s="288">
        <v>3</v>
      </c>
      <c r="T274" s="288" t="s">
        <v>6036</v>
      </c>
      <c r="U274" s="288"/>
      <c r="V274" s="288" t="s">
        <v>5257</v>
      </c>
      <c r="W274" s="291">
        <v>42997</v>
      </c>
    </row>
    <row r="275" spans="1:23" x14ac:dyDescent="0.3">
      <c r="A275" s="286" t="s">
        <v>5244</v>
      </c>
      <c r="B275" s="288" t="s">
        <v>4864</v>
      </c>
      <c r="C275" s="395">
        <v>384.7</v>
      </c>
      <c r="D275" s="288" t="s">
        <v>5371</v>
      </c>
      <c r="E275" s="288" t="s">
        <v>5476</v>
      </c>
      <c r="F275" s="288">
        <v>75</v>
      </c>
      <c r="G275" s="288">
        <v>264</v>
      </c>
      <c r="H275" s="288"/>
      <c r="I275" s="288"/>
      <c r="J275" s="288" t="s">
        <v>5988</v>
      </c>
      <c r="K275" s="444">
        <v>23</v>
      </c>
      <c r="L275" s="444">
        <v>226</v>
      </c>
      <c r="M275" s="445" t="s">
        <v>6032</v>
      </c>
      <c r="N275" s="288" t="s">
        <v>6308</v>
      </c>
      <c r="O275" s="288"/>
      <c r="P275" s="288" t="s">
        <v>6034</v>
      </c>
      <c r="Q275" s="288"/>
      <c r="R275" s="288"/>
      <c r="S275" s="288">
        <v>1</v>
      </c>
      <c r="T275" s="288" t="s">
        <v>6036</v>
      </c>
      <c r="U275" s="288"/>
      <c r="V275" s="288" t="s">
        <v>5257</v>
      </c>
      <c r="W275" s="291">
        <v>42997</v>
      </c>
    </row>
    <row r="276" spans="1:23" x14ac:dyDescent="0.3">
      <c r="A276" s="286" t="s">
        <v>5244</v>
      </c>
      <c r="B276" s="288" t="s">
        <v>4864</v>
      </c>
      <c r="C276" s="395">
        <v>386.1</v>
      </c>
      <c r="D276" s="288" t="s">
        <v>5371</v>
      </c>
      <c r="E276" s="288" t="s">
        <v>5476</v>
      </c>
      <c r="F276" s="288">
        <v>62</v>
      </c>
      <c r="G276" s="288">
        <v>160</v>
      </c>
      <c r="H276" s="288"/>
      <c r="I276" s="288"/>
      <c r="J276" s="288" t="s">
        <v>5988</v>
      </c>
      <c r="K276" s="444">
        <v>11</v>
      </c>
      <c r="L276" s="444">
        <v>31</v>
      </c>
      <c r="M276" s="445" t="s">
        <v>6032</v>
      </c>
      <c r="N276" s="288" t="s">
        <v>6309</v>
      </c>
      <c r="O276" s="288"/>
      <c r="P276" s="288" t="s">
        <v>6034</v>
      </c>
      <c r="Q276" s="288"/>
      <c r="R276" s="288"/>
      <c r="S276" s="288">
        <v>4</v>
      </c>
      <c r="T276" s="288" t="s">
        <v>6036</v>
      </c>
      <c r="U276" s="288" t="s">
        <v>6029</v>
      </c>
      <c r="V276" s="288" t="s">
        <v>5257</v>
      </c>
      <c r="W276" s="291">
        <v>42997</v>
      </c>
    </row>
    <row r="277" spans="1:23" x14ac:dyDescent="0.3">
      <c r="A277" s="286" t="s">
        <v>5244</v>
      </c>
      <c r="B277" s="288" t="s">
        <v>4864</v>
      </c>
      <c r="C277" s="395">
        <v>392.8</v>
      </c>
      <c r="D277" s="288" t="s">
        <v>5371</v>
      </c>
      <c r="E277" s="288" t="s">
        <v>5476</v>
      </c>
      <c r="F277" s="288">
        <v>50</v>
      </c>
      <c r="G277" s="288">
        <v>161</v>
      </c>
      <c r="H277" s="288"/>
      <c r="I277" s="288"/>
      <c r="J277" s="288" t="s">
        <v>5988</v>
      </c>
      <c r="K277" s="444">
        <v>22</v>
      </c>
      <c r="L277" s="444">
        <v>52</v>
      </c>
      <c r="M277" s="445" t="s">
        <v>6032</v>
      </c>
      <c r="N277" s="288" t="s">
        <v>6310</v>
      </c>
      <c r="O277" s="288"/>
      <c r="P277" s="288" t="s">
        <v>6034</v>
      </c>
      <c r="Q277" s="288"/>
      <c r="R277" s="288"/>
      <c r="S277" s="288">
        <v>2</v>
      </c>
      <c r="T277" s="288" t="s">
        <v>6036</v>
      </c>
      <c r="U277" s="288"/>
      <c r="V277" s="288" t="s">
        <v>5257</v>
      </c>
      <c r="W277" s="291">
        <v>42997</v>
      </c>
    </row>
    <row r="278" spans="1:23" x14ac:dyDescent="0.3">
      <c r="A278" s="286" t="s">
        <v>5244</v>
      </c>
      <c r="B278" s="288" t="s">
        <v>4864</v>
      </c>
      <c r="C278" s="395">
        <v>396.3</v>
      </c>
      <c r="D278" s="288" t="s">
        <v>5371</v>
      </c>
      <c r="E278" s="288" t="s">
        <v>5476</v>
      </c>
      <c r="F278" s="288">
        <v>62</v>
      </c>
      <c r="G278" s="288">
        <v>0</v>
      </c>
      <c r="H278" s="288"/>
      <c r="I278" s="288"/>
      <c r="J278" s="288" t="s">
        <v>5988</v>
      </c>
      <c r="K278" s="444">
        <v>48</v>
      </c>
      <c r="L278" s="444">
        <v>266</v>
      </c>
      <c r="M278" s="445" t="s">
        <v>6032</v>
      </c>
      <c r="N278" s="288" t="s">
        <v>6311</v>
      </c>
      <c r="O278" s="288"/>
      <c r="P278" s="288" t="s">
        <v>6034</v>
      </c>
      <c r="Q278" s="288"/>
      <c r="R278" s="288"/>
      <c r="S278" s="288">
        <v>2</v>
      </c>
      <c r="T278" s="288" t="s">
        <v>6036</v>
      </c>
      <c r="U278" s="288"/>
      <c r="V278" s="288" t="s">
        <v>5257</v>
      </c>
      <c r="W278" s="291">
        <v>42997</v>
      </c>
    </row>
    <row r="279" spans="1:23" x14ac:dyDescent="0.3">
      <c r="A279" s="286" t="s">
        <v>5244</v>
      </c>
      <c r="B279" s="288" t="s">
        <v>4864</v>
      </c>
      <c r="C279" s="395">
        <v>401</v>
      </c>
      <c r="D279" s="288" t="s">
        <v>5371</v>
      </c>
      <c r="E279" s="288" t="s">
        <v>5529</v>
      </c>
      <c r="F279" s="288">
        <v>61</v>
      </c>
      <c r="G279" s="288">
        <v>343</v>
      </c>
      <c r="H279" s="288"/>
      <c r="I279" s="288"/>
      <c r="J279" s="288" t="s">
        <v>5988</v>
      </c>
      <c r="K279" s="444">
        <v>49</v>
      </c>
      <c r="L279" s="444">
        <v>255</v>
      </c>
      <c r="M279" s="445" t="s">
        <v>6032</v>
      </c>
      <c r="N279" s="288" t="s">
        <v>6312</v>
      </c>
      <c r="O279" s="288"/>
      <c r="P279" s="288" t="s">
        <v>6034</v>
      </c>
      <c r="Q279" s="288"/>
      <c r="R279" s="288"/>
      <c r="S279" s="288">
        <v>2</v>
      </c>
      <c r="T279" s="288" t="s">
        <v>6036</v>
      </c>
      <c r="U279" s="288"/>
      <c r="V279" s="288" t="s">
        <v>5257</v>
      </c>
      <c r="W279" s="291">
        <v>42997</v>
      </c>
    </row>
    <row r="280" spans="1:23" x14ac:dyDescent="0.3">
      <c r="A280" s="286" t="s">
        <v>5244</v>
      </c>
      <c r="B280" s="288" t="s">
        <v>4864</v>
      </c>
      <c r="C280" s="395">
        <v>411.15</v>
      </c>
      <c r="D280" s="288" t="s">
        <v>5371</v>
      </c>
      <c r="E280" s="288" t="s">
        <v>5476</v>
      </c>
      <c r="F280" s="288">
        <v>51</v>
      </c>
      <c r="G280" s="288">
        <v>331</v>
      </c>
      <c r="H280" s="288"/>
      <c r="I280" s="288"/>
      <c r="J280" s="288" t="s">
        <v>5988</v>
      </c>
      <c r="K280" s="444">
        <v>58</v>
      </c>
      <c r="L280" s="444">
        <v>244</v>
      </c>
      <c r="M280" s="445" t="s">
        <v>6032</v>
      </c>
      <c r="N280" s="288" t="s">
        <v>6313</v>
      </c>
      <c r="O280" s="288"/>
      <c r="P280" s="288" t="s">
        <v>6034</v>
      </c>
      <c r="Q280" s="288"/>
      <c r="R280" s="288"/>
      <c r="S280" s="288">
        <v>4</v>
      </c>
      <c r="T280" s="288" t="s">
        <v>6036</v>
      </c>
      <c r="U280" s="288"/>
      <c r="V280" s="288" t="s">
        <v>5257</v>
      </c>
      <c r="W280" s="291">
        <v>42997</v>
      </c>
    </row>
    <row r="281" spans="1:23" x14ac:dyDescent="0.3">
      <c r="A281" s="286" t="s">
        <v>5244</v>
      </c>
      <c r="B281" s="288" t="s">
        <v>4864</v>
      </c>
      <c r="C281" s="395">
        <v>427.25</v>
      </c>
      <c r="D281" s="288" t="s">
        <v>5371</v>
      </c>
      <c r="E281" s="288" t="s">
        <v>5476</v>
      </c>
      <c r="F281" s="288">
        <v>45</v>
      </c>
      <c r="G281" s="288">
        <v>25</v>
      </c>
      <c r="H281" s="288"/>
      <c r="I281" s="288"/>
      <c r="J281" s="288" t="s">
        <v>5248</v>
      </c>
      <c r="K281" s="444">
        <v>65</v>
      </c>
      <c r="L281" s="444">
        <v>284</v>
      </c>
      <c r="M281" s="445" t="s">
        <v>5989</v>
      </c>
      <c r="N281" s="288" t="s">
        <v>6314</v>
      </c>
      <c r="O281" s="288"/>
      <c r="P281" s="288" t="s">
        <v>6034</v>
      </c>
      <c r="Q281" s="288"/>
      <c r="R281" s="288"/>
      <c r="S281" s="288">
        <v>8</v>
      </c>
      <c r="T281" s="288" t="s">
        <v>6057</v>
      </c>
      <c r="U281" s="288"/>
      <c r="V281" s="288" t="s">
        <v>5257</v>
      </c>
      <c r="W281" s="291">
        <v>42997</v>
      </c>
    </row>
    <row r="282" spans="1:23" x14ac:dyDescent="0.3">
      <c r="A282" s="286" t="s">
        <v>5244</v>
      </c>
      <c r="B282" s="288" t="s">
        <v>4864</v>
      </c>
      <c r="C282" s="395">
        <v>241.9</v>
      </c>
      <c r="D282" s="288" t="s">
        <v>5371</v>
      </c>
      <c r="E282" s="288" t="s">
        <v>5529</v>
      </c>
      <c r="F282" s="288">
        <v>41</v>
      </c>
      <c r="G282" s="288">
        <v>295</v>
      </c>
      <c r="H282" s="288"/>
      <c r="I282" s="288"/>
      <c r="J282" s="288" t="s">
        <v>5988</v>
      </c>
      <c r="K282" s="444">
        <v>59</v>
      </c>
      <c r="L282" s="444">
        <v>213</v>
      </c>
      <c r="M282" s="446" t="s">
        <v>6052</v>
      </c>
      <c r="N282" s="288" t="s">
        <v>6315</v>
      </c>
      <c r="O282" s="288"/>
      <c r="P282" s="288" t="s">
        <v>6034</v>
      </c>
      <c r="Q282" s="288"/>
      <c r="R282" s="288"/>
      <c r="S282" s="288">
        <v>1</v>
      </c>
      <c r="T282" s="288" t="s">
        <v>6090</v>
      </c>
      <c r="U282" s="288" t="s">
        <v>6035</v>
      </c>
      <c r="V282" s="288" t="s">
        <v>5257</v>
      </c>
      <c r="W282" s="291">
        <v>42996</v>
      </c>
    </row>
    <row r="283" spans="1:23" x14ac:dyDescent="0.3">
      <c r="A283" s="286" t="s">
        <v>5244</v>
      </c>
      <c r="B283" s="288" t="s">
        <v>4864</v>
      </c>
      <c r="C283" s="395">
        <v>246.45</v>
      </c>
      <c r="D283" s="288" t="s">
        <v>5371</v>
      </c>
      <c r="E283" s="288" t="s">
        <v>5476</v>
      </c>
      <c r="F283" s="288">
        <v>46</v>
      </c>
      <c r="G283" s="288">
        <v>178</v>
      </c>
      <c r="H283" s="288"/>
      <c r="I283" s="288"/>
      <c r="J283" s="288" t="s">
        <v>5988</v>
      </c>
      <c r="K283" s="444">
        <v>25</v>
      </c>
      <c r="L283" s="444">
        <v>83</v>
      </c>
      <c r="M283" s="446" t="s">
        <v>6052</v>
      </c>
      <c r="N283" s="288" t="s">
        <v>6316</v>
      </c>
      <c r="O283" s="288"/>
      <c r="P283" s="288" t="s">
        <v>6034</v>
      </c>
      <c r="Q283" s="288"/>
      <c r="R283" s="288"/>
      <c r="S283" s="288">
        <v>2</v>
      </c>
      <c r="T283" s="288" t="s">
        <v>6035</v>
      </c>
      <c r="U283" s="288" t="s">
        <v>6090</v>
      </c>
      <c r="V283" s="288" t="s">
        <v>5257</v>
      </c>
      <c r="W283" s="291">
        <v>42996</v>
      </c>
    </row>
    <row r="284" spans="1:23" x14ac:dyDescent="0.3">
      <c r="A284" s="286" t="s">
        <v>5244</v>
      </c>
      <c r="B284" s="288" t="s">
        <v>4864</v>
      </c>
      <c r="C284" s="395">
        <v>255.2</v>
      </c>
      <c r="D284" s="288" t="s">
        <v>5434</v>
      </c>
      <c r="E284" s="288" t="s">
        <v>5529</v>
      </c>
      <c r="F284" s="288">
        <v>41</v>
      </c>
      <c r="G284" s="288">
        <v>147</v>
      </c>
      <c r="H284" s="288"/>
      <c r="I284" s="288"/>
      <c r="J284" s="288" t="s">
        <v>5988</v>
      </c>
      <c r="K284" s="444">
        <v>34</v>
      </c>
      <c r="L284" s="444">
        <v>40</v>
      </c>
      <c r="M284" s="446" t="s">
        <v>6052</v>
      </c>
      <c r="N284" s="288" t="s">
        <v>6317</v>
      </c>
      <c r="O284" s="288"/>
      <c r="P284" s="288" t="s">
        <v>6034</v>
      </c>
      <c r="Q284" s="288" t="s">
        <v>6119</v>
      </c>
      <c r="R284" s="288"/>
      <c r="S284" s="288"/>
      <c r="T284" s="288"/>
      <c r="U284" s="288"/>
      <c r="V284" s="288" t="s">
        <v>5257</v>
      </c>
      <c r="W284" s="291">
        <v>42996</v>
      </c>
    </row>
    <row r="285" spans="1:23" x14ac:dyDescent="0.3">
      <c r="A285" s="286" t="s">
        <v>5244</v>
      </c>
      <c r="B285" s="288" t="s">
        <v>4864</v>
      </c>
      <c r="C285" s="395">
        <v>237.73</v>
      </c>
      <c r="D285" s="288" t="s">
        <v>5371</v>
      </c>
      <c r="E285" s="288" t="s">
        <v>5476</v>
      </c>
      <c r="F285" s="288">
        <v>47</v>
      </c>
      <c r="G285" s="288">
        <v>297</v>
      </c>
      <c r="H285" s="288"/>
      <c r="I285" s="288"/>
      <c r="J285" s="288" t="s">
        <v>5988</v>
      </c>
      <c r="K285" s="444">
        <v>54</v>
      </c>
      <c r="L285" s="444">
        <v>217</v>
      </c>
      <c r="M285" s="447" t="s">
        <v>6049</v>
      </c>
      <c r="N285" s="288" t="s">
        <v>6318</v>
      </c>
      <c r="O285" s="288" t="s">
        <v>4540</v>
      </c>
      <c r="P285" s="288" t="s">
        <v>6034</v>
      </c>
      <c r="Q285" s="288"/>
      <c r="R285" s="288"/>
      <c r="S285" s="288">
        <v>2</v>
      </c>
      <c r="T285" s="288" t="s">
        <v>6067</v>
      </c>
      <c r="U285" s="288" t="s">
        <v>6036</v>
      </c>
      <c r="V285" s="288" t="s">
        <v>5257</v>
      </c>
      <c r="W285" s="291">
        <v>42996</v>
      </c>
    </row>
    <row r="286" spans="1:23" x14ac:dyDescent="0.3">
      <c r="A286" s="286" t="s">
        <v>5244</v>
      </c>
      <c r="B286" s="288" t="s">
        <v>4864</v>
      </c>
      <c r="C286" s="395">
        <v>241.8</v>
      </c>
      <c r="D286" s="288" t="s">
        <v>5371</v>
      </c>
      <c r="E286" s="288" t="s">
        <v>5476</v>
      </c>
      <c r="F286" s="288">
        <v>60</v>
      </c>
      <c r="G286" s="288">
        <v>308</v>
      </c>
      <c r="H286" s="288"/>
      <c r="I286" s="288"/>
      <c r="J286" s="288" t="s">
        <v>5988</v>
      </c>
      <c r="K286" s="444">
        <v>44</v>
      </c>
      <c r="L286" s="444">
        <v>232</v>
      </c>
      <c r="M286" s="447" t="s">
        <v>6049</v>
      </c>
      <c r="N286" s="288" t="s">
        <v>6319</v>
      </c>
      <c r="O286" s="288"/>
      <c r="P286" s="288" t="s">
        <v>6034</v>
      </c>
      <c r="Q286" s="288"/>
      <c r="R286" s="288"/>
      <c r="S286" s="288">
        <v>2</v>
      </c>
      <c r="T286" s="288" t="s">
        <v>6067</v>
      </c>
      <c r="U286" s="288" t="s">
        <v>6057</v>
      </c>
      <c r="V286" s="288" t="s">
        <v>5257</v>
      </c>
      <c r="W286" s="291">
        <v>42996</v>
      </c>
    </row>
    <row r="287" spans="1:23" x14ac:dyDescent="0.3">
      <c r="A287" s="286" t="s">
        <v>5244</v>
      </c>
      <c r="B287" s="288" t="s">
        <v>4864</v>
      </c>
      <c r="C287" s="395">
        <v>242.4</v>
      </c>
      <c r="D287" s="288" t="s">
        <v>5434</v>
      </c>
      <c r="E287" s="288" t="s">
        <v>5476</v>
      </c>
      <c r="F287" s="288">
        <v>60</v>
      </c>
      <c r="G287" s="288">
        <v>281</v>
      </c>
      <c r="H287" s="288"/>
      <c r="I287" s="288"/>
      <c r="J287" s="288" t="s">
        <v>5988</v>
      </c>
      <c r="K287" s="444">
        <v>38</v>
      </c>
      <c r="L287" s="444">
        <v>213</v>
      </c>
      <c r="M287" s="447" t="s">
        <v>6049</v>
      </c>
      <c r="N287" s="288" t="s">
        <v>6320</v>
      </c>
      <c r="O287" s="288"/>
      <c r="P287" s="288" t="s">
        <v>6034</v>
      </c>
      <c r="Q287" s="288"/>
      <c r="R287" s="288"/>
      <c r="S287" s="288">
        <v>3</v>
      </c>
      <c r="T287" s="288" t="s">
        <v>6067</v>
      </c>
      <c r="U287" s="288" t="s">
        <v>6036</v>
      </c>
      <c r="V287" s="288" t="s">
        <v>5257</v>
      </c>
      <c r="W287" s="291">
        <v>42996</v>
      </c>
    </row>
    <row r="288" spans="1:23" x14ac:dyDescent="0.3">
      <c r="A288" s="286" t="s">
        <v>5244</v>
      </c>
      <c r="B288" s="288" t="s">
        <v>4864</v>
      </c>
      <c r="C288" s="395">
        <v>295.89999999999998</v>
      </c>
      <c r="D288" s="288" t="s">
        <v>5371</v>
      </c>
      <c r="E288" s="288" t="s">
        <v>5476</v>
      </c>
      <c r="F288" s="288">
        <v>51</v>
      </c>
      <c r="G288" s="288">
        <v>218</v>
      </c>
      <c r="H288" s="288"/>
      <c r="I288" s="288"/>
      <c r="J288" s="288" t="s">
        <v>5988</v>
      </c>
      <c r="K288" s="444">
        <v>26</v>
      </c>
      <c r="L288" s="444">
        <v>147</v>
      </c>
      <c r="M288" s="447" t="s">
        <v>6049</v>
      </c>
      <c r="N288" s="288" t="s">
        <v>6321</v>
      </c>
      <c r="O288" s="288" t="s">
        <v>4540</v>
      </c>
      <c r="P288" s="288" t="s">
        <v>6034</v>
      </c>
      <c r="Q288" s="288"/>
      <c r="R288" s="288"/>
      <c r="S288" s="288">
        <v>4</v>
      </c>
      <c r="T288" s="288" t="s">
        <v>6067</v>
      </c>
      <c r="U288" s="288" t="s">
        <v>6036</v>
      </c>
      <c r="V288" s="288" t="s">
        <v>5257</v>
      </c>
      <c r="W288" s="291">
        <v>42997</v>
      </c>
    </row>
    <row r="289" spans="1:23" x14ac:dyDescent="0.3">
      <c r="A289" s="286" t="s">
        <v>5244</v>
      </c>
      <c r="B289" s="288" t="s">
        <v>4864</v>
      </c>
      <c r="C289" s="395">
        <v>312.93</v>
      </c>
      <c r="D289" s="288" t="s">
        <v>5371</v>
      </c>
      <c r="E289" s="288" t="s">
        <v>5476</v>
      </c>
      <c r="F289" s="288">
        <v>56</v>
      </c>
      <c r="G289" s="288">
        <v>324</v>
      </c>
      <c r="H289" s="288"/>
      <c r="I289" s="288"/>
      <c r="J289" s="288" t="s">
        <v>5988</v>
      </c>
      <c r="K289" s="444">
        <v>51</v>
      </c>
      <c r="L289" s="444">
        <v>241</v>
      </c>
      <c r="M289" s="447" t="s">
        <v>6049</v>
      </c>
      <c r="N289" s="288" t="s">
        <v>6322</v>
      </c>
      <c r="O289" s="288" t="s">
        <v>4540</v>
      </c>
      <c r="P289" s="288" t="s">
        <v>6034</v>
      </c>
      <c r="Q289" s="288"/>
      <c r="R289" s="288"/>
      <c r="S289" s="288">
        <v>4</v>
      </c>
      <c r="T289" s="288" t="s">
        <v>6067</v>
      </c>
      <c r="U289" s="288" t="s">
        <v>6036</v>
      </c>
      <c r="V289" s="288" t="s">
        <v>5257</v>
      </c>
      <c r="W289" s="291">
        <v>42997</v>
      </c>
    </row>
    <row r="290" spans="1:23" x14ac:dyDescent="0.3">
      <c r="A290" s="286" t="s">
        <v>5244</v>
      </c>
      <c r="B290" s="288" t="s">
        <v>4864</v>
      </c>
      <c r="C290" s="395">
        <v>314.25</v>
      </c>
      <c r="D290" s="288" t="s">
        <v>5371</v>
      </c>
      <c r="E290" s="288" t="s">
        <v>5476</v>
      </c>
      <c r="F290" s="288">
        <v>37</v>
      </c>
      <c r="G290" s="288">
        <v>295</v>
      </c>
      <c r="H290" s="288"/>
      <c r="I290" s="288"/>
      <c r="J290" s="288" t="s">
        <v>5988</v>
      </c>
      <c r="K290" s="444">
        <v>63</v>
      </c>
      <c r="L290" s="444">
        <v>211</v>
      </c>
      <c r="M290" s="447" t="s">
        <v>6049</v>
      </c>
      <c r="N290" s="288" t="s">
        <v>6323</v>
      </c>
      <c r="O290" s="288" t="s">
        <v>4540</v>
      </c>
      <c r="P290" s="288" t="s">
        <v>6034</v>
      </c>
      <c r="Q290" s="288"/>
      <c r="R290" s="288"/>
      <c r="S290" s="288">
        <v>3</v>
      </c>
      <c r="T290" s="288" t="s">
        <v>6067</v>
      </c>
      <c r="U290" s="288" t="s">
        <v>6036</v>
      </c>
      <c r="V290" s="288" t="s">
        <v>5257</v>
      </c>
      <c r="W290" s="291">
        <v>42997</v>
      </c>
    </row>
    <row r="291" spans="1:23" x14ac:dyDescent="0.3">
      <c r="A291" s="286" t="s">
        <v>5244</v>
      </c>
      <c r="B291" s="288" t="s">
        <v>4864</v>
      </c>
      <c r="C291" s="395">
        <v>332.16</v>
      </c>
      <c r="D291" s="288" t="s">
        <v>5371</v>
      </c>
      <c r="E291" s="288" t="s">
        <v>5476</v>
      </c>
      <c r="F291" s="288">
        <v>29</v>
      </c>
      <c r="G291" s="288">
        <v>5</v>
      </c>
      <c r="H291" s="288"/>
      <c r="I291" s="288"/>
      <c r="J291" s="288" t="s">
        <v>5988</v>
      </c>
      <c r="K291" s="444">
        <v>80</v>
      </c>
      <c r="L291" s="444">
        <v>271</v>
      </c>
      <c r="M291" s="447" t="s">
        <v>6049</v>
      </c>
      <c r="N291" s="288" t="s">
        <v>6324</v>
      </c>
      <c r="O291" s="288"/>
      <c r="P291" s="288" t="s">
        <v>6034</v>
      </c>
      <c r="Q291" s="288"/>
      <c r="R291" s="288"/>
      <c r="S291" s="288">
        <v>2</v>
      </c>
      <c r="T291" s="288" t="s">
        <v>6067</v>
      </c>
      <c r="U291" s="288" t="s">
        <v>6035</v>
      </c>
      <c r="V291" s="288" t="s">
        <v>5257</v>
      </c>
      <c r="W291" s="291">
        <v>42997</v>
      </c>
    </row>
    <row r="292" spans="1:23" x14ac:dyDescent="0.3">
      <c r="A292" s="286" t="s">
        <v>5244</v>
      </c>
      <c r="B292" s="288" t="s">
        <v>4864</v>
      </c>
      <c r="C292" s="395">
        <v>344.5</v>
      </c>
      <c r="D292" s="288" t="s">
        <v>5371</v>
      </c>
      <c r="E292" s="288" t="s">
        <v>5476</v>
      </c>
      <c r="F292" s="288">
        <v>42</v>
      </c>
      <c r="G292" s="288">
        <v>14</v>
      </c>
      <c r="H292" s="288"/>
      <c r="I292" s="288"/>
      <c r="J292" s="288" t="s">
        <v>5988</v>
      </c>
      <c r="K292" s="444">
        <v>67</v>
      </c>
      <c r="L292" s="444">
        <v>278</v>
      </c>
      <c r="M292" s="447" t="s">
        <v>6049</v>
      </c>
      <c r="N292" s="288" t="s">
        <v>6325</v>
      </c>
      <c r="O292" s="288"/>
      <c r="P292" s="288" t="s">
        <v>6034</v>
      </c>
      <c r="Q292" s="288"/>
      <c r="R292" s="288"/>
      <c r="S292" s="288">
        <v>4</v>
      </c>
      <c r="T292" s="288" t="s">
        <v>6067</v>
      </c>
      <c r="U292" s="288" t="s">
        <v>6036</v>
      </c>
      <c r="V292" s="288" t="s">
        <v>5257</v>
      </c>
      <c r="W292" s="291">
        <v>42997</v>
      </c>
    </row>
    <row r="293" spans="1:23" x14ac:dyDescent="0.3">
      <c r="A293" s="286" t="s">
        <v>5244</v>
      </c>
      <c r="B293" s="288" t="s">
        <v>4864</v>
      </c>
      <c r="C293" s="395">
        <v>181.7</v>
      </c>
      <c r="D293" s="288" t="s">
        <v>133</v>
      </c>
      <c r="E293" s="288" t="s">
        <v>5529</v>
      </c>
      <c r="F293" s="288">
        <v>40</v>
      </c>
      <c r="G293" s="288">
        <v>343</v>
      </c>
      <c r="H293" s="288"/>
      <c r="I293" s="288"/>
      <c r="J293" s="288" t="s">
        <v>5988</v>
      </c>
      <c r="K293" s="444">
        <v>67</v>
      </c>
      <c r="L293" s="444">
        <v>254</v>
      </c>
      <c r="M293" s="448" t="s">
        <v>5992</v>
      </c>
      <c r="N293" s="288" t="s">
        <v>6326</v>
      </c>
      <c r="O293" s="288"/>
      <c r="P293" s="288" t="s">
        <v>6034</v>
      </c>
      <c r="Q293" s="288"/>
      <c r="R293" s="288"/>
      <c r="S293" s="288"/>
      <c r="T293" s="288"/>
      <c r="U293" s="288"/>
      <c r="V293" s="288" t="s">
        <v>5257</v>
      </c>
      <c r="W293" s="291">
        <v>42996</v>
      </c>
    </row>
    <row r="294" spans="1:23" x14ac:dyDescent="0.3">
      <c r="A294" s="286" t="s">
        <v>5244</v>
      </c>
      <c r="B294" s="288" t="s">
        <v>4864</v>
      </c>
      <c r="C294" s="395">
        <v>200.9</v>
      </c>
      <c r="D294" s="288" t="s">
        <v>133</v>
      </c>
      <c r="E294" s="288" t="s">
        <v>5476</v>
      </c>
      <c r="F294" s="288">
        <v>50</v>
      </c>
      <c r="G294" s="288">
        <v>330</v>
      </c>
      <c r="H294" s="288"/>
      <c r="I294" s="288"/>
      <c r="J294" s="288" t="s">
        <v>5988</v>
      </c>
      <c r="K294" s="444">
        <v>56</v>
      </c>
      <c r="L294" s="444">
        <v>245</v>
      </c>
      <c r="M294" s="448" t="s">
        <v>5992</v>
      </c>
      <c r="N294" s="288" t="s">
        <v>6327</v>
      </c>
      <c r="O294" s="288"/>
      <c r="P294" s="288" t="s">
        <v>6034</v>
      </c>
      <c r="Q294" s="288"/>
      <c r="R294" s="288"/>
      <c r="S294" s="288"/>
      <c r="T294" s="288"/>
      <c r="U294" s="288"/>
      <c r="V294" s="288" t="s">
        <v>5257</v>
      </c>
      <c r="W294" s="291">
        <v>42996</v>
      </c>
    </row>
    <row r="295" spans="1:23" x14ac:dyDescent="0.3">
      <c r="A295" s="286" t="s">
        <v>5244</v>
      </c>
      <c r="B295" s="288" t="s">
        <v>4864</v>
      </c>
      <c r="C295" s="395">
        <v>222.44</v>
      </c>
      <c r="D295" s="288" t="s">
        <v>133</v>
      </c>
      <c r="E295" s="288" t="s">
        <v>5529</v>
      </c>
      <c r="F295" s="288">
        <v>32</v>
      </c>
      <c r="G295" s="288">
        <v>322</v>
      </c>
      <c r="H295" s="288"/>
      <c r="I295" s="288"/>
      <c r="J295" s="288" t="s">
        <v>5248</v>
      </c>
      <c r="K295" s="444">
        <v>73</v>
      </c>
      <c r="L295" s="444">
        <v>234</v>
      </c>
      <c r="M295" s="448" t="s">
        <v>5992</v>
      </c>
      <c r="N295" s="288" t="s">
        <v>6328</v>
      </c>
      <c r="O295" s="288"/>
      <c r="P295" s="288" t="s">
        <v>6034</v>
      </c>
      <c r="Q295" s="288"/>
      <c r="R295" s="288"/>
      <c r="S295" s="288"/>
      <c r="T295" s="288"/>
      <c r="U295" s="288"/>
      <c r="V295" s="288" t="s">
        <v>5257</v>
      </c>
      <c r="W295" s="291">
        <v>42996</v>
      </c>
    </row>
    <row r="296" spans="1:23" x14ac:dyDescent="0.3">
      <c r="A296" s="286" t="s">
        <v>5244</v>
      </c>
      <c r="B296" s="288" t="s">
        <v>4864</v>
      </c>
      <c r="C296" s="395">
        <v>259.85000000000002</v>
      </c>
      <c r="D296" s="288" t="s">
        <v>133</v>
      </c>
      <c r="E296" s="288" t="s">
        <v>5476</v>
      </c>
      <c r="F296" s="288">
        <v>43</v>
      </c>
      <c r="G296" s="288">
        <v>341</v>
      </c>
      <c r="H296" s="288"/>
      <c r="I296" s="288"/>
      <c r="J296" s="288" t="s">
        <v>5988</v>
      </c>
      <c r="K296" s="444">
        <v>65</v>
      </c>
      <c r="L296" s="444">
        <v>251</v>
      </c>
      <c r="M296" s="448" t="s">
        <v>5992</v>
      </c>
      <c r="N296" s="288" t="s">
        <v>6329</v>
      </c>
      <c r="O296" s="288"/>
      <c r="P296" s="288" t="s">
        <v>6034</v>
      </c>
      <c r="Q296" s="288"/>
      <c r="R296" s="288"/>
      <c r="S296" s="288"/>
      <c r="T296" s="288"/>
      <c r="U296" s="288"/>
      <c r="V296" s="288" t="s">
        <v>5257</v>
      </c>
      <c r="W296" s="291">
        <v>42996</v>
      </c>
    </row>
    <row r="297" spans="1:23" x14ac:dyDescent="0.3">
      <c r="A297" s="286" t="s">
        <v>5244</v>
      </c>
      <c r="B297" s="288" t="s">
        <v>4864</v>
      </c>
      <c r="C297" s="395">
        <v>280.35000000000002</v>
      </c>
      <c r="D297" s="288" t="s">
        <v>133</v>
      </c>
      <c r="E297" s="288" t="s">
        <v>5476</v>
      </c>
      <c r="F297" s="288">
        <v>45</v>
      </c>
      <c r="G297" s="288">
        <v>328</v>
      </c>
      <c r="H297" s="288"/>
      <c r="I297" s="288"/>
      <c r="J297" s="288" t="s">
        <v>5988</v>
      </c>
      <c r="K297" s="444">
        <v>62</v>
      </c>
      <c r="L297" s="444">
        <v>241</v>
      </c>
      <c r="M297" s="448" t="s">
        <v>5992</v>
      </c>
      <c r="N297" s="288" t="s">
        <v>6330</v>
      </c>
      <c r="O297" s="288"/>
      <c r="P297" s="288" t="s">
        <v>6034</v>
      </c>
      <c r="Q297" s="288"/>
      <c r="R297" s="288"/>
      <c r="S297" s="288"/>
      <c r="T297" s="288"/>
      <c r="U297" s="288"/>
      <c r="V297" s="288" t="s">
        <v>5257</v>
      </c>
      <c r="W297" s="291">
        <v>42997</v>
      </c>
    </row>
    <row r="298" spans="1:23" x14ac:dyDescent="0.3">
      <c r="A298" s="286" t="s">
        <v>5244</v>
      </c>
      <c r="B298" s="288" t="s">
        <v>4864</v>
      </c>
      <c r="C298" s="395">
        <v>281.04000000000002</v>
      </c>
      <c r="D298" s="288" t="s">
        <v>133</v>
      </c>
      <c r="E298" s="288" t="s">
        <v>5529</v>
      </c>
      <c r="F298" s="288">
        <v>40</v>
      </c>
      <c r="G298" s="288">
        <v>318</v>
      </c>
      <c r="H298" s="288"/>
      <c r="I298" s="288"/>
      <c r="J298" s="288" t="s">
        <v>5988</v>
      </c>
      <c r="K298" s="444">
        <v>65</v>
      </c>
      <c r="L298" s="444">
        <v>232</v>
      </c>
      <c r="M298" s="448" t="s">
        <v>5992</v>
      </c>
      <c r="N298" s="288" t="s">
        <v>6331</v>
      </c>
      <c r="O298" s="288"/>
      <c r="P298" s="288" t="s">
        <v>6034</v>
      </c>
      <c r="Q298" s="288"/>
      <c r="R298" s="288"/>
      <c r="S298" s="288"/>
      <c r="T298" s="288"/>
      <c r="U298" s="288"/>
      <c r="V298" s="288" t="s">
        <v>5257</v>
      </c>
      <c r="W298" s="291">
        <v>42997</v>
      </c>
    </row>
    <row r="299" spans="1:23" x14ac:dyDescent="0.3">
      <c r="A299" s="286" t="s">
        <v>5244</v>
      </c>
      <c r="B299" s="288" t="s">
        <v>4864</v>
      </c>
      <c r="C299" s="395">
        <v>283.99</v>
      </c>
      <c r="D299" s="288" t="s">
        <v>133</v>
      </c>
      <c r="E299" s="288" t="s">
        <v>5476</v>
      </c>
      <c r="F299" s="288">
        <v>50</v>
      </c>
      <c r="G299" s="288">
        <v>338</v>
      </c>
      <c r="H299" s="288"/>
      <c r="I299" s="288"/>
      <c r="J299" s="288" t="s">
        <v>5988</v>
      </c>
      <c r="K299" s="444">
        <v>58</v>
      </c>
      <c r="L299" s="444">
        <v>250</v>
      </c>
      <c r="M299" s="448" t="s">
        <v>5992</v>
      </c>
      <c r="N299" s="288" t="s">
        <v>6332</v>
      </c>
      <c r="O299" s="288"/>
      <c r="P299" s="288" t="s">
        <v>6034</v>
      </c>
      <c r="Q299" s="288"/>
      <c r="R299" s="288"/>
      <c r="S299" s="288"/>
      <c r="T299" s="288"/>
      <c r="U299" s="288"/>
      <c r="V299" s="288" t="s">
        <v>5257</v>
      </c>
      <c r="W299" s="291">
        <v>42997</v>
      </c>
    </row>
    <row r="300" spans="1:23" x14ac:dyDescent="0.3">
      <c r="A300" s="286" t="s">
        <v>5244</v>
      </c>
      <c r="B300" s="288" t="s">
        <v>4864</v>
      </c>
      <c r="C300" s="395">
        <v>289.39999999999998</v>
      </c>
      <c r="D300" s="288" t="s">
        <v>133</v>
      </c>
      <c r="E300" s="288" t="s">
        <v>5476</v>
      </c>
      <c r="F300" s="288">
        <v>46</v>
      </c>
      <c r="G300" s="288">
        <v>338</v>
      </c>
      <c r="H300" s="288"/>
      <c r="I300" s="288"/>
      <c r="J300" s="288" t="s">
        <v>5988</v>
      </c>
      <c r="K300" s="444">
        <v>62</v>
      </c>
      <c r="L300" s="444">
        <v>249</v>
      </c>
      <c r="M300" s="448" t="s">
        <v>5992</v>
      </c>
      <c r="N300" s="288" t="s">
        <v>6333</v>
      </c>
      <c r="O300" s="288"/>
      <c r="P300" s="288" t="s">
        <v>6034</v>
      </c>
      <c r="Q300" s="288"/>
      <c r="R300" s="288"/>
      <c r="S300" s="288"/>
      <c r="T300" s="288"/>
      <c r="U300" s="288"/>
      <c r="V300" s="288" t="s">
        <v>5257</v>
      </c>
      <c r="W300" s="291">
        <v>42997</v>
      </c>
    </row>
    <row r="301" spans="1:23" x14ac:dyDescent="0.3">
      <c r="A301" s="286" t="s">
        <v>5244</v>
      </c>
      <c r="B301" s="288" t="s">
        <v>4864</v>
      </c>
      <c r="C301" s="395">
        <v>298.3</v>
      </c>
      <c r="D301" s="288" t="s">
        <v>133</v>
      </c>
      <c r="E301" s="288" t="s">
        <v>5476</v>
      </c>
      <c r="F301" s="288">
        <v>55</v>
      </c>
      <c r="G301" s="288">
        <v>0</v>
      </c>
      <c r="H301" s="288"/>
      <c r="I301" s="288"/>
      <c r="J301" s="288" t="s">
        <v>5988</v>
      </c>
      <c r="K301" s="444">
        <v>54</v>
      </c>
      <c r="L301" s="444">
        <v>266</v>
      </c>
      <c r="M301" s="448" t="s">
        <v>5992</v>
      </c>
      <c r="N301" s="288" t="s">
        <v>6334</v>
      </c>
      <c r="O301" s="288"/>
      <c r="P301" s="288" t="s">
        <v>6034</v>
      </c>
      <c r="Q301" s="288"/>
      <c r="R301" s="288"/>
      <c r="S301" s="288"/>
      <c r="T301" s="288"/>
      <c r="U301" s="288"/>
      <c r="V301" s="288" t="s">
        <v>5257</v>
      </c>
      <c r="W301" s="291">
        <v>42997</v>
      </c>
    </row>
    <row r="302" spans="1:23" x14ac:dyDescent="0.3">
      <c r="A302" s="286" t="s">
        <v>5244</v>
      </c>
      <c r="B302" s="288" t="s">
        <v>4864</v>
      </c>
      <c r="C302" s="395">
        <v>328.25</v>
      </c>
      <c r="D302" s="288" t="s">
        <v>133</v>
      </c>
      <c r="E302" s="288" t="s">
        <v>5476</v>
      </c>
      <c r="F302" s="288">
        <v>50</v>
      </c>
      <c r="G302" s="288">
        <v>327</v>
      </c>
      <c r="H302" s="288"/>
      <c r="I302" s="288"/>
      <c r="J302" s="288" t="s">
        <v>5988</v>
      </c>
      <c r="K302" s="444">
        <v>57</v>
      </c>
      <c r="L302" s="444">
        <v>241</v>
      </c>
      <c r="M302" s="448" t="s">
        <v>5992</v>
      </c>
      <c r="N302" s="288" t="s">
        <v>6335</v>
      </c>
      <c r="O302" s="288"/>
      <c r="P302" s="288" t="s">
        <v>6034</v>
      </c>
      <c r="Q302" s="288"/>
      <c r="R302" s="288"/>
      <c r="S302" s="288"/>
      <c r="T302" s="288"/>
      <c r="U302" s="288"/>
      <c r="V302" s="288" t="s">
        <v>5257</v>
      </c>
      <c r="W302" s="291">
        <v>42997</v>
      </c>
    </row>
    <row r="303" spans="1:23" x14ac:dyDescent="0.3">
      <c r="A303" s="286" t="s">
        <v>5244</v>
      </c>
      <c r="B303" s="288" t="s">
        <v>4864</v>
      </c>
      <c r="C303" s="395">
        <v>335.05</v>
      </c>
      <c r="D303" s="288" t="s">
        <v>133</v>
      </c>
      <c r="E303" s="288" t="s">
        <v>5476</v>
      </c>
      <c r="F303" s="288">
        <v>45</v>
      </c>
      <c r="G303" s="288">
        <v>349</v>
      </c>
      <c r="H303" s="288"/>
      <c r="I303" s="288"/>
      <c r="J303" s="288" t="s">
        <v>5988</v>
      </c>
      <c r="K303" s="444">
        <v>64</v>
      </c>
      <c r="L303" s="444">
        <v>258</v>
      </c>
      <c r="M303" s="448" t="s">
        <v>5992</v>
      </c>
      <c r="N303" s="288" t="s">
        <v>6336</v>
      </c>
      <c r="O303" s="288"/>
      <c r="P303" s="288" t="s">
        <v>6034</v>
      </c>
      <c r="Q303" s="288"/>
      <c r="R303" s="288"/>
      <c r="S303" s="288"/>
      <c r="T303" s="288"/>
      <c r="U303" s="288"/>
      <c r="V303" s="288" t="s">
        <v>5257</v>
      </c>
      <c r="W303" s="291">
        <v>42997</v>
      </c>
    </row>
    <row r="304" spans="1:23" x14ac:dyDescent="0.3">
      <c r="A304" s="286" t="s">
        <v>5244</v>
      </c>
      <c r="B304" s="288" t="s">
        <v>4864</v>
      </c>
      <c r="C304" s="395">
        <v>341.15</v>
      </c>
      <c r="D304" s="288" t="s">
        <v>133</v>
      </c>
      <c r="E304" s="288" t="s">
        <v>5476</v>
      </c>
      <c r="F304" s="288">
        <v>34</v>
      </c>
      <c r="G304" s="288">
        <v>318</v>
      </c>
      <c r="H304" s="288"/>
      <c r="I304" s="288"/>
      <c r="J304" s="288" t="s">
        <v>5988</v>
      </c>
      <c r="K304" s="444">
        <v>71</v>
      </c>
      <c r="L304" s="444">
        <v>231</v>
      </c>
      <c r="M304" s="448" t="s">
        <v>5992</v>
      </c>
      <c r="N304" s="288" t="s">
        <v>6337</v>
      </c>
      <c r="O304" s="288"/>
      <c r="P304" s="288" t="s">
        <v>6034</v>
      </c>
      <c r="Q304" s="288"/>
      <c r="R304" s="288"/>
      <c r="S304" s="288"/>
      <c r="T304" s="288"/>
      <c r="U304" s="288"/>
      <c r="V304" s="288" t="s">
        <v>5257</v>
      </c>
      <c r="W304" s="291">
        <v>42997</v>
      </c>
    </row>
    <row r="305" spans="1:23" x14ac:dyDescent="0.3">
      <c r="A305" s="286" t="s">
        <v>5244</v>
      </c>
      <c r="B305" s="288" t="s">
        <v>4864</v>
      </c>
      <c r="C305" s="395">
        <v>361.7</v>
      </c>
      <c r="D305" s="288" t="s">
        <v>133</v>
      </c>
      <c r="E305" s="288" t="s">
        <v>5476</v>
      </c>
      <c r="F305" s="288">
        <v>51</v>
      </c>
      <c r="G305" s="288">
        <v>353</v>
      </c>
      <c r="H305" s="288"/>
      <c r="I305" s="288"/>
      <c r="J305" s="288" t="s">
        <v>5988</v>
      </c>
      <c r="K305" s="444">
        <v>58</v>
      </c>
      <c r="L305" s="444">
        <v>261</v>
      </c>
      <c r="M305" s="448" t="s">
        <v>5992</v>
      </c>
      <c r="N305" s="288" t="s">
        <v>6338</v>
      </c>
      <c r="O305" s="288"/>
      <c r="P305" s="288" t="s">
        <v>6034</v>
      </c>
      <c r="Q305" s="288"/>
      <c r="R305" s="288"/>
      <c r="S305" s="288"/>
      <c r="T305" s="288"/>
      <c r="U305" s="288"/>
      <c r="V305" s="288" t="s">
        <v>5257</v>
      </c>
      <c r="W305" s="291">
        <v>42997</v>
      </c>
    </row>
    <row r="306" spans="1:23" x14ac:dyDescent="0.3">
      <c r="A306" s="286" t="s">
        <v>5244</v>
      </c>
      <c r="B306" s="288" t="s">
        <v>4864</v>
      </c>
      <c r="C306" s="395">
        <v>370.35</v>
      </c>
      <c r="D306" s="288" t="s">
        <v>133</v>
      </c>
      <c r="E306" s="288" t="s">
        <v>5476</v>
      </c>
      <c r="F306" s="288">
        <v>50</v>
      </c>
      <c r="G306" s="288">
        <v>356</v>
      </c>
      <c r="H306" s="288"/>
      <c r="I306" s="288"/>
      <c r="J306" s="288" t="s">
        <v>5988</v>
      </c>
      <c r="K306" s="444">
        <v>59</v>
      </c>
      <c r="L306" s="444">
        <v>263</v>
      </c>
      <c r="M306" s="448" t="s">
        <v>5992</v>
      </c>
      <c r="N306" s="288" t="s">
        <v>6334</v>
      </c>
      <c r="O306" s="288"/>
      <c r="P306" s="288" t="s">
        <v>6034</v>
      </c>
      <c r="Q306" s="288"/>
      <c r="R306" s="288"/>
      <c r="S306" s="288"/>
      <c r="T306" s="288"/>
      <c r="U306" s="288"/>
      <c r="V306" s="288" t="s">
        <v>5257</v>
      </c>
      <c r="W306" s="291">
        <v>42997</v>
      </c>
    </row>
    <row r="307" spans="1:23" x14ac:dyDescent="0.3">
      <c r="A307" s="286" t="s">
        <v>5244</v>
      </c>
      <c r="B307" s="288" t="s">
        <v>4864</v>
      </c>
      <c r="C307" s="395">
        <v>375.95</v>
      </c>
      <c r="D307" s="288" t="s">
        <v>133</v>
      </c>
      <c r="E307" s="288" t="s">
        <v>5476</v>
      </c>
      <c r="F307" s="288">
        <v>51</v>
      </c>
      <c r="G307" s="288">
        <v>315</v>
      </c>
      <c r="H307" s="288"/>
      <c r="I307" s="288"/>
      <c r="J307" s="288" t="s">
        <v>5988</v>
      </c>
      <c r="K307" s="444">
        <v>54</v>
      </c>
      <c r="L307" s="444">
        <v>233</v>
      </c>
      <c r="M307" s="448" t="s">
        <v>5992</v>
      </c>
      <c r="N307" s="288" t="s">
        <v>6333</v>
      </c>
      <c r="O307" s="288"/>
      <c r="P307" s="288" t="s">
        <v>6034</v>
      </c>
      <c r="Q307" s="288"/>
      <c r="R307" s="288"/>
      <c r="S307" s="288"/>
      <c r="T307" s="288"/>
      <c r="U307" s="288"/>
      <c r="V307" s="288" t="s">
        <v>5257</v>
      </c>
      <c r="W307" s="291">
        <v>42997</v>
      </c>
    </row>
    <row r="308" spans="1:23" x14ac:dyDescent="0.3">
      <c r="A308" s="286" t="s">
        <v>5244</v>
      </c>
      <c r="B308" s="288" t="s">
        <v>4864</v>
      </c>
      <c r="C308" s="395">
        <v>387.25</v>
      </c>
      <c r="D308" s="288" t="s">
        <v>133</v>
      </c>
      <c r="E308" s="288" t="s">
        <v>5476</v>
      </c>
      <c r="F308" s="288">
        <v>60</v>
      </c>
      <c r="G308" s="288">
        <v>334</v>
      </c>
      <c r="H308" s="288"/>
      <c r="I308" s="288"/>
      <c r="J308" s="288" t="s">
        <v>5988</v>
      </c>
      <c r="K308" s="444">
        <v>49</v>
      </c>
      <c r="L308" s="444">
        <v>249</v>
      </c>
      <c r="M308" s="448" t="s">
        <v>5992</v>
      </c>
      <c r="N308" s="288" t="s">
        <v>6339</v>
      </c>
      <c r="O308" s="288"/>
      <c r="P308" s="288" t="s">
        <v>6034</v>
      </c>
      <c r="Q308" s="288"/>
      <c r="R308" s="288"/>
      <c r="S308" s="288"/>
      <c r="T308" s="288"/>
      <c r="U308" s="288"/>
      <c r="V308" s="288" t="s">
        <v>5257</v>
      </c>
      <c r="W308" s="291">
        <v>42997</v>
      </c>
    </row>
    <row r="309" spans="1:23" x14ac:dyDescent="0.3">
      <c r="A309" s="286" t="s">
        <v>5244</v>
      </c>
      <c r="B309" s="288" t="s">
        <v>4864</v>
      </c>
      <c r="C309" s="395">
        <v>388.5</v>
      </c>
      <c r="D309" s="288" t="s">
        <v>133</v>
      </c>
      <c r="E309" s="288" t="s">
        <v>5476</v>
      </c>
      <c r="F309" s="288">
        <v>44</v>
      </c>
      <c r="G309" s="288">
        <v>314</v>
      </c>
      <c r="H309" s="288"/>
      <c r="I309" s="288"/>
      <c r="J309" s="288" t="s">
        <v>5988</v>
      </c>
      <c r="K309" s="444">
        <v>61</v>
      </c>
      <c r="L309" s="444">
        <v>230</v>
      </c>
      <c r="M309" s="448" t="s">
        <v>5992</v>
      </c>
      <c r="N309" s="288" t="s">
        <v>6340</v>
      </c>
      <c r="O309" s="288"/>
      <c r="P309" s="288" t="s">
        <v>6034</v>
      </c>
      <c r="Q309" s="288"/>
      <c r="R309" s="288"/>
      <c r="S309" s="288"/>
      <c r="T309" s="288"/>
      <c r="U309" s="288"/>
      <c r="V309" s="288" t="s">
        <v>5257</v>
      </c>
      <c r="W309" s="291">
        <v>42997</v>
      </c>
    </row>
    <row r="310" spans="1:23" x14ac:dyDescent="0.3">
      <c r="A310" s="286" t="s">
        <v>5244</v>
      </c>
      <c r="B310" s="288" t="s">
        <v>4864</v>
      </c>
      <c r="C310" s="395">
        <v>390.45</v>
      </c>
      <c r="D310" s="288" t="s">
        <v>133</v>
      </c>
      <c r="E310" s="288" t="s">
        <v>5476</v>
      </c>
      <c r="F310" s="288">
        <v>50</v>
      </c>
      <c r="G310" s="288">
        <v>328</v>
      </c>
      <c r="H310" s="288"/>
      <c r="I310" s="288"/>
      <c r="J310" s="288" t="s">
        <v>5988</v>
      </c>
      <c r="K310" s="444">
        <v>58</v>
      </c>
      <c r="L310" s="444">
        <v>242</v>
      </c>
      <c r="M310" s="448" t="s">
        <v>5992</v>
      </c>
      <c r="N310" s="288" t="s">
        <v>6341</v>
      </c>
      <c r="O310" s="288"/>
      <c r="P310" s="288" t="s">
        <v>6034</v>
      </c>
      <c r="Q310" s="288"/>
      <c r="R310" s="288"/>
      <c r="S310" s="288"/>
      <c r="T310" s="288"/>
      <c r="U310" s="288"/>
      <c r="V310" s="288" t="s">
        <v>5257</v>
      </c>
      <c r="W310" s="291">
        <v>42997</v>
      </c>
    </row>
    <row r="311" spans="1:23" x14ac:dyDescent="0.3">
      <c r="A311" s="286" t="s">
        <v>5244</v>
      </c>
      <c r="B311" s="288" t="s">
        <v>4864</v>
      </c>
      <c r="C311" s="395">
        <v>392.9</v>
      </c>
      <c r="D311" s="288" t="s">
        <v>133</v>
      </c>
      <c r="E311" s="288" t="s">
        <v>5476</v>
      </c>
      <c r="F311" s="288">
        <v>45</v>
      </c>
      <c r="G311" s="288">
        <v>315</v>
      </c>
      <c r="H311" s="288"/>
      <c r="I311" s="288"/>
      <c r="J311" s="288" t="s">
        <v>5988</v>
      </c>
      <c r="K311" s="444">
        <v>61</v>
      </c>
      <c r="L311" s="444">
        <v>231</v>
      </c>
      <c r="M311" s="448" t="s">
        <v>5992</v>
      </c>
      <c r="N311" s="288" t="s">
        <v>6342</v>
      </c>
      <c r="O311" s="288"/>
      <c r="P311" s="288" t="s">
        <v>6034</v>
      </c>
      <c r="Q311" s="288"/>
      <c r="R311" s="288"/>
      <c r="S311" s="288"/>
      <c r="T311" s="288"/>
      <c r="U311" s="288"/>
      <c r="V311" s="288" t="s">
        <v>5257</v>
      </c>
      <c r="W311" s="291">
        <v>42997</v>
      </c>
    </row>
    <row r="312" spans="1:23" x14ac:dyDescent="0.3">
      <c r="A312" s="286" t="s">
        <v>5244</v>
      </c>
      <c r="B312" s="288" t="s">
        <v>4864</v>
      </c>
      <c r="C312" s="395">
        <v>396.43</v>
      </c>
      <c r="D312" s="288" t="s">
        <v>133</v>
      </c>
      <c r="E312" s="288" t="s">
        <v>5476</v>
      </c>
      <c r="F312" s="288">
        <v>39</v>
      </c>
      <c r="G312" s="288">
        <v>322</v>
      </c>
      <c r="H312" s="288"/>
      <c r="I312" s="288"/>
      <c r="J312" s="288" t="s">
        <v>5988</v>
      </c>
      <c r="K312" s="444">
        <v>68</v>
      </c>
      <c r="L312" s="444">
        <v>235</v>
      </c>
      <c r="M312" s="448" t="s">
        <v>5992</v>
      </c>
      <c r="N312" s="288" t="s">
        <v>6343</v>
      </c>
      <c r="O312" s="288"/>
      <c r="P312" s="288" t="s">
        <v>6034</v>
      </c>
      <c r="Q312" s="288"/>
      <c r="R312" s="288"/>
      <c r="S312" s="288"/>
      <c r="T312" s="288"/>
      <c r="U312" s="288"/>
      <c r="V312" s="288" t="s">
        <v>5257</v>
      </c>
      <c r="W312" s="291">
        <v>42997</v>
      </c>
    </row>
    <row r="313" spans="1:23" x14ac:dyDescent="0.3">
      <c r="A313" s="286" t="s">
        <v>5244</v>
      </c>
      <c r="B313" s="288" t="s">
        <v>4864</v>
      </c>
      <c r="C313" s="395">
        <v>398</v>
      </c>
      <c r="D313" s="288" t="s">
        <v>133</v>
      </c>
      <c r="E313" s="288" t="s">
        <v>5476</v>
      </c>
      <c r="F313" s="288">
        <v>39</v>
      </c>
      <c r="G313" s="288">
        <v>333</v>
      </c>
      <c r="H313" s="288"/>
      <c r="I313" s="288"/>
      <c r="J313" s="288" t="s">
        <v>5988</v>
      </c>
      <c r="K313" s="444">
        <v>69</v>
      </c>
      <c r="L313" s="444">
        <v>244</v>
      </c>
      <c r="M313" s="448" t="s">
        <v>5992</v>
      </c>
      <c r="N313" s="288" t="s">
        <v>6344</v>
      </c>
      <c r="O313" s="288"/>
      <c r="P313" s="288" t="s">
        <v>6034</v>
      </c>
      <c r="Q313" s="288"/>
      <c r="R313" s="288"/>
      <c r="S313" s="288"/>
      <c r="T313" s="288"/>
      <c r="U313" s="288"/>
      <c r="V313" s="288" t="s">
        <v>5257</v>
      </c>
      <c r="W313" s="291">
        <v>42997</v>
      </c>
    </row>
    <row r="314" spans="1:23" x14ac:dyDescent="0.3">
      <c r="A314" s="286" t="s">
        <v>5244</v>
      </c>
      <c r="B314" s="288" t="s">
        <v>4864</v>
      </c>
      <c r="C314" s="395">
        <v>399.2</v>
      </c>
      <c r="D314" s="288" t="s">
        <v>133</v>
      </c>
      <c r="E314" s="288" t="s">
        <v>5476</v>
      </c>
      <c r="F314" s="288">
        <v>40</v>
      </c>
      <c r="G314" s="288">
        <v>336</v>
      </c>
      <c r="H314" s="288"/>
      <c r="I314" s="288"/>
      <c r="J314" s="288" t="s">
        <v>5988</v>
      </c>
      <c r="K314" s="444">
        <v>69</v>
      </c>
      <c r="L314" s="444">
        <v>246</v>
      </c>
      <c r="M314" s="448" t="s">
        <v>5992</v>
      </c>
      <c r="N314" s="288" t="s">
        <v>6345</v>
      </c>
      <c r="O314" s="288"/>
      <c r="P314" s="288" t="s">
        <v>6034</v>
      </c>
      <c r="Q314" s="288"/>
      <c r="R314" s="288"/>
      <c r="S314" s="288"/>
      <c r="T314" s="288"/>
      <c r="U314" s="288"/>
      <c r="V314" s="288" t="s">
        <v>5257</v>
      </c>
      <c r="W314" s="291">
        <v>42997</v>
      </c>
    </row>
    <row r="315" spans="1:23" x14ac:dyDescent="0.3">
      <c r="A315" s="286" t="s">
        <v>5244</v>
      </c>
      <c r="B315" s="288" t="s">
        <v>4864</v>
      </c>
      <c r="C315" s="395">
        <v>401.15</v>
      </c>
      <c r="D315" s="288" t="s">
        <v>133</v>
      </c>
      <c r="E315" s="288" t="s">
        <v>5476</v>
      </c>
      <c r="F315" s="288">
        <v>64</v>
      </c>
      <c r="G315" s="288">
        <v>335</v>
      </c>
      <c r="H315" s="288"/>
      <c r="I315" s="288"/>
      <c r="J315" s="288" t="s">
        <v>5988</v>
      </c>
      <c r="K315" s="444">
        <v>45</v>
      </c>
      <c r="L315" s="444">
        <v>250</v>
      </c>
      <c r="M315" s="448" t="s">
        <v>5992</v>
      </c>
      <c r="N315" s="288" t="s">
        <v>6072</v>
      </c>
      <c r="O315" s="288"/>
      <c r="P315" s="288" t="s">
        <v>6034</v>
      </c>
      <c r="Q315" s="288"/>
      <c r="R315" s="288"/>
      <c r="S315" s="288"/>
      <c r="T315" s="288"/>
      <c r="U315" s="288"/>
      <c r="V315" s="288" t="s">
        <v>5257</v>
      </c>
      <c r="W315" s="291">
        <v>42997</v>
      </c>
    </row>
    <row r="316" spans="1:23" x14ac:dyDescent="0.3">
      <c r="A316" s="286" t="s">
        <v>5244</v>
      </c>
      <c r="B316" s="288" t="s">
        <v>4864</v>
      </c>
      <c r="C316" s="395">
        <v>404.4</v>
      </c>
      <c r="D316" s="288" t="s">
        <v>133</v>
      </c>
      <c r="E316" s="288" t="s">
        <v>5476</v>
      </c>
      <c r="F316" s="288">
        <v>70</v>
      </c>
      <c r="G316" s="288">
        <v>340</v>
      </c>
      <c r="H316" s="288"/>
      <c r="I316" s="288"/>
      <c r="J316" s="288" t="s">
        <v>5988</v>
      </c>
      <c r="K316" s="444">
        <v>40</v>
      </c>
      <c r="L316" s="444">
        <v>255</v>
      </c>
      <c r="M316" s="448" t="s">
        <v>5992</v>
      </c>
      <c r="N316" s="288" t="s">
        <v>6346</v>
      </c>
      <c r="O316" s="288"/>
      <c r="P316" s="288" t="s">
        <v>6034</v>
      </c>
      <c r="Q316" s="288"/>
      <c r="R316" s="288"/>
      <c r="S316" s="288"/>
      <c r="T316" s="288"/>
      <c r="U316" s="288"/>
      <c r="V316" s="288" t="s">
        <v>5257</v>
      </c>
      <c r="W316" s="291">
        <v>42997</v>
      </c>
    </row>
    <row r="317" spans="1:23" x14ac:dyDescent="0.3">
      <c r="A317" s="286" t="s">
        <v>5244</v>
      </c>
      <c r="B317" s="288" t="s">
        <v>4864</v>
      </c>
      <c r="C317" s="395">
        <v>408.35</v>
      </c>
      <c r="D317" s="288" t="s">
        <v>133</v>
      </c>
      <c r="E317" s="288" t="s">
        <v>5476</v>
      </c>
      <c r="F317" s="288">
        <v>53</v>
      </c>
      <c r="G317" s="288">
        <v>310</v>
      </c>
      <c r="H317" s="288"/>
      <c r="I317" s="288"/>
      <c r="J317" s="288" t="s">
        <v>5988</v>
      </c>
      <c r="K317" s="444">
        <v>52</v>
      </c>
      <c r="L317" s="444">
        <v>230</v>
      </c>
      <c r="M317" s="448" t="s">
        <v>5992</v>
      </c>
      <c r="N317" s="288" t="s">
        <v>6333</v>
      </c>
      <c r="O317" s="288"/>
      <c r="P317" s="288" t="s">
        <v>6034</v>
      </c>
      <c r="Q317" s="288"/>
      <c r="R317" s="288"/>
      <c r="S317" s="288"/>
      <c r="T317" s="288"/>
      <c r="U317" s="288"/>
      <c r="V317" s="288" t="s">
        <v>5257</v>
      </c>
      <c r="W317" s="291">
        <v>42997</v>
      </c>
    </row>
    <row r="318" spans="1:23" x14ac:dyDescent="0.3">
      <c r="A318" s="286" t="s">
        <v>5244</v>
      </c>
      <c r="B318" s="288" t="s">
        <v>4864</v>
      </c>
      <c r="C318" s="395">
        <v>411.62</v>
      </c>
      <c r="D318" s="288" t="s">
        <v>133</v>
      </c>
      <c r="E318" s="288" t="s">
        <v>5476</v>
      </c>
      <c r="F318" s="288">
        <v>55</v>
      </c>
      <c r="G318" s="288">
        <v>338</v>
      </c>
      <c r="H318" s="288"/>
      <c r="I318" s="288"/>
      <c r="J318" s="288" t="s">
        <v>5988</v>
      </c>
      <c r="K318" s="444">
        <v>55</v>
      </c>
      <c r="L318" s="444">
        <v>250</v>
      </c>
      <c r="M318" s="448" t="s">
        <v>5992</v>
      </c>
      <c r="N318" s="288" t="s">
        <v>6347</v>
      </c>
      <c r="O318" s="288"/>
      <c r="P318" s="288" t="s">
        <v>6034</v>
      </c>
      <c r="Q318" s="288"/>
      <c r="R318" s="288"/>
      <c r="S318" s="288"/>
      <c r="T318" s="288"/>
      <c r="U318" s="288"/>
      <c r="V318" s="288" t="s">
        <v>5257</v>
      </c>
      <c r="W318" s="291">
        <v>42997</v>
      </c>
    </row>
    <row r="319" spans="1:23" x14ac:dyDescent="0.3">
      <c r="A319" s="286" t="s">
        <v>5244</v>
      </c>
      <c r="B319" s="288" t="s">
        <v>4864</v>
      </c>
      <c r="C319" s="395">
        <v>416.85</v>
      </c>
      <c r="D319" s="288" t="s">
        <v>133</v>
      </c>
      <c r="E319" s="288" t="s">
        <v>5476</v>
      </c>
      <c r="F319" s="288">
        <v>45</v>
      </c>
      <c r="G319" s="288">
        <v>320</v>
      </c>
      <c r="H319" s="288"/>
      <c r="I319" s="288"/>
      <c r="J319" s="288" t="s">
        <v>5248</v>
      </c>
      <c r="K319" s="444">
        <v>62</v>
      </c>
      <c r="L319" s="444">
        <v>234</v>
      </c>
      <c r="M319" s="448" t="s">
        <v>5992</v>
      </c>
      <c r="N319" s="288" t="s">
        <v>6348</v>
      </c>
      <c r="O319" s="288"/>
      <c r="P319" s="288" t="s">
        <v>6034</v>
      </c>
      <c r="Q319" s="288"/>
      <c r="R319" s="288"/>
      <c r="S319" s="288"/>
      <c r="T319" s="288"/>
      <c r="U319" s="288"/>
      <c r="V319" s="288" t="s">
        <v>5257</v>
      </c>
      <c r="W319" s="291">
        <v>42997</v>
      </c>
    </row>
    <row r="320" spans="1:23" x14ac:dyDescent="0.3">
      <c r="A320" s="286" t="s">
        <v>5244</v>
      </c>
      <c r="B320" s="288" t="s">
        <v>4864</v>
      </c>
      <c r="C320" s="395">
        <v>427.2</v>
      </c>
      <c r="D320" s="288" t="s">
        <v>133</v>
      </c>
      <c r="E320" s="288" t="s">
        <v>5476</v>
      </c>
      <c r="F320" s="288">
        <v>44</v>
      </c>
      <c r="G320" s="288">
        <v>25</v>
      </c>
      <c r="H320" s="288"/>
      <c r="I320" s="288"/>
      <c r="J320" s="288" t="s">
        <v>5988</v>
      </c>
      <c r="K320" s="444">
        <v>66</v>
      </c>
      <c r="L320" s="444">
        <v>284</v>
      </c>
      <c r="M320" s="448" t="s">
        <v>5992</v>
      </c>
      <c r="N320" s="288" t="s">
        <v>6349</v>
      </c>
      <c r="O320" s="288"/>
      <c r="P320" s="288" t="s">
        <v>6034</v>
      </c>
      <c r="Q320" s="288"/>
      <c r="R320" s="288"/>
      <c r="S320" s="288"/>
      <c r="T320" s="288"/>
      <c r="U320" s="288"/>
      <c r="V320" s="288" t="s">
        <v>5257</v>
      </c>
      <c r="W320" s="291">
        <v>42997</v>
      </c>
    </row>
    <row r="321" spans="1:23" x14ac:dyDescent="0.3">
      <c r="A321" s="286" t="s">
        <v>5244</v>
      </c>
      <c r="B321" s="288" t="s">
        <v>4864</v>
      </c>
      <c r="C321" s="395">
        <v>444.16</v>
      </c>
      <c r="D321" s="288" t="s">
        <v>133</v>
      </c>
      <c r="E321" s="288" t="s">
        <v>5476</v>
      </c>
      <c r="F321" s="288">
        <v>50</v>
      </c>
      <c r="G321" s="288">
        <v>350</v>
      </c>
      <c r="H321" s="288"/>
      <c r="I321" s="288"/>
      <c r="J321" s="288" t="s">
        <v>5988</v>
      </c>
      <c r="K321" s="444">
        <v>61</v>
      </c>
      <c r="L321" s="444">
        <v>257</v>
      </c>
      <c r="M321" s="448" t="s">
        <v>5992</v>
      </c>
      <c r="N321" s="288" t="s">
        <v>6350</v>
      </c>
      <c r="O321" s="288"/>
      <c r="P321" s="288" t="s">
        <v>6034</v>
      </c>
      <c r="Q321" s="288"/>
      <c r="R321" s="288"/>
      <c r="S321" s="288"/>
      <c r="T321" s="288"/>
      <c r="U321" s="288"/>
      <c r="V321" s="288" t="s">
        <v>5257</v>
      </c>
      <c r="W321" s="291">
        <v>42997</v>
      </c>
    </row>
    <row r="322" spans="1:23" x14ac:dyDescent="0.3">
      <c r="A322" s="286" t="s">
        <v>5244</v>
      </c>
      <c r="B322" s="288" t="s">
        <v>4864</v>
      </c>
      <c r="C322" s="395">
        <v>201.1</v>
      </c>
      <c r="D322" s="288" t="s">
        <v>133</v>
      </c>
      <c r="E322" s="288" t="s">
        <v>5476</v>
      </c>
      <c r="F322" s="449">
        <v>56</v>
      </c>
      <c r="G322" s="449">
        <v>317</v>
      </c>
      <c r="H322" s="288"/>
      <c r="I322" s="288">
        <v>253</v>
      </c>
      <c r="J322" s="288" t="s">
        <v>5988</v>
      </c>
      <c r="K322" s="450">
        <v>48.62713094957769</v>
      </c>
      <c r="L322" s="450">
        <v>237</v>
      </c>
      <c r="M322" s="448" t="s">
        <v>5992</v>
      </c>
      <c r="N322" s="288" t="s">
        <v>6351</v>
      </c>
      <c r="O322" s="288"/>
      <c r="P322" s="288" t="s">
        <v>6034</v>
      </c>
      <c r="Q322" s="288"/>
      <c r="R322" s="288"/>
      <c r="S322" s="288"/>
      <c r="T322" s="288"/>
      <c r="U322" s="288"/>
      <c r="V322" s="288" t="s">
        <v>5257</v>
      </c>
      <c r="W322" s="291">
        <v>42997</v>
      </c>
    </row>
    <row r="323" spans="1:23" x14ac:dyDescent="0.3">
      <c r="A323" s="286" t="s">
        <v>5244</v>
      </c>
      <c r="B323" s="288" t="s">
        <v>4864</v>
      </c>
      <c r="C323" s="395">
        <v>202.25</v>
      </c>
      <c r="D323" s="288" t="s">
        <v>133</v>
      </c>
      <c r="E323" s="288" t="s">
        <v>5476</v>
      </c>
      <c r="F323" s="449">
        <v>59</v>
      </c>
      <c r="G323" s="449">
        <v>304</v>
      </c>
      <c r="H323" s="288"/>
      <c r="I323" s="288">
        <v>226</v>
      </c>
      <c r="J323" s="288" t="s">
        <v>5988</v>
      </c>
      <c r="K323" s="450">
        <v>43.508317427017339</v>
      </c>
      <c r="L323" s="450">
        <v>230</v>
      </c>
      <c r="M323" s="448" t="s">
        <v>5992</v>
      </c>
      <c r="N323" s="288" t="s">
        <v>6352</v>
      </c>
      <c r="O323" s="288"/>
      <c r="P323" s="288" t="s">
        <v>6034</v>
      </c>
      <c r="Q323" s="288"/>
      <c r="R323" s="288"/>
      <c r="S323" s="288"/>
      <c r="T323" s="288"/>
      <c r="U323" s="288"/>
      <c r="V323" s="288" t="s">
        <v>5257</v>
      </c>
      <c r="W323" s="291">
        <v>42997</v>
      </c>
    </row>
    <row r="324" spans="1:23" x14ac:dyDescent="0.3">
      <c r="A324" s="286" t="s">
        <v>5244</v>
      </c>
      <c r="B324" s="288" t="s">
        <v>4864</v>
      </c>
      <c r="C324" s="395">
        <v>383.9</v>
      </c>
      <c r="D324" s="288" t="s">
        <v>133</v>
      </c>
      <c r="E324" s="288" t="s">
        <v>5476</v>
      </c>
      <c r="F324" s="449">
        <v>72</v>
      </c>
      <c r="G324" s="449">
        <v>349</v>
      </c>
      <c r="H324" s="288"/>
      <c r="I324" s="288">
        <v>266</v>
      </c>
      <c r="J324" s="288" t="s">
        <v>5988</v>
      </c>
      <c r="K324" s="450">
        <v>37.719384831914084</v>
      </c>
      <c r="L324" s="450">
        <v>260</v>
      </c>
      <c r="M324" s="448" t="s">
        <v>5992</v>
      </c>
      <c r="N324" s="288" t="s">
        <v>6353</v>
      </c>
      <c r="O324" s="288"/>
      <c r="P324" s="288" t="s">
        <v>6034</v>
      </c>
      <c r="Q324" s="288"/>
      <c r="R324" s="288"/>
      <c r="S324" s="288"/>
      <c r="T324" s="288"/>
      <c r="U324" s="288"/>
      <c r="V324" s="288" t="s">
        <v>5257</v>
      </c>
      <c r="W324" s="291">
        <v>42997</v>
      </c>
    </row>
    <row r="325" spans="1:23" x14ac:dyDescent="0.3">
      <c r="A325" s="286" t="s">
        <v>5244</v>
      </c>
      <c r="B325" s="288" t="s">
        <v>4864</v>
      </c>
      <c r="C325" s="395">
        <v>388.4</v>
      </c>
      <c r="D325" s="288" t="s">
        <v>133</v>
      </c>
      <c r="E325" s="288" t="s">
        <v>5476</v>
      </c>
      <c r="F325" s="449">
        <v>52</v>
      </c>
      <c r="G325" s="449">
        <v>314</v>
      </c>
      <c r="H325" s="288"/>
      <c r="I325" s="288">
        <v>221</v>
      </c>
      <c r="J325" s="288" t="s">
        <v>5988</v>
      </c>
      <c r="K325" s="450">
        <v>53.543335044551277</v>
      </c>
      <c r="L325" s="450">
        <v>233</v>
      </c>
      <c r="M325" s="448" t="s">
        <v>5992</v>
      </c>
      <c r="N325" s="288" t="s">
        <v>6351</v>
      </c>
      <c r="O325" s="288"/>
      <c r="P325" s="288" t="s">
        <v>6034</v>
      </c>
      <c r="Q325" s="288"/>
      <c r="R325" s="288"/>
      <c r="S325" s="288"/>
      <c r="T325" s="288"/>
      <c r="U325" s="288"/>
      <c r="V325" s="288" t="s">
        <v>5257</v>
      </c>
      <c r="W325" s="291">
        <v>42997</v>
      </c>
    </row>
    <row r="326" spans="1:23" x14ac:dyDescent="0.3">
      <c r="A326" s="286" t="s">
        <v>5244</v>
      </c>
      <c r="B326" s="288" t="s">
        <v>4864</v>
      </c>
      <c r="C326" s="395">
        <v>398.9</v>
      </c>
      <c r="D326" s="288" t="s">
        <v>133</v>
      </c>
      <c r="E326" s="288" t="s">
        <v>5476</v>
      </c>
      <c r="F326" s="449">
        <v>51</v>
      </c>
      <c r="G326" s="449">
        <v>318</v>
      </c>
      <c r="H326" s="288"/>
      <c r="I326" s="288">
        <v>239</v>
      </c>
      <c r="J326" s="288" t="s">
        <v>5988</v>
      </c>
      <c r="K326" s="450">
        <v>55.398986016559022</v>
      </c>
      <c r="L326" s="450">
        <v>235</v>
      </c>
      <c r="M326" s="448" t="s">
        <v>5992</v>
      </c>
      <c r="N326" s="288" t="s">
        <v>6354</v>
      </c>
      <c r="O326" s="288"/>
      <c r="P326" s="288" t="s">
        <v>6034</v>
      </c>
      <c r="Q326" s="288"/>
      <c r="R326" s="288"/>
      <c r="S326" s="288"/>
      <c r="T326" s="288"/>
      <c r="U326" s="288"/>
      <c r="V326" s="288" t="s">
        <v>5257</v>
      </c>
      <c r="W326" s="291">
        <v>42997</v>
      </c>
    </row>
    <row r="327" spans="1:23" x14ac:dyDescent="0.3">
      <c r="A327" s="286" t="s">
        <v>5244</v>
      </c>
      <c r="B327" s="288" t="s">
        <v>4864</v>
      </c>
      <c r="C327" s="395">
        <v>404.25</v>
      </c>
      <c r="D327" s="288" t="s">
        <v>133</v>
      </c>
      <c r="E327" s="288" t="s">
        <v>5476</v>
      </c>
      <c r="F327" s="449">
        <v>64</v>
      </c>
      <c r="G327" s="449">
        <v>337</v>
      </c>
      <c r="H327" s="288"/>
      <c r="I327" s="288">
        <v>217</v>
      </c>
      <c r="J327" s="288" t="s">
        <v>5988</v>
      </c>
      <c r="K327" s="450">
        <v>45.431080135153778</v>
      </c>
      <c r="L327" s="450">
        <v>251</v>
      </c>
      <c r="M327" s="448" t="s">
        <v>5992</v>
      </c>
      <c r="N327" s="288" t="s">
        <v>6355</v>
      </c>
      <c r="O327" s="288"/>
      <c r="P327" s="288" t="s">
        <v>6034</v>
      </c>
      <c r="Q327" s="288"/>
      <c r="R327" s="288"/>
      <c r="S327" s="288"/>
      <c r="T327" s="288"/>
      <c r="U327" s="288"/>
      <c r="V327" s="288" t="s">
        <v>5257</v>
      </c>
      <c r="W327" s="291">
        <v>42997</v>
      </c>
    </row>
    <row r="328" spans="1:23" x14ac:dyDescent="0.3">
      <c r="A328" s="286" t="s">
        <v>5244</v>
      </c>
      <c r="B328" s="288" t="s">
        <v>4864</v>
      </c>
      <c r="C328" s="395">
        <v>405.02</v>
      </c>
      <c r="D328" s="288" t="s">
        <v>133</v>
      </c>
      <c r="E328" s="288" t="s">
        <v>5476</v>
      </c>
      <c r="F328" s="449">
        <v>50</v>
      </c>
      <c r="G328" s="449">
        <v>311</v>
      </c>
      <c r="H328" s="288"/>
      <c r="I328" s="288">
        <v>239</v>
      </c>
      <c r="J328" s="288" t="s">
        <v>5988</v>
      </c>
      <c r="K328" s="450">
        <v>55.179696396079784</v>
      </c>
      <c r="L328" s="450">
        <v>229</v>
      </c>
      <c r="M328" s="448" t="s">
        <v>5992</v>
      </c>
      <c r="N328" s="288" t="s">
        <v>6351</v>
      </c>
      <c r="O328" s="288"/>
      <c r="P328" s="288" t="s">
        <v>6034</v>
      </c>
      <c r="Q328" s="288"/>
      <c r="R328" s="288"/>
      <c r="S328" s="288"/>
      <c r="T328" s="288"/>
      <c r="U328" s="288"/>
      <c r="V328" s="288" t="s">
        <v>5257</v>
      </c>
      <c r="W328" s="291">
        <v>42997</v>
      </c>
    </row>
    <row r="329" spans="1:23" x14ac:dyDescent="0.3">
      <c r="A329" s="286" t="s">
        <v>5244</v>
      </c>
      <c r="B329" s="288" t="s">
        <v>4864</v>
      </c>
      <c r="C329" s="395">
        <v>404.15</v>
      </c>
      <c r="D329" s="288" t="s">
        <v>133</v>
      </c>
      <c r="E329" s="288" t="s">
        <v>5476</v>
      </c>
      <c r="F329" s="449">
        <v>35</v>
      </c>
      <c r="G329" s="449">
        <v>337</v>
      </c>
      <c r="H329" s="288">
        <v>274</v>
      </c>
      <c r="I329" s="288"/>
      <c r="J329" s="288" t="s">
        <v>5988</v>
      </c>
      <c r="K329" s="450">
        <v>74.051817935903486</v>
      </c>
      <c r="L329" s="450">
        <v>246</v>
      </c>
      <c r="M329" s="448" t="s">
        <v>5992</v>
      </c>
      <c r="N329" s="288" t="s">
        <v>6356</v>
      </c>
      <c r="O329" s="288"/>
      <c r="P329" s="288" t="s">
        <v>6034</v>
      </c>
      <c r="Q329" s="288"/>
      <c r="R329" s="288"/>
      <c r="S329" s="288"/>
      <c r="T329" s="288"/>
      <c r="U329" s="288"/>
      <c r="V329" s="288" t="s">
        <v>5257</v>
      </c>
      <c r="W329" s="291">
        <v>42997</v>
      </c>
    </row>
    <row r="330" spans="1:23" x14ac:dyDescent="0.3">
      <c r="A330" s="286" t="s">
        <v>5244</v>
      </c>
      <c r="B330" s="288" t="s">
        <v>4864</v>
      </c>
      <c r="C330" s="395">
        <v>407</v>
      </c>
      <c r="D330" s="288" t="s">
        <v>133</v>
      </c>
      <c r="E330" s="288" t="s">
        <v>5476</v>
      </c>
      <c r="F330" s="449">
        <v>48</v>
      </c>
      <c r="G330" s="449">
        <v>318</v>
      </c>
      <c r="H330" s="288"/>
      <c r="I330" s="288">
        <v>249</v>
      </c>
      <c r="J330" s="288" t="s">
        <v>5988</v>
      </c>
      <c r="K330" s="450">
        <v>58.45251746463007</v>
      </c>
      <c r="L330" s="450">
        <v>233</v>
      </c>
      <c r="M330" s="448" t="s">
        <v>5992</v>
      </c>
      <c r="N330" s="288" t="s">
        <v>6351</v>
      </c>
      <c r="O330" s="288"/>
      <c r="P330" s="288" t="s">
        <v>6034</v>
      </c>
      <c r="Q330" s="288"/>
      <c r="R330" s="288"/>
      <c r="S330" s="288"/>
      <c r="T330" s="288"/>
      <c r="U330" s="288"/>
      <c r="V330" s="288" t="s">
        <v>5257</v>
      </c>
      <c r="W330" s="291">
        <v>42997</v>
      </c>
    </row>
    <row r="331" spans="1:23" x14ac:dyDescent="0.3">
      <c r="A331" s="286" t="s">
        <v>5244</v>
      </c>
      <c r="B331" s="288" t="s">
        <v>4864</v>
      </c>
      <c r="C331" s="395">
        <v>407.9</v>
      </c>
      <c r="D331" s="288" t="s">
        <v>133</v>
      </c>
      <c r="E331" s="288" t="s">
        <v>5476</v>
      </c>
      <c r="F331" s="449">
        <v>50</v>
      </c>
      <c r="G331" s="449">
        <v>325</v>
      </c>
      <c r="H331" s="288">
        <v>275</v>
      </c>
      <c r="I331" s="288">
        <v>249</v>
      </c>
      <c r="J331" s="288" t="s">
        <v>5988</v>
      </c>
      <c r="K331" s="450">
        <v>57.692549628259542</v>
      </c>
      <c r="L331" s="450">
        <v>239</v>
      </c>
      <c r="M331" s="448" t="s">
        <v>5992</v>
      </c>
      <c r="N331" s="288" t="s">
        <v>6357</v>
      </c>
      <c r="O331" s="288"/>
      <c r="P331" s="288" t="s">
        <v>6034</v>
      </c>
      <c r="Q331" s="288"/>
      <c r="R331" s="288"/>
      <c r="S331" s="288"/>
      <c r="T331" s="288"/>
      <c r="U331" s="288"/>
      <c r="V331" s="288" t="s">
        <v>5257</v>
      </c>
      <c r="W331" s="291">
        <v>42997</v>
      </c>
    </row>
    <row r="332" spans="1:23" x14ac:dyDescent="0.3">
      <c r="A332" s="286" t="s">
        <v>5244</v>
      </c>
      <c r="B332" s="288" t="s">
        <v>4864</v>
      </c>
      <c r="C332" s="395">
        <v>414.85</v>
      </c>
      <c r="D332" s="288" t="s">
        <v>133</v>
      </c>
      <c r="E332" s="288" t="s">
        <v>5476</v>
      </c>
      <c r="F332" s="449">
        <v>57</v>
      </c>
      <c r="G332" s="449">
        <v>346</v>
      </c>
      <c r="H332" s="288"/>
      <c r="I332" s="288">
        <v>269</v>
      </c>
      <c r="J332" s="288" t="s">
        <v>5988</v>
      </c>
      <c r="K332" s="450">
        <v>53.292383138190054</v>
      </c>
      <c r="L332" s="450">
        <v>256</v>
      </c>
      <c r="M332" s="448" t="s">
        <v>5992</v>
      </c>
      <c r="N332" s="288" t="s">
        <v>6358</v>
      </c>
      <c r="O332" s="288"/>
      <c r="P332" s="288" t="s">
        <v>6034</v>
      </c>
      <c r="Q332" s="288"/>
      <c r="R332" s="288"/>
      <c r="S332" s="288"/>
      <c r="T332" s="288"/>
      <c r="U332" s="288"/>
      <c r="V332" s="288" t="s">
        <v>5257</v>
      </c>
      <c r="W332" s="291">
        <v>42997</v>
      </c>
    </row>
    <row r="333" spans="1:23" x14ac:dyDescent="0.3">
      <c r="A333" s="286" t="s">
        <v>5244</v>
      </c>
      <c r="B333" s="288" t="s">
        <v>4864</v>
      </c>
      <c r="C333" s="395">
        <v>171.06</v>
      </c>
      <c r="D333" s="288" t="s">
        <v>5434</v>
      </c>
      <c r="E333" s="288" t="s">
        <v>5529</v>
      </c>
      <c r="F333" s="288">
        <v>80</v>
      </c>
      <c r="G333" s="288">
        <v>0</v>
      </c>
      <c r="H333" s="288"/>
      <c r="I333" s="288"/>
      <c r="J333" s="288" t="s">
        <v>5988</v>
      </c>
      <c r="K333" s="444">
        <v>27</v>
      </c>
      <c r="L333" s="444">
        <v>269</v>
      </c>
      <c r="M333" s="451" t="s">
        <v>6075</v>
      </c>
      <c r="N333" s="288" t="s">
        <v>6359</v>
      </c>
      <c r="O333" s="288"/>
      <c r="P333" s="288" t="s">
        <v>6034</v>
      </c>
      <c r="Q333" s="288"/>
      <c r="R333" s="288"/>
      <c r="S333" s="288"/>
      <c r="T333" s="288"/>
      <c r="U333" s="288"/>
      <c r="V333" s="288" t="s">
        <v>5257</v>
      </c>
      <c r="W333" s="291">
        <v>42996</v>
      </c>
    </row>
    <row r="334" spans="1:23" x14ac:dyDescent="0.3">
      <c r="A334" s="286" t="s">
        <v>5244</v>
      </c>
      <c r="B334" s="288" t="s">
        <v>4864</v>
      </c>
      <c r="C334" s="395">
        <v>231.6</v>
      </c>
      <c r="D334" s="288" t="s">
        <v>5434</v>
      </c>
      <c r="E334" s="288" t="s">
        <v>5476</v>
      </c>
      <c r="F334" s="288">
        <v>50</v>
      </c>
      <c r="G334" s="288">
        <v>172</v>
      </c>
      <c r="H334" s="288"/>
      <c r="I334" s="288"/>
      <c r="J334" s="288" t="s">
        <v>5988</v>
      </c>
      <c r="K334" s="444">
        <v>22</v>
      </c>
      <c r="L334" s="444">
        <v>73</v>
      </c>
      <c r="M334" s="451" t="s">
        <v>6075</v>
      </c>
      <c r="N334" s="288" t="s">
        <v>6360</v>
      </c>
      <c r="O334" s="288"/>
      <c r="P334" s="288" t="s">
        <v>6034</v>
      </c>
      <c r="Q334" s="288" t="s">
        <v>6119</v>
      </c>
      <c r="R334" s="288"/>
      <c r="S334" s="288"/>
      <c r="T334" s="288"/>
      <c r="U334" s="288"/>
      <c r="V334" s="288" t="s">
        <v>5257</v>
      </c>
      <c r="W334" s="291">
        <v>42996</v>
      </c>
    </row>
    <row r="335" spans="1:23" x14ac:dyDescent="0.3">
      <c r="A335" s="286" t="s">
        <v>5244</v>
      </c>
      <c r="B335" s="288" t="s">
        <v>4864</v>
      </c>
      <c r="C335" s="395">
        <v>240.67</v>
      </c>
      <c r="D335" s="288" t="s">
        <v>5434</v>
      </c>
      <c r="E335" s="288" t="s">
        <v>5476</v>
      </c>
      <c r="F335" s="288">
        <v>54</v>
      </c>
      <c r="G335" s="288">
        <v>352</v>
      </c>
      <c r="H335" s="288"/>
      <c r="I335" s="288"/>
      <c r="J335" s="288" t="s">
        <v>5988</v>
      </c>
      <c r="K335" s="444">
        <v>55</v>
      </c>
      <c r="L335" s="444">
        <v>261</v>
      </c>
      <c r="M335" s="451" t="s">
        <v>6075</v>
      </c>
      <c r="N335" s="288" t="s">
        <v>6361</v>
      </c>
      <c r="O335" s="288"/>
      <c r="P335" s="288" t="s">
        <v>6034</v>
      </c>
      <c r="Q335" s="288" t="s">
        <v>5266</v>
      </c>
      <c r="R335" s="288"/>
      <c r="S335" s="288"/>
      <c r="T335" s="288"/>
      <c r="U335" s="288"/>
      <c r="V335" s="288" t="s">
        <v>5257</v>
      </c>
      <c r="W335" s="291">
        <v>42996</v>
      </c>
    </row>
    <row r="336" spans="1:23" x14ac:dyDescent="0.3">
      <c r="A336" s="286" t="s">
        <v>5244</v>
      </c>
      <c r="B336" s="288" t="s">
        <v>4864</v>
      </c>
      <c r="C336" s="395">
        <v>451.9</v>
      </c>
      <c r="D336" s="288" t="s">
        <v>5434</v>
      </c>
      <c r="E336" s="288" t="s">
        <v>5476</v>
      </c>
      <c r="F336" s="288">
        <v>38</v>
      </c>
      <c r="G336" s="288">
        <v>38</v>
      </c>
      <c r="H336" s="288"/>
      <c r="I336" s="288"/>
      <c r="J336" s="288" t="s">
        <v>5988</v>
      </c>
      <c r="K336" s="444">
        <v>70</v>
      </c>
      <c r="L336" s="444">
        <v>296</v>
      </c>
      <c r="M336" s="451" t="s">
        <v>6075</v>
      </c>
      <c r="N336" s="288" t="s">
        <v>6362</v>
      </c>
      <c r="O336" s="288"/>
      <c r="P336" s="288" t="s">
        <v>6034</v>
      </c>
      <c r="Q336" s="288"/>
      <c r="R336" s="288"/>
      <c r="S336" s="288"/>
      <c r="T336" s="288"/>
      <c r="U336" s="288"/>
      <c r="V336" s="288" t="s">
        <v>5257</v>
      </c>
      <c r="W336" s="291">
        <v>42997</v>
      </c>
    </row>
    <row r="337" spans="1:23" x14ac:dyDescent="0.3">
      <c r="A337" s="286" t="s">
        <v>5244</v>
      </c>
      <c r="B337" s="288" t="s">
        <v>4864</v>
      </c>
      <c r="C337" s="395">
        <v>446.25</v>
      </c>
      <c r="D337" s="288" t="s">
        <v>5280</v>
      </c>
      <c r="E337" s="288" t="s">
        <v>5476</v>
      </c>
      <c r="F337" s="288">
        <v>21</v>
      </c>
      <c r="G337" s="288">
        <v>15</v>
      </c>
      <c r="H337" s="288"/>
      <c r="I337" s="288"/>
      <c r="J337" s="288" t="s">
        <v>5988</v>
      </c>
      <c r="K337" s="444">
        <v>90</v>
      </c>
      <c r="L337" s="444">
        <v>278</v>
      </c>
      <c r="M337" s="452" t="s">
        <v>6002</v>
      </c>
      <c r="N337" s="288" t="s">
        <v>6363</v>
      </c>
      <c r="O337" s="288"/>
      <c r="P337" s="288" t="s">
        <v>6034</v>
      </c>
      <c r="Q337" s="288"/>
      <c r="R337" s="288"/>
      <c r="S337" s="288"/>
      <c r="T337" s="288"/>
      <c r="U337" s="288"/>
      <c r="V337" s="288" t="s">
        <v>5257</v>
      </c>
      <c r="W337" s="291">
        <v>42997</v>
      </c>
    </row>
    <row r="338" spans="1:23" x14ac:dyDescent="0.3">
      <c r="A338" s="286" t="s">
        <v>5244</v>
      </c>
      <c r="B338" s="288" t="s">
        <v>4864</v>
      </c>
      <c r="C338" s="395">
        <v>446.6</v>
      </c>
      <c r="D338" s="288" t="s">
        <v>5280</v>
      </c>
      <c r="E338" s="288" t="s">
        <v>5476</v>
      </c>
      <c r="F338" s="288">
        <v>20</v>
      </c>
      <c r="G338" s="288">
        <v>14</v>
      </c>
      <c r="H338" s="288"/>
      <c r="I338" s="288"/>
      <c r="J338" s="288" t="s">
        <v>5248</v>
      </c>
      <c r="K338" s="444">
        <v>89</v>
      </c>
      <c r="L338" s="444">
        <v>98</v>
      </c>
      <c r="M338" s="452" t="s">
        <v>6002</v>
      </c>
      <c r="N338" s="288" t="s">
        <v>6364</v>
      </c>
      <c r="O338" s="288"/>
      <c r="P338" s="288" t="s">
        <v>6034</v>
      </c>
      <c r="Q338" s="288"/>
      <c r="R338" s="288"/>
      <c r="S338" s="288"/>
      <c r="T338" s="288"/>
      <c r="U338" s="288"/>
      <c r="V338" s="288" t="s">
        <v>5257</v>
      </c>
      <c r="W338" s="291">
        <v>42997</v>
      </c>
    </row>
    <row r="339" spans="1:23" x14ac:dyDescent="0.3">
      <c r="A339" s="286" t="s">
        <v>5244</v>
      </c>
      <c r="B339" s="288" t="s">
        <v>4864</v>
      </c>
      <c r="C339" s="395">
        <v>469.7</v>
      </c>
      <c r="D339" s="288" t="s">
        <v>5280</v>
      </c>
      <c r="E339" s="288" t="s">
        <v>5476</v>
      </c>
      <c r="F339" s="288">
        <v>40</v>
      </c>
      <c r="G339" s="288">
        <v>59</v>
      </c>
      <c r="H339" s="288"/>
      <c r="I339" s="288"/>
      <c r="J339" s="288" t="s">
        <v>5988</v>
      </c>
      <c r="K339" s="444">
        <v>63</v>
      </c>
      <c r="L339" s="444">
        <v>312</v>
      </c>
      <c r="M339" s="452" t="s">
        <v>6002</v>
      </c>
      <c r="N339" s="288" t="s">
        <v>6365</v>
      </c>
      <c r="O339" s="288"/>
      <c r="P339" s="288" t="s">
        <v>6034</v>
      </c>
      <c r="Q339" s="288"/>
      <c r="R339" s="288"/>
      <c r="S339" s="288"/>
      <c r="T339" s="288"/>
      <c r="U339" s="288"/>
      <c r="V339" s="288" t="s">
        <v>5257</v>
      </c>
      <c r="W339" s="291">
        <v>42997</v>
      </c>
    </row>
    <row r="340" spans="1:23" x14ac:dyDescent="0.3">
      <c r="A340" s="286" t="s">
        <v>5244</v>
      </c>
      <c r="B340" s="288" t="s">
        <v>4864</v>
      </c>
      <c r="C340" s="395">
        <v>469.85</v>
      </c>
      <c r="D340" s="288" t="s">
        <v>5280</v>
      </c>
      <c r="E340" s="288" t="s">
        <v>5476</v>
      </c>
      <c r="F340" s="288">
        <v>53</v>
      </c>
      <c r="G340" s="288">
        <v>52</v>
      </c>
      <c r="H340" s="288"/>
      <c r="I340" s="288"/>
      <c r="J340" s="288" t="s">
        <v>5988</v>
      </c>
      <c r="K340" s="444">
        <v>53</v>
      </c>
      <c r="L340" s="444">
        <v>301</v>
      </c>
      <c r="M340" s="452" t="s">
        <v>6002</v>
      </c>
      <c r="N340" s="288" t="s">
        <v>6366</v>
      </c>
      <c r="O340" s="288"/>
      <c r="P340" s="288" t="s">
        <v>6034</v>
      </c>
      <c r="Q340" s="288"/>
      <c r="R340" s="288"/>
      <c r="S340" s="288"/>
      <c r="T340" s="288"/>
      <c r="U340" s="288"/>
      <c r="V340" s="288" t="s">
        <v>5257</v>
      </c>
      <c r="W340" s="291">
        <v>42997</v>
      </c>
    </row>
    <row r="341" spans="1:23" x14ac:dyDescent="0.3">
      <c r="A341" s="286" t="s">
        <v>5244</v>
      </c>
      <c r="B341" s="288" t="s">
        <v>4864</v>
      </c>
      <c r="C341" s="395">
        <v>481.9</v>
      </c>
      <c r="D341" s="288" t="s">
        <v>5286</v>
      </c>
      <c r="E341" s="288" t="s">
        <v>5476</v>
      </c>
      <c r="F341" s="288">
        <v>63</v>
      </c>
      <c r="G341" s="288">
        <v>34</v>
      </c>
      <c r="H341" s="288"/>
      <c r="I341" s="288"/>
      <c r="J341" s="288" t="s">
        <v>5988</v>
      </c>
      <c r="K341" s="444">
        <v>47</v>
      </c>
      <c r="L341" s="444">
        <v>285</v>
      </c>
      <c r="M341" s="452" t="s">
        <v>6002</v>
      </c>
      <c r="N341" s="288" t="s">
        <v>6367</v>
      </c>
      <c r="O341" s="288"/>
      <c r="P341" s="288" t="s">
        <v>6034</v>
      </c>
      <c r="Q341" s="288"/>
      <c r="R341" s="288"/>
      <c r="S341" s="288"/>
      <c r="T341" s="288"/>
      <c r="U341" s="288"/>
      <c r="V341" s="288" t="s">
        <v>5257</v>
      </c>
      <c r="W341" s="291">
        <v>42997</v>
      </c>
    </row>
    <row r="342" spans="1:23" x14ac:dyDescent="0.3">
      <c r="A342" s="286" t="s">
        <v>5244</v>
      </c>
      <c r="B342" s="288" t="s">
        <v>4864</v>
      </c>
      <c r="C342" s="395">
        <v>483.45</v>
      </c>
      <c r="D342" s="288" t="s">
        <v>5280</v>
      </c>
      <c r="E342" s="288" t="s">
        <v>5476</v>
      </c>
      <c r="F342" s="288">
        <v>49</v>
      </c>
      <c r="G342" s="288">
        <v>26</v>
      </c>
      <c r="H342" s="288"/>
      <c r="I342" s="288"/>
      <c r="J342" s="288" t="s">
        <v>5988</v>
      </c>
      <c r="K342" s="444">
        <v>61</v>
      </c>
      <c r="L342" s="444">
        <v>284</v>
      </c>
      <c r="M342" s="452" t="s">
        <v>6002</v>
      </c>
      <c r="N342" s="288" t="s">
        <v>6368</v>
      </c>
      <c r="O342" s="288"/>
      <c r="P342" s="288" t="s">
        <v>6034</v>
      </c>
      <c r="Q342" s="288"/>
      <c r="R342" s="288"/>
      <c r="S342" s="288"/>
      <c r="T342" s="288"/>
      <c r="U342" s="288"/>
      <c r="V342" s="288" t="s">
        <v>5257</v>
      </c>
      <c r="W342" s="291">
        <v>42997</v>
      </c>
    </row>
    <row r="343" spans="1:23" x14ac:dyDescent="0.3">
      <c r="A343" s="286" t="s">
        <v>5244</v>
      </c>
      <c r="B343" s="288" t="s">
        <v>4864</v>
      </c>
      <c r="C343" s="395">
        <v>485.32</v>
      </c>
      <c r="D343" s="288" t="s">
        <v>5280</v>
      </c>
      <c r="E343" s="288" t="s">
        <v>5476</v>
      </c>
      <c r="F343" s="288">
        <v>45</v>
      </c>
      <c r="G343" s="288">
        <v>10</v>
      </c>
      <c r="H343" s="288"/>
      <c r="I343" s="288"/>
      <c r="J343" s="288" t="s">
        <v>5988</v>
      </c>
      <c r="K343" s="444">
        <v>67</v>
      </c>
      <c r="L343" s="444">
        <v>272</v>
      </c>
      <c r="M343" s="452" t="s">
        <v>6002</v>
      </c>
      <c r="N343" s="288" t="s">
        <v>6369</v>
      </c>
      <c r="O343" s="288"/>
      <c r="P343" s="288" t="s">
        <v>6034</v>
      </c>
      <c r="Q343" s="288"/>
      <c r="R343" s="288"/>
      <c r="S343" s="288"/>
      <c r="T343" s="288"/>
      <c r="U343" s="288"/>
      <c r="V343" s="288" t="s">
        <v>5257</v>
      </c>
      <c r="W343" s="291">
        <v>42997</v>
      </c>
    </row>
    <row r="344" spans="1:23" x14ac:dyDescent="0.3">
      <c r="A344" s="286" t="s">
        <v>5244</v>
      </c>
      <c r="B344" s="288" t="s">
        <v>4864</v>
      </c>
      <c r="C344" s="395">
        <v>490</v>
      </c>
      <c r="D344" s="288" t="s">
        <v>5280</v>
      </c>
      <c r="E344" s="288" t="s">
        <v>5476</v>
      </c>
      <c r="F344" s="288">
        <v>55</v>
      </c>
      <c r="G344" s="288">
        <v>358</v>
      </c>
      <c r="H344" s="288"/>
      <c r="I344" s="288"/>
      <c r="J344" s="288" t="s">
        <v>5988</v>
      </c>
      <c r="K344" s="444">
        <v>57</v>
      </c>
      <c r="L344" s="444">
        <v>263</v>
      </c>
      <c r="M344" s="452" t="s">
        <v>6002</v>
      </c>
      <c r="N344" s="288" t="s">
        <v>6366</v>
      </c>
      <c r="O344" s="288"/>
      <c r="P344" s="288" t="s">
        <v>6034</v>
      </c>
      <c r="Q344" s="288"/>
      <c r="R344" s="288"/>
      <c r="S344" s="288"/>
      <c r="T344" s="288"/>
      <c r="U344" s="288"/>
      <c r="V344" s="288" t="s">
        <v>5257</v>
      </c>
      <c r="W344" s="291">
        <v>42997</v>
      </c>
    </row>
    <row r="345" spans="1:23" x14ac:dyDescent="0.3">
      <c r="A345" s="286" t="s">
        <v>5244</v>
      </c>
      <c r="B345" s="288" t="s">
        <v>4864</v>
      </c>
      <c r="C345" s="395">
        <v>492.9</v>
      </c>
      <c r="D345" s="288" t="s">
        <v>5280</v>
      </c>
      <c r="E345" s="288" t="s">
        <v>5476</v>
      </c>
      <c r="F345" s="288">
        <v>49</v>
      </c>
      <c r="G345" s="288">
        <v>4</v>
      </c>
      <c r="H345" s="288"/>
      <c r="I345" s="288"/>
      <c r="J345" s="288" t="s">
        <v>5988</v>
      </c>
      <c r="K345" s="444">
        <v>63</v>
      </c>
      <c r="L345" s="444">
        <v>267</v>
      </c>
      <c r="M345" s="452" t="s">
        <v>6002</v>
      </c>
      <c r="N345" s="288" t="s">
        <v>6370</v>
      </c>
      <c r="O345" s="288"/>
      <c r="P345" s="288" t="s">
        <v>6034</v>
      </c>
      <c r="Q345" s="288"/>
      <c r="R345" s="288"/>
      <c r="S345" s="288"/>
      <c r="T345" s="288"/>
      <c r="U345" s="288"/>
      <c r="V345" s="288" t="s">
        <v>5257</v>
      </c>
      <c r="W345" s="291">
        <v>42997</v>
      </c>
    </row>
    <row r="346" spans="1:23" x14ac:dyDescent="0.3">
      <c r="A346" s="286" t="s">
        <v>5244</v>
      </c>
      <c r="B346" s="288" t="s">
        <v>4864</v>
      </c>
      <c r="C346" s="395">
        <v>497.5</v>
      </c>
      <c r="D346" s="288" t="s">
        <v>5280</v>
      </c>
      <c r="E346" s="288" t="s">
        <v>5476</v>
      </c>
      <c r="F346" s="288">
        <v>45</v>
      </c>
      <c r="G346" s="288">
        <v>350</v>
      </c>
      <c r="H346" s="288"/>
      <c r="I346" s="288"/>
      <c r="J346" s="288" t="s">
        <v>5988</v>
      </c>
      <c r="K346" s="444">
        <v>67</v>
      </c>
      <c r="L346" s="444">
        <v>257</v>
      </c>
      <c r="M346" s="452" t="s">
        <v>6002</v>
      </c>
      <c r="N346" s="288" t="s">
        <v>6371</v>
      </c>
      <c r="O346" s="288"/>
      <c r="P346" s="288" t="s">
        <v>6034</v>
      </c>
      <c r="Q346" s="288"/>
      <c r="R346" s="288"/>
      <c r="S346" s="288"/>
      <c r="T346" s="288"/>
      <c r="U346" s="288"/>
      <c r="V346" s="288" t="s">
        <v>5257</v>
      </c>
      <c r="W346" s="291">
        <v>42997</v>
      </c>
    </row>
    <row r="347" spans="1:23" x14ac:dyDescent="0.3">
      <c r="A347" s="286" t="s">
        <v>5244</v>
      </c>
      <c r="B347" s="288" t="s">
        <v>4864</v>
      </c>
      <c r="C347" s="395">
        <v>498.86</v>
      </c>
      <c r="D347" s="288" t="s">
        <v>5280</v>
      </c>
      <c r="E347" s="288" t="s">
        <v>5476</v>
      </c>
      <c r="F347" s="288">
        <v>46</v>
      </c>
      <c r="G347" s="288">
        <v>5</v>
      </c>
      <c r="H347" s="288"/>
      <c r="I347" s="288"/>
      <c r="J347" s="288" t="s">
        <v>5988</v>
      </c>
      <c r="K347" s="444">
        <v>66</v>
      </c>
      <c r="L347" s="444">
        <v>268</v>
      </c>
      <c r="M347" s="452" t="s">
        <v>6002</v>
      </c>
      <c r="N347" s="288" t="s">
        <v>6372</v>
      </c>
      <c r="O347" s="288"/>
      <c r="P347" s="288" t="s">
        <v>6034</v>
      </c>
      <c r="Q347" s="288"/>
      <c r="R347" s="288"/>
      <c r="S347" s="288"/>
      <c r="T347" s="288"/>
      <c r="U347" s="288"/>
      <c r="V347" s="288" t="s">
        <v>5257</v>
      </c>
      <c r="W347" s="291">
        <v>42997</v>
      </c>
    </row>
    <row r="348" spans="1:23" x14ac:dyDescent="0.3">
      <c r="A348" s="286" t="s">
        <v>5244</v>
      </c>
      <c r="B348" s="288" t="s">
        <v>4864</v>
      </c>
      <c r="C348" s="395">
        <v>150.6</v>
      </c>
      <c r="D348" s="288" t="s">
        <v>5469</v>
      </c>
      <c r="E348" s="288" t="s">
        <v>5476</v>
      </c>
      <c r="F348" s="288">
        <v>20</v>
      </c>
      <c r="G348" s="288">
        <v>39</v>
      </c>
      <c r="H348" s="288"/>
      <c r="I348" s="288"/>
      <c r="J348" s="288" t="s">
        <v>5988</v>
      </c>
      <c r="K348" s="444">
        <v>83</v>
      </c>
      <c r="L348" s="444">
        <v>308</v>
      </c>
      <c r="M348" s="453" t="s">
        <v>6039</v>
      </c>
      <c r="N348" s="288" t="s">
        <v>6373</v>
      </c>
      <c r="O348" s="288"/>
      <c r="P348" s="288" t="s">
        <v>6034</v>
      </c>
      <c r="Q348" s="288"/>
      <c r="R348" s="288"/>
      <c r="S348" s="288"/>
      <c r="T348" s="288"/>
      <c r="U348" s="288"/>
      <c r="V348" s="288" t="s">
        <v>5257</v>
      </c>
      <c r="W348" s="291">
        <v>42996</v>
      </c>
    </row>
    <row r="349" spans="1:23" x14ac:dyDescent="0.3">
      <c r="A349" s="286" t="s">
        <v>5244</v>
      </c>
      <c r="B349" s="288" t="s">
        <v>4864</v>
      </c>
      <c r="C349" s="395">
        <v>153.6</v>
      </c>
      <c r="D349" s="288" t="s">
        <v>5469</v>
      </c>
      <c r="E349" s="288" t="s">
        <v>5476</v>
      </c>
      <c r="F349" s="288">
        <v>24</v>
      </c>
      <c r="G349" s="288">
        <v>41</v>
      </c>
      <c r="H349" s="288"/>
      <c r="I349" s="288"/>
      <c r="J349" s="288" t="s">
        <v>5988</v>
      </c>
      <c r="K349" s="444">
        <v>79</v>
      </c>
      <c r="L349" s="444">
        <v>309</v>
      </c>
      <c r="M349" s="453" t="s">
        <v>6039</v>
      </c>
      <c r="N349" s="288" t="s">
        <v>6374</v>
      </c>
      <c r="O349" s="288"/>
      <c r="P349" s="288" t="s">
        <v>6034</v>
      </c>
      <c r="Q349" s="288"/>
      <c r="R349" s="288"/>
      <c r="S349" s="288"/>
      <c r="T349" s="288"/>
      <c r="U349" s="288"/>
      <c r="V349" s="288" t="s">
        <v>5257</v>
      </c>
      <c r="W349" s="291">
        <v>42996</v>
      </c>
    </row>
    <row r="350" spans="1:23" x14ac:dyDescent="0.3">
      <c r="A350" s="286" t="s">
        <v>5244</v>
      </c>
      <c r="B350" s="288" t="s">
        <v>4864</v>
      </c>
      <c r="C350" s="395">
        <v>188.5</v>
      </c>
      <c r="D350" s="288" t="s">
        <v>5469</v>
      </c>
      <c r="E350" s="288" t="s">
        <v>5476</v>
      </c>
      <c r="F350" s="288">
        <v>24</v>
      </c>
      <c r="G350" s="288">
        <v>358</v>
      </c>
      <c r="H350" s="288"/>
      <c r="I350" s="288"/>
      <c r="J350" s="288" t="s">
        <v>5988</v>
      </c>
      <c r="K350" s="444">
        <v>84</v>
      </c>
      <c r="L350" s="444">
        <v>266</v>
      </c>
      <c r="M350" s="453" t="s">
        <v>6039</v>
      </c>
      <c r="N350" s="288" t="s">
        <v>6375</v>
      </c>
      <c r="O350" s="288"/>
      <c r="P350" s="288" t="s">
        <v>6034</v>
      </c>
      <c r="Q350" s="288"/>
      <c r="R350" s="288"/>
      <c r="S350" s="288"/>
      <c r="T350" s="288"/>
      <c r="U350" s="288"/>
      <c r="V350" s="288" t="s">
        <v>5257</v>
      </c>
      <c r="W350" s="291">
        <v>42996</v>
      </c>
    </row>
    <row r="351" spans="1:23" x14ac:dyDescent="0.3">
      <c r="A351" s="286" t="s">
        <v>5244</v>
      </c>
      <c r="B351" s="288" t="s">
        <v>4864</v>
      </c>
      <c r="C351" s="395">
        <v>203.93</v>
      </c>
      <c r="D351" s="288" t="s">
        <v>5469</v>
      </c>
      <c r="E351" s="288" t="s">
        <v>5476</v>
      </c>
      <c r="F351" s="288">
        <v>47</v>
      </c>
      <c r="G351" s="288">
        <v>339</v>
      </c>
      <c r="H351" s="288"/>
      <c r="I351" s="288"/>
      <c r="J351" s="288" t="s">
        <v>5988</v>
      </c>
      <c r="K351" s="444">
        <v>60</v>
      </c>
      <c r="L351" s="444">
        <v>251</v>
      </c>
      <c r="M351" s="453" t="s">
        <v>6039</v>
      </c>
      <c r="N351" s="288" t="s">
        <v>6376</v>
      </c>
      <c r="O351" s="288"/>
      <c r="P351" s="288" t="s">
        <v>6034</v>
      </c>
      <c r="Q351" s="288"/>
      <c r="R351" s="288"/>
      <c r="S351" s="288"/>
      <c r="T351" s="288"/>
      <c r="U351" s="288"/>
      <c r="V351" s="288" t="s">
        <v>5257</v>
      </c>
      <c r="W351" s="291">
        <v>42996</v>
      </c>
    </row>
    <row r="352" spans="1:23" x14ac:dyDescent="0.3">
      <c r="A352" s="286" t="s">
        <v>5244</v>
      </c>
      <c r="B352" s="288" t="s">
        <v>4864</v>
      </c>
      <c r="C352" s="395">
        <v>281.89999999999998</v>
      </c>
      <c r="D352" s="288" t="s">
        <v>5469</v>
      </c>
      <c r="E352" s="288" t="s">
        <v>5476</v>
      </c>
      <c r="F352" s="288">
        <v>60</v>
      </c>
      <c r="G352" s="288">
        <v>32</v>
      </c>
      <c r="H352" s="288"/>
      <c r="I352" s="288"/>
      <c r="J352" s="288" t="s">
        <v>6034</v>
      </c>
      <c r="K352" s="444">
        <v>47</v>
      </c>
      <c r="L352" s="444">
        <v>288</v>
      </c>
      <c r="M352" s="453" t="s">
        <v>6039</v>
      </c>
      <c r="N352" s="288" t="s">
        <v>6377</v>
      </c>
      <c r="O352" s="288"/>
      <c r="P352" s="288" t="s">
        <v>6034</v>
      </c>
      <c r="Q352" s="288"/>
      <c r="R352" s="288"/>
      <c r="S352" s="288"/>
      <c r="T352" s="288"/>
      <c r="U352" s="288"/>
      <c r="V352" s="288" t="s">
        <v>5257</v>
      </c>
      <c r="W352" s="291">
        <v>42997</v>
      </c>
    </row>
    <row r="353" spans="1:23" x14ac:dyDescent="0.3">
      <c r="A353" s="286" t="s">
        <v>5244</v>
      </c>
      <c r="B353" s="288" t="s">
        <v>4864</v>
      </c>
      <c r="C353" s="395">
        <v>171.15</v>
      </c>
      <c r="D353" s="288" t="s">
        <v>5469</v>
      </c>
      <c r="E353" s="288" t="s">
        <v>5476</v>
      </c>
      <c r="F353" s="288">
        <v>38</v>
      </c>
      <c r="G353" s="288">
        <v>16</v>
      </c>
      <c r="H353" s="288"/>
      <c r="I353" s="288"/>
      <c r="J353" s="288" t="s">
        <v>5988</v>
      </c>
      <c r="K353" s="444">
        <v>69</v>
      </c>
      <c r="L353" s="444">
        <v>282</v>
      </c>
      <c r="M353" s="454" t="s">
        <v>6042</v>
      </c>
      <c r="N353" s="288" t="s">
        <v>6378</v>
      </c>
      <c r="O353" s="288"/>
      <c r="P353" s="288" t="s">
        <v>6034</v>
      </c>
      <c r="Q353" s="288"/>
      <c r="R353" s="288"/>
      <c r="S353" s="288"/>
      <c r="T353" s="288"/>
      <c r="U353" s="288"/>
      <c r="V353" s="288" t="s">
        <v>5257</v>
      </c>
      <c r="W353" s="291">
        <v>42996</v>
      </c>
    </row>
    <row r="354" spans="1:23" x14ac:dyDescent="0.3">
      <c r="A354" s="286" t="s">
        <v>5244</v>
      </c>
      <c r="B354" s="288" t="s">
        <v>4864</v>
      </c>
      <c r="C354" s="395">
        <v>172.75</v>
      </c>
      <c r="D354" s="288" t="s">
        <v>5469</v>
      </c>
      <c r="E354" s="288" t="s">
        <v>5476</v>
      </c>
      <c r="F354" s="288">
        <v>32</v>
      </c>
      <c r="G354" s="288">
        <v>44</v>
      </c>
      <c r="H354" s="288"/>
      <c r="I354" s="288"/>
      <c r="J354" s="288" t="s">
        <v>5248</v>
      </c>
      <c r="K354" s="444">
        <v>71</v>
      </c>
      <c r="L354" s="444">
        <v>307</v>
      </c>
      <c r="M354" s="454" t="s">
        <v>6042</v>
      </c>
      <c r="N354" s="288" t="s">
        <v>6378</v>
      </c>
      <c r="O354" s="288"/>
      <c r="P354" s="288" t="s">
        <v>6034</v>
      </c>
      <c r="Q354" s="288"/>
      <c r="R354" s="288"/>
      <c r="S354" s="288"/>
      <c r="T354" s="288"/>
      <c r="U354" s="288"/>
      <c r="V354" s="288" t="s">
        <v>5257</v>
      </c>
      <c r="W354" s="291">
        <v>42996</v>
      </c>
    </row>
    <row r="355" spans="1:23" x14ac:dyDescent="0.3">
      <c r="A355" s="286" t="s">
        <v>5244</v>
      </c>
      <c r="B355" s="288" t="s">
        <v>4864</v>
      </c>
      <c r="C355" s="395">
        <v>222</v>
      </c>
      <c r="D355" s="288" t="s">
        <v>5280</v>
      </c>
      <c r="E355" s="288" t="s">
        <v>5476</v>
      </c>
      <c r="F355" s="288">
        <v>51</v>
      </c>
      <c r="G355" s="288">
        <v>346</v>
      </c>
      <c r="H355" s="288"/>
      <c r="I355" s="288"/>
      <c r="J355" s="288" t="s">
        <v>5988</v>
      </c>
      <c r="K355" s="444">
        <v>57</v>
      </c>
      <c r="L355" s="444">
        <v>256</v>
      </c>
      <c r="M355" s="454" t="s">
        <v>6042</v>
      </c>
      <c r="N355" s="288" t="s">
        <v>6379</v>
      </c>
      <c r="O355" s="288"/>
      <c r="P355" s="288" t="s">
        <v>6034</v>
      </c>
      <c r="Q355" s="288"/>
      <c r="R355" s="288"/>
      <c r="S355" s="288"/>
      <c r="T355" s="288"/>
      <c r="U355" s="288"/>
      <c r="V355" s="288" t="s">
        <v>5257</v>
      </c>
      <c r="W355" s="291">
        <v>42996</v>
      </c>
    </row>
    <row r="356" spans="1:23" x14ac:dyDescent="0.3">
      <c r="A356" s="286" t="s">
        <v>5244</v>
      </c>
      <c r="B356" s="288" t="s">
        <v>4864</v>
      </c>
      <c r="C356" s="395">
        <v>173.47</v>
      </c>
      <c r="D356" s="288" t="s">
        <v>6023</v>
      </c>
      <c r="E356" s="288" t="s">
        <v>5476</v>
      </c>
      <c r="F356" s="288">
        <v>34</v>
      </c>
      <c r="G356" s="288">
        <v>31</v>
      </c>
      <c r="H356" s="288"/>
      <c r="I356" s="288"/>
      <c r="J356" s="288" t="s">
        <v>5988</v>
      </c>
      <c r="K356" s="444">
        <v>71</v>
      </c>
      <c r="L356" s="444">
        <v>296</v>
      </c>
      <c r="M356" s="455" t="s">
        <v>6024</v>
      </c>
      <c r="N356" s="288" t="s">
        <v>6380</v>
      </c>
      <c r="O356" s="288"/>
      <c r="P356" s="288" t="s">
        <v>6034</v>
      </c>
      <c r="Q356" s="288"/>
      <c r="R356" s="288"/>
      <c r="S356" s="288"/>
      <c r="T356" s="288"/>
      <c r="U356" s="288"/>
      <c r="V356" s="288" t="s">
        <v>5257</v>
      </c>
      <c r="W356" s="291">
        <v>42996</v>
      </c>
    </row>
    <row r="357" spans="1:23" x14ac:dyDescent="0.3">
      <c r="A357" s="286" t="s">
        <v>5244</v>
      </c>
      <c r="B357" s="288" t="s">
        <v>4864</v>
      </c>
      <c r="C357" s="395">
        <v>204.08</v>
      </c>
      <c r="D357" s="288" t="s">
        <v>6023</v>
      </c>
      <c r="E357" s="288" t="s">
        <v>5476</v>
      </c>
      <c r="F357" s="288">
        <v>55</v>
      </c>
      <c r="G357" s="288">
        <v>334</v>
      </c>
      <c r="H357" s="288"/>
      <c r="I357" s="288"/>
      <c r="J357" s="288" t="s">
        <v>5988</v>
      </c>
      <c r="K357" s="444">
        <v>52</v>
      </c>
      <c r="L357" s="444">
        <v>249</v>
      </c>
      <c r="M357" s="455" t="s">
        <v>6024</v>
      </c>
      <c r="N357" s="288" t="s">
        <v>6381</v>
      </c>
      <c r="O357" s="288"/>
      <c r="P357" s="288" t="s">
        <v>6034</v>
      </c>
      <c r="Q357" s="288"/>
      <c r="R357" s="288"/>
      <c r="S357" s="288"/>
      <c r="T357" s="288"/>
      <c r="U357" s="288"/>
      <c r="V357" s="288" t="s">
        <v>5257</v>
      </c>
      <c r="W357" s="291">
        <v>42996</v>
      </c>
    </row>
    <row r="358" spans="1:23" x14ac:dyDescent="0.3">
      <c r="A358" s="286" t="s">
        <v>5244</v>
      </c>
      <c r="B358" s="288" t="s">
        <v>4864</v>
      </c>
      <c r="C358" s="395">
        <v>262.75</v>
      </c>
      <c r="D358" s="288" t="s">
        <v>5434</v>
      </c>
      <c r="E358" s="288" t="s">
        <v>5476</v>
      </c>
      <c r="F358" s="288">
        <v>60</v>
      </c>
      <c r="G358" s="288">
        <v>335</v>
      </c>
      <c r="H358" s="288"/>
      <c r="I358" s="288"/>
      <c r="J358" s="288" t="s">
        <v>5988</v>
      </c>
      <c r="K358" s="444">
        <v>48</v>
      </c>
      <c r="L358" s="444">
        <v>250</v>
      </c>
      <c r="M358" s="455" t="s">
        <v>6024</v>
      </c>
      <c r="N358" s="288" t="s">
        <v>6382</v>
      </c>
      <c r="O358" s="288"/>
      <c r="P358" s="288" t="s">
        <v>6034</v>
      </c>
      <c r="Q358" s="288" t="s">
        <v>5266</v>
      </c>
      <c r="R358" s="288"/>
      <c r="S358" s="288"/>
      <c r="T358" s="288"/>
      <c r="U358" s="288"/>
      <c r="V358" s="288" t="s">
        <v>5257</v>
      </c>
      <c r="W358" s="291">
        <v>42996</v>
      </c>
    </row>
    <row r="359" spans="1:23" x14ac:dyDescent="0.3">
      <c r="A359" s="286" t="s">
        <v>5244</v>
      </c>
      <c r="B359" s="288" t="s">
        <v>4864</v>
      </c>
      <c r="C359" s="395">
        <v>263.64999999999998</v>
      </c>
      <c r="D359" s="288" t="s">
        <v>6023</v>
      </c>
      <c r="E359" s="288" t="s">
        <v>5476</v>
      </c>
      <c r="F359" s="288">
        <v>60</v>
      </c>
      <c r="G359" s="288">
        <v>336</v>
      </c>
      <c r="H359" s="288"/>
      <c r="I359" s="288"/>
      <c r="J359" s="288" t="s">
        <v>5988</v>
      </c>
      <c r="K359" s="444">
        <v>48</v>
      </c>
      <c r="L359" s="444">
        <v>251</v>
      </c>
      <c r="M359" s="455" t="s">
        <v>6024</v>
      </c>
      <c r="N359" s="288" t="s">
        <v>6383</v>
      </c>
      <c r="O359" s="288"/>
      <c r="P359" s="288" t="s">
        <v>6034</v>
      </c>
      <c r="Q359" s="288"/>
      <c r="R359" s="288"/>
      <c r="S359" s="288"/>
      <c r="T359" s="288"/>
      <c r="U359" s="288"/>
      <c r="V359" s="288" t="s">
        <v>5257</v>
      </c>
      <c r="W359" s="291">
        <v>42996</v>
      </c>
    </row>
    <row r="360" spans="1:23" x14ac:dyDescent="0.3">
      <c r="A360" s="286" t="s">
        <v>5244</v>
      </c>
      <c r="B360" s="288" t="s">
        <v>4864</v>
      </c>
      <c r="C360" s="395">
        <v>282.55</v>
      </c>
      <c r="D360" s="288" t="s">
        <v>6023</v>
      </c>
      <c r="E360" s="288" t="s">
        <v>5476</v>
      </c>
      <c r="F360" s="288">
        <v>60</v>
      </c>
      <c r="G360" s="288">
        <v>326</v>
      </c>
      <c r="H360" s="288"/>
      <c r="I360" s="288"/>
      <c r="J360" s="288" t="s">
        <v>5988</v>
      </c>
      <c r="K360" s="444">
        <v>47</v>
      </c>
      <c r="L360" s="444">
        <v>244</v>
      </c>
      <c r="M360" s="455" t="s">
        <v>6024</v>
      </c>
      <c r="N360" s="288" t="s">
        <v>6384</v>
      </c>
      <c r="O360" s="288"/>
      <c r="P360" s="288" t="s">
        <v>6034</v>
      </c>
      <c r="Q360" s="288"/>
      <c r="R360" s="288"/>
      <c r="S360" s="288"/>
      <c r="T360" s="288"/>
      <c r="U360" s="288"/>
      <c r="V360" s="288" t="s">
        <v>5257</v>
      </c>
      <c r="W360" s="291">
        <v>42997</v>
      </c>
    </row>
    <row r="361" spans="1:23" x14ac:dyDescent="0.3">
      <c r="A361" s="286" t="s">
        <v>5244</v>
      </c>
      <c r="B361" s="288" t="s">
        <v>4864</v>
      </c>
      <c r="C361" s="395">
        <v>444.6</v>
      </c>
      <c r="D361" s="288" t="s">
        <v>6385</v>
      </c>
      <c r="E361" s="288" t="s">
        <v>5476</v>
      </c>
      <c r="F361" s="288">
        <v>80</v>
      </c>
      <c r="G361" s="288">
        <v>324</v>
      </c>
      <c r="H361" s="288"/>
      <c r="I361" s="288"/>
      <c r="J361" s="288" t="s">
        <v>5988</v>
      </c>
      <c r="K361" s="444">
        <v>30</v>
      </c>
      <c r="L361" s="444">
        <v>253</v>
      </c>
      <c r="M361" s="455" t="s">
        <v>6024</v>
      </c>
      <c r="N361" s="288" t="s">
        <v>6386</v>
      </c>
      <c r="O361" s="288"/>
      <c r="P361" s="288" t="s">
        <v>6034</v>
      </c>
      <c r="Q361" s="288"/>
      <c r="R361" s="288"/>
      <c r="S361" s="288"/>
      <c r="T361" s="288"/>
      <c r="U361" s="288"/>
      <c r="V361" s="288" t="s">
        <v>5257</v>
      </c>
      <c r="W361" s="291">
        <v>42997</v>
      </c>
    </row>
    <row r="362" spans="1:23" x14ac:dyDescent="0.3">
      <c r="A362" s="286" t="s">
        <v>5244</v>
      </c>
      <c r="B362" s="288" t="s">
        <v>4864</v>
      </c>
      <c r="C362" s="395">
        <v>444.7</v>
      </c>
      <c r="D362" s="288" t="s">
        <v>6023</v>
      </c>
      <c r="E362" s="288" t="s">
        <v>5529</v>
      </c>
      <c r="F362" s="288">
        <v>67</v>
      </c>
      <c r="G362" s="288">
        <v>256</v>
      </c>
      <c r="H362" s="288"/>
      <c r="I362" s="288"/>
      <c r="J362" s="288" t="s">
        <v>5248</v>
      </c>
      <c r="K362" s="444">
        <v>27</v>
      </c>
      <c r="L362" s="444">
        <v>207</v>
      </c>
      <c r="M362" s="455" t="s">
        <v>6024</v>
      </c>
      <c r="N362" s="288" t="s">
        <v>6387</v>
      </c>
      <c r="O362" s="288"/>
      <c r="P362" s="288" t="s">
        <v>6034</v>
      </c>
      <c r="Q362" s="288"/>
      <c r="R362" s="288"/>
      <c r="S362" s="288"/>
      <c r="T362" s="288"/>
      <c r="U362" s="288"/>
      <c r="V362" s="288" t="s">
        <v>5257</v>
      </c>
      <c r="W362" s="291">
        <v>42997</v>
      </c>
    </row>
    <row r="363" spans="1:23" x14ac:dyDescent="0.3">
      <c r="A363" s="286" t="s">
        <v>5244</v>
      </c>
      <c r="B363" s="288" t="s">
        <v>4864</v>
      </c>
      <c r="C363" s="395">
        <v>448.12</v>
      </c>
      <c r="D363" s="288" t="s">
        <v>6023</v>
      </c>
      <c r="E363" s="288" t="s">
        <v>5476</v>
      </c>
      <c r="F363" s="288">
        <v>7</v>
      </c>
      <c r="G363" s="288">
        <v>288</v>
      </c>
      <c r="H363" s="288"/>
      <c r="I363" s="288"/>
      <c r="J363" s="288" t="s">
        <v>5988</v>
      </c>
      <c r="K363" s="444">
        <v>90</v>
      </c>
      <c r="L363" s="444">
        <v>194</v>
      </c>
      <c r="M363" s="456" t="s">
        <v>6083</v>
      </c>
      <c r="N363" s="288" t="s">
        <v>6388</v>
      </c>
      <c r="O363" s="288"/>
      <c r="P363" s="288" t="s">
        <v>6034</v>
      </c>
      <c r="Q363" s="288"/>
      <c r="R363" s="288"/>
      <c r="S363" s="288"/>
      <c r="T363" s="288"/>
      <c r="U363" s="288"/>
      <c r="V363" s="288" t="s">
        <v>5257</v>
      </c>
      <c r="W363" s="291">
        <v>42997</v>
      </c>
    </row>
    <row r="364" spans="1:23" x14ac:dyDescent="0.3">
      <c r="A364" s="286" t="s">
        <v>5244</v>
      </c>
      <c r="B364" s="288" t="s">
        <v>4864</v>
      </c>
      <c r="C364" s="395">
        <v>465.1</v>
      </c>
      <c r="D364" s="288" t="s">
        <v>6023</v>
      </c>
      <c r="E364" s="288" t="s">
        <v>5476</v>
      </c>
      <c r="F364" s="288">
        <v>45</v>
      </c>
      <c r="G364" s="288">
        <v>77</v>
      </c>
      <c r="H364" s="288"/>
      <c r="I364" s="288"/>
      <c r="J364" s="288" t="s">
        <v>5988</v>
      </c>
      <c r="K364" s="444">
        <v>53</v>
      </c>
      <c r="L364" s="444">
        <v>324</v>
      </c>
      <c r="M364" s="456" t="s">
        <v>6083</v>
      </c>
      <c r="N364" s="288" t="s">
        <v>6389</v>
      </c>
      <c r="O364" s="288"/>
      <c r="P364" s="288" t="s">
        <v>6034</v>
      </c>
      <c r="Q364" s="288"/>
      <c r="R364" s="288"/>
      <c r="S364" s="288"/>
      <c r="T364" s="288"/>
      <c r="U364" s="288"/>
      <c r="V364" s="288" t="s">
        <v>5257</v>
      </c>
      <c r="W364" s="291">
        <v>42997</v>
      </c>
    </row>
    <row r="365" spans="1:23" x14ac:dyDescent="0.3">
      <c r="A365" s="286" t="s">
        <v>5244</v>
      </c>
      <c r="B365" s="288" t="s">
        <v>4864</v>
      </c>
      <c r="C365" s="395">
        <v>246.44</v>
      </c>
      <c r="D365" s="288" t="s">
        <v>5371</v>
      </c>
      <c r="E365" s="288" t="s">
        <v>5476</v>
      </c>
      <c r="F365" s="288">
        <v>25</v>
      </c>
      <c r="G365" s="288">
        <v>358</v>
      </c>
      <c r="H365" s="288"/>
      <c r="I365" s="288"/>
      <c r="J365" s="288" t="s">
        <v>5988</v>
      </c>
      <c r="K365" s="444">
        <v>84</v>
      </c>
      <c r="L365" s="444">
        <v>265</v>
      </c>
      <c r="M365" s="457" t="s">
        <v>6064</v>
      </c>
      <c r="N365" s="288" t="s">
        <v>6390</v>
      </c>
      <c r="O365" s="288"/>
      <c r="P365" s="288" t="s">
        <v>6034</v>
      </c>
      <c r="Q365" s="288"/>
      <c r="R365" s="288"/>
      <c r="S365" s="288">
        <v>2</v>
      </c>
      <c r="T365" s="288" t="s">
        <v>6029</v>
      </c>
      <c r="U365" s="288" t="s">
        <v>6090</v>
      </c>
      <c r="V365" s="288" t="s">
        <v>5257</v>
      </c>
      <c r="W365" s="291">
        <v>42996</v>
      </c>
    </row>
    <row r="366" spans="1:23" x14ac:dyDescent="0.3">
      <c r="A366" s="286" t="s">
        <v>5244</v>
      </c>
      <c r="B366" s="288" t="s">
        <v>4864</v>
      </c>
      <c r="C366" s="395">
        <v>250.03</v>
      </c>
      <c r="D366" s="288" t="s">
        <v>5371</v>
      </c>
      <c r="E366" s="288" t="s">
        <v>5476</v>
      </c>
      <c r="F366" s="288">
        <v>84</v>
      </c>
      <c r="G366" s="288">
        <v>166</v>
      </c>
      <c r="H366" s="288"/>
      <c r="I366" s="288"/>
      <c r="J366" s="288" t="s">
        <v>5988</v>
      </c>
      <c r="K366" s="444">
        <v>13</v>
      </c>
      <c r="L366" s="444">
        <v>273</v>
      </c>
      <c r="M366" s="457" t="s">
        <v>6064</v>
      </c>
      <c r="N366" s="288" t="s">
        <v>6391</v>
      </c>
      <c r="O366" s="288"/>
      <c r="P366" s="288" t="s">
        <v>6034</v>
      </c>
      <c r="Q366" s="288"/>
      <c r="R366" s="288"/>
      <c r="S366" s="288">
        <v>9</v>
      </c>
      <c r="T366" s="288" t="s">
        <v>6029</v>
      </c>
      <c r="U366" s="288" t="s">
        <v>6035</v>
      </c>
      <c r="V366" s="288" t="s">
        <v>5257</v>
      </c>
      <c r="W366" s="291">
        <v>42996</v>
      </c>
    </row>
    <row r="367" spans="1:23" x14ac:dyDescent="0.3">
      <c r="A367" s="286" t="s">
        <v>5244</v>
      </c>
      <c r="B367" s="288" t="s">
        <v>4864</v>
      </c>
      <c r="C367" s="395">
        <v>267.87</v>
      </c>
      <c r="D367" s="288" t="s">
        <v>5371</v>
      </c>
      <c r="E367" s="288" t="s">
        <v>5476</v>
      </c>
      <c r="F367" s="288">
        <v>62</v>
      </c>
      <c r="G367" s="288">
        <v>88</v>
      </c>
      <c r="H367" s="288"/>
      <c r="I367" s="288"/>
      <c r="J367" s="288" t="s">
        <v>6034</v>
      </c>
      <c r="K367" s="444">
        <v>34</v>
      </c>
      <c r="L367" s="444">
        <v>324</v>
      </c>
      <c r="M367" s="457" t="s">
        <v>6064</v>
      </c>
      <c r="N367" s="288" t="s">
        <v>6392</v>
      </c>
      <c r="O367" s="288"/>
      <c r="P367" s="288" t="s">
        <v>6034</v>
      </c>
      <c r="Q367" s="288"/>
      <c r="R367" s="288"/>
      <c r="S367" s="288">
        <v>7</v>
      </c>
      <c r="T367" s="288" t="s">
        <v>6029</v>
      </c>
      <c r="U367" s="288" t="s">
        <v>6036</v>
      </c>
      <c r="V367" s="288" t="s">
        <v>5257</v>
      </c>
      <c r="W367" s="291">
        <v>42996</v>
      </c>
    </row>
    <row r="368" spans="1:23" x14ac:dyDescent="0.3">
      <c r="A368" s="286" t="s">
        <v>5244</v>
      </c>
      <c r="B368" s="288" t="s">
        <v>4864</v>
      </c>
      <c r="C368" s="395">
        <v>276.89999999999998</v>
      </c>
      <c r="D368" s="288" t="s">
        <v>5371</v>
      </c>
      <c r="E368" s="288" t="s">
        <v>5476</v>
      </c>
      <c r="F368" s="288">
        <v>55</v>
      </c>
      <c r="G368" s="288">
        <v>170</v>
      </c>
      <c r="H368" s="288"/>
      <c r="I368" s="288"/>
      <c r="J368" s="288" t="s">
        <v>5988</v>
      </c>
      <c r="K368" s="444">
        <v>17</v>
      </c>
      <c r="L368" s="444">
        <v>66</v>
      </c>
      <c r="M368" s="457" t="s">
        <v>6064</v>
      </c>
      <c r="N368" s="288" t="s">
        <v>6393</v>
      </c>
      <c r="O368" s="288"/>
      <c r="P368" s="288" t="s">
        <v>6034</v>
      </c>
      <c r="Q368" s="288"/>
      <c r="R368" s="288"/>
      <c r="S368" s="288">
        <v>3</v>
      </c>
      <c r="T368" s="288" t="s">
        <v>6036</v>
      </c>
      <c r="U368" s="288" t="s">
        <v>6029</v>
      </c>
      <c r="V368" s="288" t="s">
        <v>5257</v>
      </c>
      <c r="W368" s="291">
        <v>42997</v>
      </c>
    </row>
    <row r="369" spans="1:23" x14ac:dyDescent="0.3">
      <c r="A369" s="286" t="s">
        <v>5244</v>
      </c>
      <c r="B369" s="288" t="s">
        <v>4864</v>
      </c>
      <c r="C369" s="395">
        <v>278.2</v>
      </c>
      <c r="D369" s="288" t="s">
        <v>5371</v>
      </c>
      <c r="E369" s="288" t="s">
        <v>5476</v>
      </c>
      <c r="F369" s="288">
        <v>50</v>
      </c>
      <c r="G369" s="288">
        <v>180</v>
      </c>
      <c r="H369" s="288"/>
      <c r="I369" s="288"/>
      <c r="J369" s="288" t="s">
        <v>5988</v>
      </c>
      <c r="K369" s="444">
        <v>21</v>
      </c>
      <c r="L369" s="444">
        <v>87</v>
      </c>
      <c r="M369" s="457" t="s">
        <v>6064</v>
      </c>
      <c r="N369" s="288" t="s">
        <v>6394</v>
      </c>
      <c r="O369" s="288"/>
      <c r="P369" s="288" t="s">
        <v>6034</v>
      </c>
      <c r="Q369" s="288"/>
      <c r="R369" s="288"/>
      <c r="S369" s="288">
        <v>3</v>
      </c>
      <c r="T369" s="288" t="s">
        <v>6036</v>
      </c>
      <c r="U369" s="288" t="s">
        <v>6029</v>
      </c>
      <c r="V369" s="288" t="s">
        <v>5257</v>
      </c>
      <c r="W369" s="291">
        <v>42997</v>
      </c>
    </row>
    <row r="370" spans="1:23" x14ac:dyDescent="0.3">
      <c r="A370" s="286" t="s">
        <v>5244</v>
      </c>
      <c r="B370" s="288" t="s">
        <v>4864</v>
      </c>
      <c r="C370" s="395">
        <v>303.95</v>
      </c>
      <c r="D370" s="288" t="s">
        <v>5371</v>
      </c>
      <c r="E370" s="288" t="s">
        <v>5476</v>
      </c>
      <c r="F370" s="288">
        <v>33</v>
      </c>
      <c r="G370" s="288">
        <v>303</v>
      </c>
      <c r="H370" s="288"/>
      <c r="I370" s="288"/>
      <c r="J370" s="288" t="s">
        <v>5988</v>
      </c>
      <c r="K370" s="444">
        <v>69</v>
      </c>
      <c r="L370" s="444">
        <v>217</v>
      </c>
      <c r="M370" s="457" t="s">
        <v>6064</v>
      </c>
      <c r="N370" s="288" t="s">
        <v>6395</v>
      </c>
      <c r="O370" s="288"/>
      <c r="P370" s="288" t="s">
        <v>6034</v>
      </c>
      <c r="Q370" s="288"/>
      <c r="R370" s="288"/>
      <c r="S370" s="288">
        <v>5</v>
      </c>
      <c r="T370" s="288" t="s">
        <v>6029</v>
      </c>
      <c r="U370" s="288" t="s">
        <v>6090</v>
      </c>
      <c r="V370" s="288" t="s">
        <v>5257</v>
      </c>
      <c r="W370" s="291">
        <v>42997</v>
      </c>
    </row>
    <row r="371" spans="1:23" x14ac:dyDescent="0.3">
      <c r="A371" s="286" t="s">
        <v>5244</v>
      </c>
      <c r="B371" s="288" t="s">
        <v>4864</v>
      </c>
      <c r="C371" s="395">
        <v>314.26</v>
      </c>
      <c r="D371" s="288" t="s">
        <v>5371</v>
      </c>
      <c r="E371" s="288" t="s">
        <v>5476</v>
      </c>
      <c r="F371" s="288">
        <v>40</v>
      </c>
      <c r="G371" s="288">
        <v>148</v>
      </c>
      <c r="H371" s="288"/>
      <c r="I371" s="288"/>
      <c r="J371" s="288" t="s">
        <v>5988</v>
      </c>
      <c r="K371" s="444">
        <v>35</v>
      </c>
      <c r="L371" s="444">
        <v>41</v>
      </c>
      <c r="M371" s="457" t="s">
        <v>6064</v>
      </c>
      <c r="N371" s="288" t="s">
        <v>6396</v>
      </c>
      <c r="O371" s="288" t="s">
        <v>4540</v>
      </c>
      <c r="P371" s="288" t="s">
        <v>6034</v>
      </c>
      <c r="Q371" s="288"/>
      <c r="R371" s="288"/>
      <c r="S371" s="288">
        <v>3</v>
      </c>
      <c r="T371" s="288" t="s">
        <v>6036</v>
      </c>
      <c r="U371" s="288" t="s">
        <v>6090</v>
      </c>
      <c r="V371" s="288" t="s">
        <v>5257</v>
      </c>
      <c r="W371" s="291">
        <v>42997</v>
      </c>
    </row>
    <row r="372" spans="1:23" x14ac:dyDescent="0.3">
      <c r="A372" s="286" t="s">
        <v>5244</v>
      </c>
      <c r="B372" s="288" t="s">
        <v>4864</v>
      </c>
      <c r="C372" s="395">
        <v>367.8</v>
      </c>
      <c r="D372" s="288" t="s">
        <v>6023</v>
      </c>
      <c r="E372" s="288" t="s">
        <v>5476</v>
      </c>
      <c r="F372" s="288">
        <v>73</v>
      </c>
      <c r="G372" s="288">
        <v>188</v>
      </c>
      <c r="H372" s="288"/>
      <c r="I372" s="288"/>
      <c r="J372" s="288" t="s">
        <v>5988</v>
      </c>
      <c r="K372" s="444">
        <v>4</v>
      </c>
      <c r="L372" s="444">
        <v>225</v>
      </c>
      <c r="M372" s="457" t="s">
        <v>6064</v>
      </c>
      <c r="N372" s="288" t="s">
        <v>6397</v>
      </c>
      <c r="O372" s="288"/>
      <c r="P372" s="288" t="s">
        <v>6034</v>
      </c>
      <c r="Q372" s="288"/>
      <c r="R372" s="288"/>
      <c r="S372" s="288">
        <v>40</v>
      </c>
      <c r="T372" s="288" t="s">
        <v>6029</v>
      </c>
      <c r="U372" s="288" t="s">
        <v>6036</v>
      </c>
      <c r="V372" s="288" t="s">
        <v>5257</v>
      </c>
      <c r="W372" s="291">
        <v>42997</v>
      </c>
    </row>
    <row r="373" spans="1:23" x14ac:dyDescent="0.3">
      <c r="A373" s="286" t="s">
        <v>5244</v>
      </c>
      <c r="B373" s="288" t="s">
        <v>4864</v>
      </c>
      <c r="C373" s="395">
        <v>382.2</v>
      </c>
      <c r="D373" s="288" t="s">
        <v>5371</v>
      </c>
      <c r="E373" s="288" t="s">
        <v>5476</v>
      </c>
      <c r="F373" s="288">
        <v>46</v>
      </c>
      <c r="G373" s="288">
        <v>176</v>
      </c>
      <c r="H373" s="288"/>
      <c r="I373" s="288"/>
      <c r="J373" s="288" t="s">
        <v>5988</v>
      </c>
      <c r="K373" s="444">
        <v>24</v>
      </c>
      <c r="L373" s="444">
        <v>79</v>
      </c>
      <c r="M373" s="457" t="s">
        <v>6064</v>
      </c>
      <c r="N373" s="288" t="s">
        <v>6398</v>
      </c>
      <c r="O373" s="288"/>
      <c r="P373" s="288" t="s">
        <v>6034</v>
      </c>
      <c r="Q373" s="288"/>
      <c r="R373" s="288"/>
      <c r="S373" s="288">
        <v>6</v>
      </c>
      <c r="T373" s="288" t="s">
        <v>6029</v>
      </c>
      <c r="U373" s="288" t="s">
        <v>6036</v>
      </c>
      <c r="V373" s="288" t="s">
        <v>5257</v>
      </c>
      <c r="W373" s="291">
        <v>42997</v>
      </c>
    </row>
    <row r="374" spans="1:23" x14ac:dyDescent="0.3">
      <c r="A374" s="286" t="s">
        <v>5244</v>
      </c>
      <c r="B374" s="288" t="s">
        <v>4864</v>
      </c>
      <c r="C374" s="395">
        <v>442.3</v>
      </c>
      <c r="D374" s="288" t="s">
        <v>5371</v>
      </c>
      <c r="E374" s="288" t="s">
        <v>5476</v>
      </c>
      <c r="F374" s="288">
        <v>38</v>
      </c>
      <c r="G374" s="288">
        <v>20</v>
      </c>
      <c r="H374" s="288"/>
      <c r="I374" s="288"/>
      <c r="J374" s="288" t="s">
        <v>5988</v>
      </c>
      <c r="K374" s="444">
        <v>72</v>
      </c>
      <c r="L374" s="444">
        <v>281</v>
      </c>
      <c r="M374" s="457" t="s">
        <v>6064</v>
      </c>
      <c r="N374" s="288" t="s">
        <v>6399</v>
      </c>
      <c r="O374" s="288"/>
      <c r="P374" s="288" t="s">
        <v>6034</v>
      </c>
      <c r="Q374" s="288"/>
      <c r="R374" s="288"/>
      <c r="S374" s="288">
        <v>8</v>
      </c>
      <c r="T374" s="288" t="s">
        <v>6029</v>
      </c>
      <c r="U374" s="288" t="s">
        <v>6090</v>
      </c>
      <c r="V374" s="288" t="s">
        <v>5257</v>
      </c>
      <c r="W374" s="291">
        <v>42997</v>
      </c>
    </row>
    <row r="375" spans="1:23" x14ac:dyDescent="0.3">
      <c r="A375" s="286" t="s">
        <v>5244</v>
      </c>
      <c r="B375" s="288" t="s">
        <v>4864</v>
      </c>
      <c r="C375" s="395">
        <v>443.3</v>
      </c>
      <c r="D375" s="288" t="s">
        <v>5371</v>
      </c>
      <c r="E375" s="288" t="s">
        <v>5476</v>
      </c>
      <c r="F375" s="288">
        <v>66</v>
      </c>
      <c r="G375" s="288">
        <v>319</v>
      </c>
      <c r="H375" s="288"/>
      <c r="I375" s="288"/>
      <c r="J375" s="288" t="s">
        <v>5988</v>
      </c>
      <c r="K375" s="444">
        <v>42</v>
      </c>
      <c r="L375" s="444">
        <v>241</v>
      </c>
      <c r="M375" s="457" t="s">
        <v>6064</v>
      </c>
      <c r="N375" s="288" t="s">
        <v>6400</v>
      </c>
      <c r="O375" s="288"/>
      <c r="P375" s="288" t="s">
        <v>6034</v>
      </c>
      <c r="Q375" s="288"/>
      <c r="R375" s="288"/>
      <c r="S375" s="288">
        <v>8</v>
      </c>
      <c r="T375" s="288" t="s">
        <v>6029</v>
      </c>
      <c r="U375" s="288" t="s">
        <v>6090</v>
      </c>
      <c r="V375" s="288" t="s">
        <v>5257</v>
      </c>
      <c r="W375" s="291">
        <v>42997</v>
      </c>
    </row>
    <row r="376" spans="1:23" x14ac:dyDescent="0.3">
      <c r="A376" s="286" t="s">
        <v>5244</v>
      </c>
      <c r="B376" s="288" t="s">
        <v>4864</v>
      </c>
      <c r="C376" s="395">
        <v>446.2</v>
      </c>
      <c r="D376" s="288" t="s">
        <v>5371</v>
      </c>
      <c r="E376" s="288" t="s">
        <v>5476</v>
      </c>
      <c r="F376" s="288">
        <v>55</v>
      </c>
      <c r="G376" s="288">
        <v>180</v>
      </c>
      <c r="H376" s="288"/>
      <c r="I376" s="288"/>
      <c r="J376" s="288" t="s">
        <v>5248</v>
      </c>
      <c r="K376" s="444">
        <v>14</v>
      </c>
      <c r="L376" s="444">
        <v>84</v>
      </c>
      <c r="M376" s="457" t="s">
        <v>6064</v>
      </c>
      <c r="N376" s="288" t="s">
        <v>6401</v>
      </c>
      <c r="O376" s="288"/>
      <c r="P376" s="288" t="s">
        <v>6034</v>
      </c>
      <c r="Q376" s="288"/>
      <c r="R376" s="288"/>
      <c r="S376" s="288">
        <v>6</v>
      </c>
      <c r="T376" s="288" t="s">
        <v>6029</v>
      </c>
      <c r="U376" s="288" t="s">
        <v>6090</v>
      </c>
      <c r="V376" s="288" t="s">
        <v>5257</v>
      </c>
      <c r="W376" s="291">
        <v>42997</v>
      </c>
    </row>
    <row r="377" spans="1:23" x14ac:dyDescent="0.3">
      <c r="A377" s="286" t="s">
        <v>5244</v>
      </c>
      <c r="B377" s="288" t="s">
        <v>4864</v>
      </c>
      <c r="C377" s="395">
        <v>203.5</v>
      </c>
      <c r="D377" s="288" t="s">
        <v>5371</v>
      </c>
      <c r="E377" s="288" t="s">
        <v>5476</v>
      </c>
      <c r="F377" s="288">
        <v>36</v>
      </c>
      <c r="G377" s="288">
        <v>150</v>
      </c>
      <c r="H377" s="288"/>
      <c r="I377" s="288"/>
      <c r="J377" s="288" t="s">
        <v>5988</v>
      </c>
      <c r="K377" s="444">
        <v>39</v>
      </c>
      <c r="L377" s="444">
        <v>47</v>
      </c>
      <c r="M377" s="458" t="s">
        <v>6027</v>
      </c>
      <c r="N377" s="288" t="s">
        <v>6402</v>
      </c>
      <c r="O377" s="288"/>
      <c r="P377" s="288" t="s">
        <v>6034</v>
      </c>
      <c r="Q377" s="288"/>
      <c r="R377" s="288"/>
      <c r="S377" s="288">
        <v>12</v>
      </c>
      <c r="T377" s="288" t="s">
        <v>6029</v>
      </c>
      <c r="U377" s="288" t="s">
        <v>6036</v>
      </c>
      <c r="V377" s="288" t="s">
        <v>5257</v>
      </c>
      <c r="W377" s="291">
        <v>42996</v>
      </c>
    </row>
    <row r="378" spans="1:23" x14ac:dyDescent="0.3">
      <c r="A378" s="286" t="s">
        <v>5244</v>
      </c>
      <c r="B378" s="288" t="s">
        <v>4864</v>
      </c>
      <c r="C378" s="395">
        <v>237.72</v>
      </c>
      <c r="D378" s="288" t="s">
        <v>5371</v>
      </c>
      <c r="E378" s="288" t="s">
        <v>5476</v>
      </c>
      <c r="F378" s="288">
        <v>45</v>
      </c>
      <c r="G378" s="288">
        <v>110</v>
      </c>
      <c r="H378" s="288"/>
      <c r="I378" s="288"/>
      <c r="J378" s="288" t="s">
        <v>5988</v>
      </c>
      <c r="K378" s="444">
        <v>42</v>
      </c>
      <c r="L378" s="444">
        <v>357</v>
      </c>
      <c r="M378" s="458" t="s">
        <v>6027</v>
      </c>
      <c r="N378" s="288" t="s">
        <v>6403</v>
      </c>
      <c r="O378" s="288" t="s">
        <v>4540</v>
      </c>
      <c r="P378" s="288" t="s">
        <v>6034</v>
      </c>
      <c r="Q378" s="288"/>
      <c r="R378" s="288"/>
      <c r="S378" s="288">
        <v>5</v>
      </c>
      <c r="T378" s="288" t="s">
        <v>6036</v>
      </c>
      <c r="U378" s="288" t="s">
        <v>6029</v>
      </c>
      <c r="V378" s="288" t="s">
        <v>5257</v>
      </c>
      <c r="W378" s="291">
        <v>42996</v>
      </c>
    </row>
    <row r="379" spans="1:23" x14ac:dyDescent="0.3">
      <c r="A379" s="286" t="s">
        <v>5244</v>
      </c>
      <c r="B379" s="288" t="s">
        <v>4864</v>
      </c>
      <c r="C379" s="395">
        <v>243.15</v>
      </c>
      <c r="D379" s="288" t="s">
        <v>5371</v>
      </c>
      <c r="E379" s="288" t="s">
        <v>5476</v>
      </c>
      <c r="F379" s="288">
        <v>54</v>
      </c>
      <c r="G379" s="288">
        <v>344</v>
      </c>
      <c r="H379" s="288"/>
      <c r="I379" s="288"/>
      <c r="J379" s="288" t="s">
        <v>5988</v>
      </c>
      <c r="K379" s="444">
        <v>54</v>
      </c>
      <c r="L379" s="444">
        <v>255</v>
      </c>
      <c r="M379" s="458" t="s">
        <v>6027</v>
      </c>
      <c r="N379" s="288" t="s">
        <v>6404</v>
      </c>
      <c r="O379" s="288"/>
      <c r="P379" s="288" t="s">
        <v>6127</v>
      </c>
      <c r="Q379" s="288"/>
      <c r="R379" s="288"/>
      <c r="S379" s="288">
        <v>7</v>
      </c>
      <c r="T379" s="288" t="s">
        <v>6036</v>
      </c>
      <c r="U379" s="288" t="s">
        <v>6029</v>
      </c>
      <c r="V379" s="288" t="s">
        <v>5257</v>
      </c>
      <c r="W379" s="291">
        <v>42996</v>
      </c>
    </row>
    <row r="380" spans="1:23" x14ac:dyDescent="0.3">
      <c r="A380" s="286" t="s">
        <v>5244</v>
      </c>
      <c r="B380" s="288" t="s">
        <v>4864</v>
      </c>
      <c r="C380" s="395">
        <v>264.18</v>
      </c>
      <c r="D380" s="288" t="s">
        <v>5371</v>
      </c>
      <c r="E380" s="288" t="s">
        <v>5476</v>
      </c>
      <c r="F380" s="288">
        <v>66</v>
      </c>
      <c r="G380" s="288">
        <v>120</v>
      </c>
      <c r="H380" s="288"/>
      <c r="I380" s="288"/>
      <c r="J380" s="288" t="s">
        <v>5988</v>
      </c>
      <c r="K380" s="444">
        <v>22</v>
      </c>
      <c r="L380" s="444">
        <v>340</v>
      </c>
      <c r="M380" s="458" t="s">
        <v>6027</v>
      </c>
      <c r="N380" s="288" t="s">
        <v>6405</v>
      </c>
      <c r="O380" s="288"/>
      <c r="P380" s="288" t="s">
        <v>6034</v>
      </c>
      <c r="Q380" s="288"/>
      <c r="R380" s="288"/>
      <c r="S380" s="288"/>
      <c r="T380" s="288"/>
      <c r="U380" s="288"/>
      <c r="V380" s="288" t="s">
        <v>5257</v>
      </c>
      <c r="W380" s="291">
        <v>42996</v>
      </c>
    </row>
    <row r="381" spans="1:23" x14ac:dyDescent="0.3">
      <c r="A381" s="286" t="s">
        <v>5244</v>
      </c>
      <c r="B381" s="288" t="s">
        <v>4864</v>
      </c>
      <c r="C381" s="395">
        <v>279.45</v>
      </c>
      <c r="D381" s="288" t="s">
        <v>5371</v>
      </c>
      <c r="E381" s="288" t="s">
        <v>5476</v>
      </c>
      <c r="F381" s="288">
        <v>42</v>
      </c>
      <c r="G381" s="288">
        <v>176</v>
      </c>
      <c r="H381" s="288"/>
      <c r="I381" s="288"/>
      <c r="J381" s="288" t="s">
        <v>5988</v>
      </c>
      <c r="K381" s="444">
        <v>29</v>
      </c>
      <c r="L381" s="444">
        <v>81</v>
      </c>
      <c r="M381" s="458" t="s">
        <v>6027</v>
      </c>
      <c r="N381" s="288" t="s">
        <v>6167</v>
      </c>
      <c r="O381" s="288"/>
      <c r="P381" s="288" t="s">
        <v>6034</v>
      </c>
      <c r="Q381" s="288"/>
      <c r="R381" s="288"/>
      <c r="S381" s="288">
        <v>6</v>
      </c>
      <c r="T381" s="288" t="s">
        <v>6029</v>
      </c>
      <c r="U381" s="288" t="s">
        <v>6036</v>
      </c>
      <c r="V381" s="288" t="s">
        <v>5257</v>
      </c>
      <c r="W381" s="291">
        <v>42997</v>
      </c>
    </row>
    <row r="382" spans="1:23" x14ac:dyDescent="0.3">
      <c r="A382" s="286" t="s">
        <v>5244</v>
      </c>
      <c r="B382" s="288" t="s">
        <v>4864</v>
      </c>
      <c r="C382" s="395">
        <v>281.56</v>
      </c>
      <c r="D382" s="288" t="s">
        <v>5371</v>
      </c>
      <c r="E382" s="288" t="s">
        <v>5476</v>
      </c>
      <c r="F382" s="288">
        <v>70</v>
      </c>
      <c r="G382" s="288">
        <v>340</v>
      </c>
      <c r="H382" s="288"/>
      <c r="I382" s="288"/>
      <c r="J382" s="288" t="s">
        <v>5988</v>
      </c>
      <c r="K382" s="444">
        <v>38</v>
      </c>
      <c r="L382" s="444">
        <v>256</v>
      </c>
      <c r="M382" s="458" t="s">
        <v>6027</v>
      </c>
      <c r="N382" s="288" t="s">
        <v>6406</v>
      </c>
      <c r="O382" s="288"/>
      <c r="P382" s="288" t="s">
        <v>6034</v>
      </c>
      <c r="Q382" s="288"/>
      <c r="R382" s="288"/>
      <c r="S382" s="288">
        <v>20</v>
      </c>
      <c r="T382" s="288" t="s">
        <v>6029</v>
      </c>
      <c r="U382" s="288" t="s">
        <v>6036</v>
      </c>
      <c r="V382" s="288" t="s">
        <v>5257</v>
      </c>
      <c r="W382" s="291">
        <v>42997</v>
      </c>
    </row>
    <row r="383" spans="1:23" x14ac:dyDescent="0.3">
      <c r="A383" s="286" t="s">
        <v>5244</v>
      </c>
      <c r="B383" s="288" t="s">
        <v>4864</v>
      </c>
      <c r="C383" s="395">
        <v>292.87</v>
      </c>
      <c r="D383" s="288" t="s">
        <v>5371</v>
      </c>
      <c r="E383" s="288" t="s">
        <v>5476</v>
      </c>
      <c r="F383" s="288">
        <v>50</v>
      </c>
      <c r="G383" s="288">
        <v>190</v>
      </c>
      <c r="H383" s="288"/>
      <c r="I383" s="288"/>
      <c r="J383" s="288" t="s">
        <v>5988</v>
      </c>
      <c r="K383" s="444">
        <v>22</v>
      </c>
      <c r="L383" s="444">
        <v>104</v>
      </c>
      <c r="M383" s="458" t="s">
        <v>6027</v>
      </c>
      <c r="N383" s="288" t="s">
        <v>6407</v>
      </c>
      <c r="O383" s="288"/>
      <c r="P383" s="288" t="s">
        <v>6034</v>
      </c>
      <c r="Q383" s="288"/>
      <c r="R383" s="288"/>
      <c r="S383" s="288">
        <v>19</v>
      </c>
      <c r="T383" s="288" t="s">
        <v>6029</v>
      </c>
      <c r="U383" s="288" t="s">
        <v>6036</v>
      </c>
      <c r="V383" s="288" t="s">
        <v>5257</v>
      </c>
      <c r="W383" s="291">
        <v>42997</v>
      </c>
    </row>
    <row r="384" spans="1:23" x14ac:dyDescent="0.3">
      <c r="A384" s="286" t="s">
        <v>5244</v>
      </c>
      <c r="B384" s="288" t="s">
        <v>4864</v>
      </c>
      <c r="C384" s="395">
        <v>295.91000000000003</v>
      </c>
      <c r="D384" s="288" t="s">
        <v>5371</v>
      </c>
      <c r="E384" s="288" t="s">
        <v>5476</v>
      </c>
      <c r="F384" s="288">
        <v>63</v>
      </c>
      <c r="G384" s="288">
        <v>188</v>
      </c>
      <c r="H384" s="288"/>
      <c r="I384" s="288"/>
      <c r="J384" s="288" t="s">
        <v>5988</v>
      </c>
      <c r="K384" s="444">
        <v>9</v>
      </c>
      <c r="L384" s="444">
        <v>111</v>
      </c>
      <c r="M384" s="458" t="s">
        <v>6027</v>
      </c>
      <c r="N384" s="288" t="s">
        <v>6408</v>
      </c>
      <c r="O384" s="288" t="s">
        <v>4540</v>
      </c>
      <c r="P384" s="288" t="s">
        <v>6034</v>
      </c>
      <c r="Q384" s="288"/>
      <c r="R384" s="288"/>
      <c r="S384" s="288">
        <v>9</v>
      </c>
      <c r="T384" s="288" t="s">
        <v>6029</v>
      </c>
      <c r="U384" s="288" t="s">
        <v>6036</v>
      </c>
      <c r="V384" s="288" t="s">
        <v>5257</v>
      </c>
      <c r="W384" s="291">
        <v>42997</v>
      </c>
    </row>
    <row r="385" spans="1:23" x14ac:dyDescent="0.3">
      <c r="A385" s="286" t="s">
        <v>5244</v>
      </c>
      <c r="B385" s="288" t="s">
        <v>4864</v>
      </c>
      <c r="C385" s="395">
        <v>296.60000000000002</v>
      </c>
      <c r="D385" s="288" t="s">
        <v>5371</v>
      </c>
      <c r="E385" s="288" t="s">
        <v>5476</v>
      </c>
      <c r="F385" s="288">
        <v>65</v>
      </c>
      <c r="G385" s="288">
        <v>123</v>
      </c>
      <c r="H385" s="288"/>
      <c r="I385" s="288"/>
      <c r="J385" s="288" t="s">
        <v>5988</v>
      </c>
      <c r="K385" s="444">
        <v>21</v>
      </c>
      <c r="L385" s="444">
        <v>344</v>
      </c>
      <c r="M385" s="458" t="s">
        <v>6027</v>
      </c>
      <c r="N385" s="288" t="s">
        <v>6409</v>
      </c>
      <c r="O385" s="288"/>
      <c r="P385" s="288" t="s">
        <v>6034</v>
      </c>
      <c r="Q385" s="288"/>
      <c r="R385" s="288"/>
      <c r="S385" s="288">
        <v>8</v>
      </c>
      <c r="T385" s="288" t="s">
        <v>6029</v>
      </c>
      <c r="U385" s="288" t="s">
        <v>6036</v>
      </c>
      <c r="V385" s="288" t="s">
        <v>5257</v>
      </c>
      <c r="W385" s="291">
        <v>42997</v>
      </c>
    </row>
    <row r="386" spans="1:23" x14ac:dyDescent="0.3">
      <c r="A386" s="286" t="s">
        <v>5244</v>
      </c>
      <c r="B386" s="288" t="s">
        <v>4864</v>
      </c>
      <c r="C386" s="395">
        <v>304.05</v>
      </c>
      <c r="D386" s="288" t="s">
        <v>5371</v>
      </c>
      <c r="E386" s="288" t="s">
        <v>5476</v>
      </c>
      <c r="F386" s="288">
        <v>65</v>
      </c>
      <c r="G386" s="288">
        <v>174</v>
      </c>
      <c r="H386" s="288"/>
      <c r="I386" s="288"/>
      <c r="J386" s="288" t="s">
        <v>5988</v>
      </c>
      <c r="K386" s="444">
        <v>6</v>
      </c>
      <c r="L386" s="444">
        <v>63</v>
      </c>
      <c r="M386" s="458" t="s">
        <v>6027</v>
      </c>
      <c r="N386" s="288" t="s">
        <v>6410</v>
      </c>
      <c r="O386" s="288"/>
      <c r="P386" s="288" t="s">
        <v>6034</v>
      </c>
      <c r="Q386" s="288"/>
      <c r="R386" s="288"/>
      <c r="S386" s="288">
        <v>30</v>
      </c>
      <c r="T386" s="288" t="s">
        <v>6029</v>
      </c>
      <c r="U386" s="288" t="s">
        <v>6036</v>
      </c>
      <c r="V386" s="288" t="s">
        <v>5257</v>
      </c>
      <c r="W386" s="291">
        <v>42997</v>
      </c>
    </row>
    <row r="387" spans="1:23" x14ac:dyDescent="0.3">
      <c r="A387" s="286" t="s">
        <v>5244</v>
      </c>
      <c r="B387" s="288" t="s">
        <v>4864</v>
      </c>
      <c r="C387" s="395">
        <v>306.97000000000003</v>
      </c>
      <c r="D387" s="288" t="s">
        <v>5371</v>
      </c>
      <c r="E387" s="288" t="s">
        <v>5476</v>
      </c>
      <c r="F387" s="288">
        <v>45</v>
      </c>
      <c r="G387" s="288">
        <v>330</v>
      </c>
      <c r="H387" s="288"/>
      <c r="I387" s="288"/>
      <c r="J387" s="288" t="s">
        <v>5988</v>
      </c>
      <c r="K387" s="444">
        <v>62</v>
      </c>
      <c r="L387" s="444">
        <v>243</v>
      </c>
      <c r="M387" s="458" t="s">
        <v>6027</v>
      </c>
      <c r="N387" s="288" t="s">
        <v>6411</v>
      </c>
      <c r="O387" s="288" t="s">
        <v>4540</v>
      </c>
      <c r="P387" s="288" t="s">
        <v>6034</v>
      </c>
      <c r="Q387" s="288"/>
      <c r="R387" s="288"/>
      <c r="S387" s="288">
        <v>4</v>
      </c>
      <c r="T387" s="288" t="s">
        <v>6067</v>
      </c>
      <c r="U387" s="288" t="s">
        <v>6029</v>
      </c>
      <c r="V387" s="288" t="s">
        <v>5257</v>
      </c>
      <c r="W387" s="291">
        <v>42997</v>
      </c>
    </row>
    <row r="388" spans="1:23" x14ac:dyDescent="0.3">
      <c r="A388" s="286" t="s">
        <v>5244</v>
      </c>
      <c r="B388" s="288" t="s">
        <v>4864</v>
      </c>
      <c r="C388" s="395">
        <v>306.98</v>
      </c>
      <c r="D388" s="288" t="s">
        <v>5371</v>
      </c>
      <c r="E388" s="288" t="s">
        <v>5476</v>
      </c>
      <c r="F388" s="288">
        <v>13</v>
      </c>
      <c r="G388" s="288">
        <v>168</v>
      </c>
      <c r="H388" s="288"/>
      <c r="I388" s="288"/>
      <c r="J388" s="288" t="s">
        <v>5988</v>
      </c>
      <c r="K388" s="444">
        <v>58</v>
      </c>
      <c r="L388" s="444">
        <v>72</v>
      </c>
      <c r="M388" s="458" t="s">
        <v>6027</v>
      </c>
      <c r="N388" s="288" t="s">
        <v>6412</v>
      </c>
      <c r="O388" s="288" t="s">
        <v>4540</v>
      </c>
      <c r="P388" s="288" t="s">
        <v>6034</v>
      </c>
      <c r="Q388" s="288"/>
      <c r="R388" s="288"/>
      <c r="S388" s="288">
        <v>13</v>
      </c>
      <c r="T388" s="288" t="s">
        <v>6029</v>
      </c>
      <c r="U388" s="288" t="s">
        <v>6036</v>
      </c>
      <c r="V388" s="288" t="s">
        <v>5257</v>
      </c>
      <c r="W388" s="291">
        <v>42997</v>
      </c>
    </row>
    <row r="389" spans="1:23" x14ac:dyDescent="0.3">
      <c r="A389" s="286" t="s">
        <v>5244</v>
      </c>
      <c r="B389" s="288" t="s">
        <v>4864</v>
      </c>
      <c r="C389" s="395">
        <v>309.64999999999998</v>
      </c>
      <c r="D389" s="288" t="s">
        <v>5371</v>
      </c>
      <c r="E389" s="288" t="s">
        <v>5476</v>
      </c>
      <c r="F389" s="288">
        <v>40</v>
      </c>
      <c r="G389" s="288">
        <v>299</v>
      </c>
      <c r="H389" s="288"/>
      <c r="I389" s="288"/>
      <c r="J389" s="288" t="s">
        <v>5988</v>
      </c>
      <c r="K389" s="444">
        <v>61</v>
      </c>
      <c r="L389" s="444">
        <v>216</v>
      </c>
      <c r="M389" s="458" t="s">
        <v>6027</v>
      </c>
      <c r="N389" s="288" t="s">
        <v>6413</v>
      </c>
      <c r="O389" s="288"/>
      <c r="P389" s="288" t="s">
        <v>6034</v>
      </c>
      <c r="Q389" s="288"/>
      <c r="R389" s="288"/>
      <c r="S389" s="288">
        <v>5</v>
      </c>
      <c r="T389" s="288" t="s">
        <v>6067</v>
      </c>
      <c r="U389" s="288" t="s">
        <v>6029</v>
      </c>
      <c r="V389" s="288" t="s">
        <v>5257</v>
      </c>
      <c r="W389" s="291">
        <v>42997</v>
      </c>
    </row>
    <row r="390" spans="1:23" x14ac:dyDescent="0.3">
      <c r="A390" s="286" t="s">
        <v>5244</v>
      </c>
      <c r="B390" s="288" t="s">
        <v>4864</v>
      </c>
      <c r="C390" s="395">
        <v>312.89999999999998</v>
      </c>
      <c r="D390" s="288" t="s">
        <v>5371</v>
      </c>
      <c r="E390" s="288" t="s">
        <v>5476</v>
      </c>
      <c r="F390" s="288">
        <v>64</v>
      </c>
      <c r="G390" s="288">
        <v>12</v>
      </c>
      <c r="H390" s="288"/>
      <c r="I390" s="288"/>
      <c r="J390" s="288" t="s">
        <v>5988</v>
      </c>
      <c r="K390" s="444">
        <v>45</v>
      </c>
      <c r="L390" s="444">
        <v>273</v>
      </c>
      <c r="M390" s="458" t="s">
        <v>6027</v>
      </c>
      <c r="N390" s="288" t="s">
        <v>6414</v>
      </c>
      <c r="O390" s="288" t="s">
        <v>4540</v>
      </c>
      <c r="P390" s="288" t="s">
        <v>6034</v>
      </c>
      <c r="Q390" s="288"/>
      <c r="R390" s="288"/>
      <c r="S390" s="288">
        <v>2</v>
      </c>
      <c r="T390" s="288" t="s">
        <v>6029</v>
      </c>
      <c r="U390" s="288" t="s">
        <v>6036</v>
      </c>
      <c r="V390" s="288" t="s">
        <v>5257</v>
      </c>
      <c r="W390" s="291">
        <v>42997</v>
      </c>
    </row>
    <row r="391" spans="1:23" x14ac:dyDescent="0.3">
      <c r="A391" s="286" t="s">
        <v>5244</v>
      </c>
      <c r="B391" s="288" t="s">
        <v>4864</v>
      </c>
      <c r="C391" s="395">
        <v>314.79000000000002</v>
      </c>
      <c r="D391" s="288" t="s">
        <v>5371</v>
      </c>
      <c r="E391" s="288" t="s">
        <v>5476</v>
      </c>
      <c r="F391" s="288">
        <v>22</v>
      </c>
      <c r="G391" s="288">
        <v>190</v>
      </c>
      <c r="H391" s="288"/>
      <c r="I391" s="288"/>
      <c r="J391" s="288" t="s">
        <v>5988</v>
      </c>
      <c r="K391" s="444">
        <v>49</v>
      </c>
      <c r="L391" s="444">
        <v>98</v>
      </c>
      <c r="M391" s="458" t="s">
        <v>6027</v>
      </c>
      <c r="N391" s="288" t="s">
        <v>6415</v>
      </c>
      <c r="O391" s="288"/>
      <c r="P391" s="288" t="s">
        <v>6034</v>
      </c>
      <c r="Q391" s="288"/>
      <c r="R391" s="288"/>
      <c r="S391" s="288">
        <v>1.5</v>
      </c>
      <c r="T391" s="288" t="s">
        <v>6029</v>
      </c>
      <c r="U391" s="288" t="s">
        <v>6036</v>
      </c>
      <c r="V391" s="288" t="s">
        <v>5257</v>
      </c>
      <c r="W391" s="291">
        <v>42997</v>
      </c>
    </row>
    <row r="392" spans="1:23" x14ac:dyDescent="0.3">
      <c r="A392" s="286" t="s">
        <v>5244</v>
      </c>
      <c r="B392" s="288" t="s">
        <v>4864</v>
      </c>
      <c r="C392" s="395">
        <v>317.35000000000002</v>
      </c>
      <c r="D392" s="288" t="s">
        <v>5371</v>
      </c>
      <c r="E392" s="288" t="s">
        <v>5476</v>
      </c>
      <c r="F392" s="288">
        <v>44</v>
      </c>
      <c r="G392" s="288">
        <v>162</v>
      </c>
      <c r="H392" s="288"/>
      <c r="I392" s="288"/>
      <c r="J392" s="288" t="s">
        <v>5988</v>
      </c>
      <c r="K392" s="444">
        <v>28</v>
      </c>
      <c r="L392" s="444">
        <v>58</v>
      </c>
      <c r="M392" s="458" t="s">
        <v>6027</v>
      </c>
      <c r="N392" s="288" t="s">
        <v>6416</v>
      </c>
      <c r="O392" s="288"/>
      <c r="P392" s="288" t="s">
        <v>6034</v>
      </c>
      <c r="Q392" s="288"/>
      <c r="R392" s="288"/>
      <c r="S392" s="288">
        <v>9</v>
      </c>
      <c r="T392" s="288" t="s">
        <v>6036</v>
      </c>
      <c r="U392" s="288" t="s">
        <v>6029</v>
      </c>
      <c r="V392" s="288" t="s">
        <v>5257</v>
      </c>
      <c r="W392" s="291">
        <v>42997</v>
      </c>
    </row>
    <row r="393" spans="1:23" x14ac:dyDescent="0.3">
      <c r="A393" s="286" t="s">
        <v>5244</v>
      </c>
      <c r="B393" s="288" t="s">
        <v>4864</v>
      </c>
      <c r="C393" s="395">
        <v>338.78</v>
      </c>
      <c r="D393" s="288" t="s">
        <v>6023</v>
      </c>
      <c r="E393" s="288" t="s">
        <v>5476</v>
      </c>
      <c r="F393" s="288">
        <v>66</v>
      </c>
      <c r="G393" s="288">
        <v>314</v>
      </c>
      <c r="H393" s="288"/>
      <c r="I393" s="288"/>
      <c r="J393" s="288" t="s">
        <v>6034</v>
      </c>
      <c r="K393" s="444">
        <v>40</v>
      </c>
      <c r="L393" s="444">
        <v>239</v>
      </c>
      <c r="M393" s="458" t="s">
        <v>6027</v>
      </c>
      <c r="N393" s="288" t="s">
        <v>6417</v>
      </c>
      <c r="O393" s="288"/>
      <c r="P393" s="288" t="s">
        <v>6034</v>
      </c>
      <c r="Q393" s="288"/>
      <c r="R393" s="288"/>
      <c r="S393" s="288"/>
      <c r="T393" s="288"/>
      <c r="U393" s="288"/>
      <c r="V393" s="288" t="s">
        <v>5257</v>
      </c>
      <c r="W393" s="291">
        <v>42997</v>
      </c>
    </row>
    <row r="394" spans="1:23" x14ac:dyDescent="0.3">
      <c r="A394" s="286" t="s">
        <v>5244</v>
      </c>
      <c r="B394" s="288" t="s">
        <v>4864</v>
      </c>
      <c r="C394" s="395">
        <v>347.2</v>
      </c>
      <c r="D394" s="288" t="s">
        <v>133</v>
      </c>
      <c r="E394" s="288" t="s">
        <v>5476</v>
      </c>
      <c r="F394" s="288">
        <v>33</v>
      </c>
      <c r="G394" s="288">
        <v>328</v>
      </c>
      <c r="H394" s="288"/>
      <c r="I394" s="288"/>
      <c r="J394" s="288" t="s">
        <v>5988</v>
      </c>
      <c r="K394" s="444">
        <v>74</v>
      </c>
      <c r="L394" s="444">
        <v>239</v>
      </c>
      <c r="M394" s="458" t="s">
        <v>6027</v>
      </c>
      <c r="N394" s="288" t="s">
        <v>6418</v>
      </c>
      <c r="O394" s="288"/>
      <c r="P394" s="288" t="s">
        <v>6034</v>
      </c>
      <c r="Q394" s="288"/>
      <c r="R394" s="288"/>
      <c r="S394" s="288">
        <v>8</v>
      </c>
      <c r="T394" s="288" t="s">
        <v>6029</v>
      </c>
      <c r="U394" s="288" t="s">
        <v>6036</v>
      </c>
      <c r="V394" s="288" t="s">
        <v>5257</v>
      </c>
      <c r="W394" s="291">
        <v>42997</v>
      </c>
    </row>
    <row r="395" spans="1:23" x14ac:dyDescent="0.3">
      <c r="A395" s="286" t="s">
        <v>5244</v>
      </c>
      <c r="B395" s="288" t="s">
        <v>4864</v>
      </c>
      <c r="C395" s="395">
        <v>356.6</v>
      </c>
      <c r="D395" s="288" t="s">
        <v>5371</v>
      </c>
      <c r="E395" s="288" t="s">
        <v>5476</v>
      </c>
      <c r="F395" s="288">
        <v>68</v>
      </c>
      <c r="G395" s="288">
        <v>345</v>
      </c>
      <c r="H395" s="288"/>
      <c r="I395" s="288"/>
      <c r="J395" s="288" t="s">
        <v>5988</v>
      </c>
      <c r="K395" s="444">
        <v>41</v>
      </c>
      <c r="L395" s="444">
        <v>258</v>
      </c>
      <c r="M395" s="458" t="s">
        <v>6027</v>
      </c>
      <c r="N395" s="288" t="s">
        <v>6419</v>
      </c>
      <c r="O395" s="288"/>
      <c r="P395" s="288" t="s">
        <v>6034</v>
      </c>
      <c r="Q395" s="288"/>
      <c r="R395" s="288"/>
      <c r="S395" s="288">
        <v>6</v>
      </c>
      <c r="T395" s="288" t="s">
        <v>6029</v>
      </c>
      <c r="U395" s="288" t="s">
        <v>6036</v>
      </c>
      <c r="V395" s="288" t="s">
        <v>5257</v>
      </c>
      <c r="W395" s="291">
        <v>42997</v>
      </c>
    </row>
    <row r="396" spans="1:23" x14ac:dyDescent="0.3">
      <c r="A396" s="286" t="s">
        <v>5244</v>
      </c>
      <c r="B396" s="288" t="s">
        <v>4864</v>
      </c>
      <c r="C396" s="395">
        <v>364.7</v>
      </c>
      <c r="D396" s="288" t="s">
        <v>5371</v>
      </c>
      <c r="E396" s="288" t="s">
        <v>5476</v>
      </c>
      <c r="F396" s="288">
        <v>52</v>
      </c>
      <c r="G396" s="288">
        <v>6</v>
      </c>
      <c r="H396" s="288"/>
      <c r="I396" s="288"/>
      <c r="J396" s="288" t="s">
        <v>5988</v>
      </c>
      <c r="K396" s="444">
        <v>57</v>
      </c>
      <c r="L396" s="444">
        <v>271</v>
      </c>
      <c r="M396" s="458" t="s">
        <v>6027</v>
      </c>
      <c r="N396" s="288" t="s">
        <v>6420</v>
      </c>
      <c r="O396" s="288"/>
      <c r="P396" s="288" t="s">
        <v>6034</v>
      </c>
      <c r="Q396" s="288"/>
      <c r="R396" s="288"/>
      <c r="S396" s="288">
        <v>13</v>
      </c>
      <c r="T396" s="288" t="s">
        <v>6029</v>
      </c>
      <c r="U396" s="288" t="s">
        <v>6067</v>
      </c>
      <c r="V396" s="288" t="s">
        <v>5257</v>
      </c>
      <c r="W396" s="291">
        <v>42997</v>
      </c>
    </row>
    <row r="397" spans="1:23" x14ac:dyDescent="0.3">
      <c r="A397" s="286" t="s">
        <v>5244</v>
      </c>
      <c r="B397" s="288" t="s">
        <v>4864</v>
      </c>
      <c r="C397" s="395">
        <v>367.7</v>
      </c>
      <c r="D397" s="288" t="s">
        <v>5371</v>
      </c>
      <c r="E397" s="288" t="s">
        <v>5476</v>
      </c>
      <c r="F397" s="288">
        <v>51</v>
      </c>
      <c r="G397" s="288">
        <v>358</v>
      </c>
      <c r="H397" s="288"/>
      <c r="I397" s="288"/>
      <c r="J397" s="288" t="s">
        <v>5988</v>
      </c>
      <c r="K397" s="444">
        <v>58</v>
      </c>
      <c r="L397" s="444">
        <v>265</v>
      </c>
      <c r="M397" s="458" t="s">
        <v>6027</v>
      </c>
      <c r="N397" s="288" t="s">
        <v>6421</v>
      </c>
      <c r="O397" s="288"/>
      <c r="P397" s="288" t="s">
        <v>6034</v>
      </c>
      <c r="Q397" s="288"/>
      <c r="R397" s="288"/>
      <c r="S397" s="288">
        <v>8</v>
      </c>
      <c r="T397" s="288" t="s">
        <v>6029</v>
      </c>
      <c r="U397" s="288" t="s">
        <v>6036</v>
      </c>
      <c r="V397" s="288" t="s">
        <v>5257</v>
      </c>
      <c r="W397" s="291">
        <v>42997</v>
      </c>
    </row>
    <row r="398" spans="1:23" x14ac:dyDescent="0.3">
      <c r="A398" s="286" t="s">
        <v>5244</v>
      </c>
      <c r="B398" s="288" t="s">
        <v>4864</v>
      </c>
      <c r="C398" s="395">
        <v>392.4</v>
      </c>
      <c r="D398" s="288" t="s">
        <v>5371</v>
      </c>
      <c r="E398" s="288" t="s">
        <v>5476</v>
      </c>
      <c r="F398" s="288">
        <v>21</v>
      </c>
      <c r="G398" s="288">
        <v>321</v>
      </c>
      <c r="H398" s="288"/>
      <c r="I398" s="288"/>
      <c r="J398" s="288" t="s">
        <v>5988</v>
      </c>
      <c r="K398" s="444">
        <v>85</v>
      </c>
      <c r="L398" s="444">
        <v>230</v>
      </c>
      <c r="M398" s="458" t="s">
        <v>6027</v>
      </c>
      <c r="N398" s="288" t="s">
        <v>6422</v>
      </c>
      <c r="O398" s="288"/>
      <c r="P398" s="288" t="s">
        <v>6034</v>
      </c>
      <c r="Q398" s="288"/>
      <c r="R398" s="288"/>
      <c r="S398" s="288">
        <v>10</v>
      </c>
      <c r="T398" s="288" t="s">
        <v>6029</v>
      </c>
      <c r="U398" s="288" t="s">
        <v>6036</v>
      </c>
      <c r="V398" s="288" t="s">
        <v>5257</v>
      </c>
      <c r="W398" s="291">
        <v>42997</v>
      </c>
    </row>
    <row r="399" spans="1:23" x14ac:dyDescent="0.3">
      <c r="A399" s="286" t="s">
        <v>5244</v>
      </c>
      <c r="B399" s="288" t="s">
        <v>4864</v>
      </c>
      <c r="C399" s="395">
        <v>401.25</v>
      </c>
      <c r="D399" s="288" t="s">
        <v>5371</v>
      </c>
      <c r="E399" s="288" t="s">
        <v>5476</v>
      </c>
      <c r="F399" s="288">
        <v>72</v>
      </c>
      <c r="G399" s="288">
        <v>185</v>
      </c>
      <c r="H399" s="288"/>
      <c r="I399" s="288"/>
      <c r="J399" s="288" t="s">
        <v>5988</v>
      </c>
      <c r="K399" s="444">
        <v>3</v>
      </c>
      <c r="L399" s="444">
        <v>232</v>
      </c>
      <c r="M399" s="458" t="s">
        <v>6027</v>
      </c>
      <c r="N399" s="288" t="s">
        <v>6402</v>
      </c>
      <c r="O399" s="288"/>
      <c r="P399" s="288" t="s">
        <v>6034</v>
      </c>
      <c r="Q399" s="288"/>
      <c r="R399" s="288"/>
      <c r="S399" s="288">
        <v>9</v>
      </c>
      <c r="T399" s="288" t="s">
        <v>6036</v>
      </c>
      <c r="U399" s="288" t="s">
        <v>6029</v>
      </c>
      <c r="V399" s="288" t="s">
        <v>5257</v>
      </c>
      <c r="W399" s="291">
        <v>42997</v>
      </c>
    </row>
    <row r="400" spans="1:23" x14ac:dyDescent="0.3">
      <c r="A400" s="286" t="s">
        <v>5244</v>
      </c>
      <c r="B400" s="288" t="s">
        <v>4864</v>
      </c>
      <c r="C400" s="395">
        <v>414.9</v>
      </c>
      <c r="D400" s="288" t="s">
        <v>5286</v>
      </c>
      <c r="E400" s="288" t="s">
        <v>5476</v>
      </c>
      <c r="F400" s="288">
        <v>57</v>
      </c>
      <c r="G400" s="288">
        <v>354</v>
      </c>
      <c r="H400" s="288"/>
      <c r="I400" s="288"/>
      <c r="J400" s="288" t="s">
        <v>5988</v>
      </c>
      <c r="K400" s="444">
        <v>54</v>
      </c>
      <c r="L400" s="444">
        <v>261</v>
      </c>
      <c r="M400" s="458" t="s">
        <v>6027</v>
      </c>
      <c r="N400" s="288" t="s">
        <v>6423</v>
      </c>
      <c r="O400" s="288"/>
      <c r="P400" s="288" t="s">
        <v>6034</v>
      </c>
      <c r="Q400" s="288"/>
      <c r="R400" s="288"/>
      <c r="S400" s="288"/>
      <c r="T400" s="288"/>
      <c r="U400" s="288"/>
      <c r="V400" s="288" t="s">
        <v>5257</v>
      </c>
      <c r="W400" s="291">
        <v>42997</v>
      </c>
    </row>
    <row r="401" spans="1:23" x14ac:dyDescent="0.3">
      <c r="A401" s="286" t="s">
        <v>5244</v>
      </c>
      <c r="B401" s="288" t="s">
        <v>4864</v>
      </c>
      <c r="C401" s="395">
        <v>245</v>
      </c>
      <c r="D401" s="288" t="s">
        <v>5371</v>
      </c>
      <c r="E401" s="288" t="s">
        <v>5476</v>
      </c>
      <c r="F401" s="288">
        <v>12</v>
      </c>
      <c r="G401" s="288">
        <v>8</v>
      </c>
      <c r="H401" s="288"/>
      <c r="I401" s="288"/>
      <c r="J401" s="288" t="s">
        <v>5988</v>
      </c>
      <c r="K401" s="444">
        <v>83</v>
      </c>
      <c r="L401" s="444">
        <v>94</v>
      </c>
      <c r="M401" s="459" t="s">
        <v>6061</v>
      </c>
      <c r="N401" s="288" t="s">
        <v>6424</v>
      </c>
      <c r="O401" s="288"/>
      <c r="P401" s="288" t="s">
        <v>6034</v>
      </c>
      <c r="Q401" s="288"/>
      <c r="R401" s="288"/>
      <c r="S401" s="288">
        <v>25</v>
      </c>
      <c r="T401" s="288" t="s">
        <v>6029</v>
      </c>
      <c r="U401" s="288" t="s">
        <v>6090</v>
      </c>
      <c r="V401" s="288" t="s">
        <v>5257</v>
      </c>
      <c r="W401" s="291">
        <v>42996</v>
      </c>
    </row>
    <row r="402" spans="1:23" x14ac:dyDescent="0.3">
      <c r="A402" s="286" t="s">
        <v>5244</v>
      </c>
      <c r="B402" s="288" t="s">
        <v>4864</v>
      </c>
      <c r="C402" s="395">
        <v>413.7</v>
      </c>
      <c r="D402" s="288" t="s">
        <v>5371</v>
      </c>
      <c r="E402" s="288" t="s">
        <v>5476</v>
      </c>
      <c r="F402" s="288">
        <v>52</v>
      </c>
      <c r="G402" s="288">
        <v>5</v>
      </c>
      <c r="H402" s="288"/>
      <c r="I402" s="288"/>
      <c r="J402" s="288" t="s">
        <v>5988</v>
      </c>
      <c r="K402" s="444">
        <v>59</v>
      </c>
      <c r="L402" s="444">
        <v>269</v>
      </c>
      <c r="M402" s="459" t="s">
        <v>6061</v>
      </c>
      <c r="N402" s="288" t="s">
        <v>6425</v>
      </c>
      <c r="O402" s="288"/>
      <c r="P402" s="288" t="s">
        <v>6034</v>
      </c>
      <c r="Q402" s="288"/>
      <c r="R402" s="288"/>
      <c r="S402" s="288">
        <v>80</v>
      </c>
      <c r="T402" s="288" t="s">
        <v>6029</v>
      </c>
      <c r="U402" s="288"/>
      <c r="V402" s="288" t="s">
        <v>5257</v>
      </c>
      <c r="W402" s="291">
        <v>42997</v>
      </c>
    </row>
    <row r="403" spans="1:23" x14ac:dyDescent="0.3">
      <c r="A403" s="286" t="s">
        <v>5244</v>
      </c>
      <c r="B403" s="288" t="s">
        <v>4864</v>
      </c>
      <c r="C403" s="395">
        <v>443.1</v>
      </c>
      <c r="D403" s="288" t="s">
        <v>5371</v>
      </c>
      <c r="E403" s="288" t="s">
        <v>5476</v>
      </c>
      <c r="F403" s="449">
        <v>42</v>
      </c>
      <c r="G403" s="449">
        <v>1</v>
      </c>
      <c r="H403" s="288"/>
      <c r="I403" s="288"/>
      <c r="J403" s="288" t="s">
        <v>5988</v>
      </c>
      <c r="K403" s="450">
        <v>69.197491485320725</v>
      </c>
      <c r="L403" s="450">
        <v>265</v>
      </c>
      <c r="M403" s="459" t="s">
        <v>6061</v>
      </c>
      <c r="N403" s="288" t="s">
        <v>6426</v>
      </c>
      <c r="O403" s="288"/>
      <c r="P403" s="288" t="s">
        <v>6034</v>
      </c>
      <c r="Q403" s="288"/>
      <c r="R403" s="288"/>
      <c r="S403" s="288"/>
      <c r="T403" s="288" t="s">
        <v>6029</v>
      </c>
      <c r="U403" s="288"/>
      <c r="V403" s="288" t="s">
        <v>5257</v>
      </c>
      <c r="W403" s="291">
        <v>42997</v>
      </c>
    </row>
    <row r="404" spans="1:23" x14ac:dyDescent="0.3">
      <c r="A404" s="286" t="s">
        <v>5244</v>
      </c>
      <c r="B404" s="288" t="s">
        <v>4864</v>
      </c>
      <c r="C404" s="395">
        <v>305.39999999999998</v>
      </c>
      <c r="D404" s="288" t="s">
        <v>5371</v>
      </c>
      <c r="E404" s="288" t="s">
        <v>5476</v>
      </c>
      <c r="F404" s="288">
        <v>35</v>
      </c>
      <c r="G404" s="288">
        <v>70</v>
      </c>
      <c r="H404" s="288"/>
      <c r="I404" s="288"/>
      <c r="J404" s="288" t="s">
        <v>5988</v>
      </c>
      <c r="K404" s="444">
        <v>63</v>
      </c>
      <c r="L404" s="444">
        <v>326</v>
      </c>
      <c r="M404" s="460"/>
      <c r="N404" s="288" t="s">
        <v>6427</v>
      </c>
      <c r="O404" s="288"/>
      <c r="P404" s="288" t="s">
        <v>6034</v>
      </c>
      <c r="Q404" s="288"/>
      <c r="R404" s="288"/>
      <c r="S404" s="288">
        <v>25</v>
      </c>
      <c r="T404" s="288" t="s">
        <v>6029</v>
      </c>
      <c r="U404" s="288"/>
      <c r="V404" s="288" t="s">
        <v>5257</v>
      </c>
      <c r="W404" s="291">
        <v>42997</v>
      </c>
    </row>
    <row r="405" spans="1:23" x14ac:dyDescent="0.3">
      <c r="A405" s="286" t="s">
        <v>5244</v>
      </c>
      <c r="B405" s="288" t="s">
        <v>4864</v>
      </c>
      <c r="C405" s="395">
        <v>441.8</v>
      </c>
      <c r="D405" s="288" t="s">
        <v>5371</v>
      </c>
      <c r="E405" s="288" t="s">
        <v>5476</v>
      </c>
      <c r="F405" s="449">
        <v>39</v>
      </c>
      <c r="G405" s="449">
        <v>280</v>
      </c>
      <c r="H405" s="288"/>
      <c r="I405" s="288"/>
      <c r="J405" s="288" t="s">
        <v>5988</v>
      </c>
      <c r="K405" s="450">
        <v>57.4572220959585</v>
      </c>
      <c r="L405" s="450">
        <v>199</v>
      </c>
      <c r="M405" s="460"/>
      <c r="N405" s="288" t="s">
        <v>6428</v>
      </c>
      <c r="O405" s="288"/>
      <c r="P405" s="288" t="s">
        <v>6034</v>
      </c>
      <c r="Q405" s="288"/>
      <c r="R405" s="288"/>
      <c r="S405" s="288"/>
      <c r="T405" s="288"/>
      <c r="U405" s="288"/>
      <c r="V405" s="288" t="s">
        <v>5257</v>
      </c>
      <c r="W405" s="291">
        <v>42997</v>
      </c>
    </row>
    <row r="406" spans="1:23" x14ac:dyDescent="0.3">
      <c r="A406" s="286" t="s">
        <v>5244</v>
      </c>
      <c r="B406" s="333" t="s">
        <v>4913</v>
      </c>
      <c r="C406" s="288">
        <v>193.25</v>
      </c>
      <c r="D406" s="288" t="s">
        <v>6023</v>
      </c>
      <c r="E406" s="288" t="s">
        <v>5476</v>
      </c>
      <c r="F406" s="461">
        <v>46</v>
      </c>
      <c r="G406" s="461">
        <v>35</v>
      </c>
      <c r="H406" s="288"/>
      <c r="I406" s="288"/>
      <c r="J406" s="396"/>
      <c r="K406" s="462">
        <v>64</v>
      </c>
      <c r="L406" s="462">
        <v>295</v>
      </c>
      <c r="M406" s="463" t="s">
        <v>6032</v>
      </c>
      <c r="N406" s="288" t="s">
        <v>6429</v>
      </c>
      <c r="O406" s="288"/>
      <c r="P406" s="288" t="s">
        <v>6034</v>
      </c>
      <c r="Q406" s="288"/>
      <c r="R406" s="288"/>
      <c r="S406" s="288"/>
      <c r="T406" s="288" t="s">
        <v>6057</v>
      </c>
      <c r="U406" s="288"/>
      <c r="V406" s="288" t="s">
        <v>5257</v>
      </c>
      <c r="W406" s="291">
        <v>42963</v>
      </c>
    </row>
    <row r="407" spans="1:23" x14ac:dyDescent="0.3">
      <c r="A407" s="286" t="s">
        <v>5244</v>
      </c>
      <c r="B407" s="333" t="s">
        <v>4913</v>
      </c>
      <c r="C407" s="288">
        <v>240.45</v>
      </c>
      <c r="D407" s="288" t="s">
        <v>5371</v>
      </c>
      <c r="E407" s="288" t="s">
        <v>5476</v>
      </c>
      <c r="F407" s="461">
        <v>43</v>
      </c>
      <c r="G407" s="461">
        <v>120</v>
      </c>
      <c r="H407" s="288"/>
      <c r="I407" s="288"/>
      <c r="J407" s="396"/>
      <c r="K407" s="462">
        <v>39</v>
      </c>
      <c r="L407" s="462">
        <v>2</v>
      </c>
      <c r="M407" s="463" t="s">
        <v>6032</v>
      </c>
      <c r="N407" s="288" t="s">
        <v>6430</v>
      </c>
      <c r="O407" s="288"/>
      <c r="P407" s="288" t="s">
        <v>6034</v>
      </c>
      <c r="Q407" s="288"/>
      <c r="R407" s="288"/>
      <c r="S407" s="288">
        <v>2</v>
      </c>
      <c r="T407" s="288" t="s">
        <v>6036</v>
      </c>
      <c r="U407" s="288" t="s">
        <v>6029</v>
      </c>
      <c r="V407" s="288" t="s">
        <v>5257</v>
      </c>
      <c r="W407" s="291">
        <v>42963</v>
      </c>
    </row>
    <row r="408" spans="1:23" x14ac:dyDescent="0.3">
      <c r="A408" s="286" t="s">
        <v>5244</v>
      </c>
      <c r="B408" s="333" t="s">
        <v>4913</v>
      </c>
      <c r="C408" s="288">
        <v>289.70999999999998</v>
      </c>
      <c r="D408" s="288" t="s">
        <v>5371</v>
      </c>
      <c r="E408" s="288" t="s">
        <v>5476</v>
      </c>
      <c r="F408" s="461">
        <v>43</v>
      </c>
      <c r="G408" s="461">
        <v>192</v>
      </c>
      <c r="H408" s="288"/>
      <c r="I408" s="288"/>
      <c r="J408" s="396"/>
      <c r="K408" s="462">
        <v>23</v>
      </c>
      <c r="L408" s="462">
        <v>111</v>
      </c>
      <c r="M408" s="463" t="s">
        <v>6032</v>
      </c>
      <c r="N408" s="288" t="s">
        <v>6431</v>
      </c>
      <c r="O408" s="288" t="s">
        <v>4540</v>
      </c>
      <c r="P408" s="288" t="s">
        <v>6034</v>
      </c>
      <c r="Q408" s="288"/>
      <c r="R408" s="288"/>
      <c r="S408" s="288"/>
      <c r="T408" s="288" t="s">
        <v>6057</v>
      </c>
      <c r="U408" s="288"/>
      <c r="V408" s="288" t="s">
        <v>5257</v>
      </c>
      <c r="W408" s="291">
        <v>42963</v>
      </c>
    </row>
    <row r="409" spans="1:23" x14ac:dyDescent="0.3">
      <c r="A409" s="286" t="s">
        <v>5244</v>
      </c>
      <c r="B409" s="333" t="s">
        <v>4913</v>
      </c>
      <c r="C409" s="288">
        <v>184.91</v>
      </c>
      <c r="D409" s="288" t="s">
        <v>5371</v>
      </c>
      <c r="E409" s="288" t="s">
        <v>5476</v>
      </c>
      <c r="F409" s="461">
        <v>50</v>
      </c>
      <c r="G409" s="461">
        <v>189</v>
      </c>
      <c r="H409" s="288"/>
      <c r="I409" s="288"/>
      <c r="J409" s="396"/>
      <c r="K409" s="462">
        <v>17</v>
      </c>
      <c r="L409" s="462">
        <v>109</v>
      </c>
      <c r="M409" s="463" t="s">
        <v>6032</v>
      </c>
      <c r="N409" s="288" t="s">
        <v>6432</v>
      </c>
      <c r="O409" s="288" t="s">
        <v>4540</v>
      </c>
      <c r="P409" s="288" t="s">
        <v>6034</v>
      </c>
      <c r="Q409" s="288"/>
      <c r="R409" s="288"/>
      <c r="S409" s="288"/>
      <c r="T409" s="288" t="s">
        <v>6036</v>
      </c>
      <c r="U409" s="288"/>
      <c r="V409" s="288" t="s">
        <v>5257</v>
      </c>
      <c r="W409" s="291">
        <v>42963</v>
      </c>
    </row>
    <row r="410" spans="1:23" x14ac:dyDescent="0.3">
      <c r="A410" s="286" t="s">
        <v>5244</v>
      </c>
      <c r="B410" s="333" t="s">
        <v>4913</v>
      </c>
      <c r="C410" s="288">
        <v>275.95</v>
      </c>
      <c r="D410" s="288" t="s">
        <v>5371</v>
      </c>
      <c r="E410" s="288" t="s">
        <v>5476</v>
      </c>
      <c r="F410" s="461">
        <v>34</v>
      </c>
      <c r="G410" s="461">
        <v>190</v>
      </c>
      <c r="H410" s="288"/>
      <c r="I410" s="288"/>
      <c r="J410" s="396"/>
      <c r="K410" s="462">
        <v>31</v>
      </c>
      <c r="L410" s="462">
        <v>104</v>
      </c>
      <c r="M410" s="463" t="s">
        <v>6032</v>
      </c>
      <c r="N410" s="288" t="s">
        <v>6433</v>
      </c>
      <c r="O410" s="464"/>
      <c r="P410" s="288" t="s">
        <v>6034</v>
      </c>
      <c r="Q410" s="288"/>
      <c r="R410" s="288"/>
      <c r="S410" s="288"/>
      <c r="T410" s="288"/>
      <c r="U410" s="288"/>
      <c r="V410" s="288" t="s">
        <v>5257</v>
      </c>
      <c r="W410" s="291">
        <v>42963</v>
      </c>
    </row>
    <row r="411" spans="1:23" x14ac:dyDescent="0.3">
      <c r="A411" s="286" t="s">
        <v>5244</v>
      </c>
      <c r="B411" s="333" t="s">
        <v>4913</v>
      </c>
      <c r="C411" s="288">
        <v>228.56</v>
      </c>
      <c r="D411" s="288" t="s">
        <v>5371</v>
      </c>
      <c r="E411" s="288" t="s">
        <v>5476</v>
      </c>
      <c r="F411" s="461">
        <v>28</v>
      </c>
      <c r="G411" s="461">
        <v>124</v>
      </c>
      <c r="H411" s="288"/>
      <c r="I411" s="288"/>
      <c r="J411" s="396"/>
      <c r="K411" s="462">
        <v>51</v>
      </c>
      <c r="L411" s="462">
        <v>18</v>
      </c>
      <c r="M411" s="463" t="s">
        <v>6032</v>
      </c>
      <c r="N411" s="288" t="s">
        <v>6434</v>
      </c>
      <c r="O411" s="288"/>
      <c r="P411" s="288" t="s">
        <v>6034</v>
      </c>
      <c r="Q411" s="288"/>
      <c r="R411" s="288"/>
      <c r="S411" s="288">
        <v>1</v>
      </c>
      <c r="T411" s="288" t="s">
        <v>6029</v>
      </c>
      <c r="U411" s="288" t="s">
        <v>5403</v>
      </c>
      <c r="V411" s="288" t="s">
        <v>5257</v>
      </c>
      <c r="W411" s="291">
        <v>42963</v>
      </c>
    </row>
    <row r="412" spans="1:23" x14ac:dyDescent="0.3">
      <c r="A412" s="286" t="s">
        <v>5244</v>
      </c>
      <c r="B412" s="333" t="s">
        <v>4913</v>
      </c>
      <c r="C412" s="288">
        <v>158.19999999999999</v>
      </c>
      <c r="D412" s="288" t="s">
        <v>5434</v>
      </c>
      <c r="E412" s="288" t="s">
        <v>5476</v>
      </c>
      <c r="F412" s="461">
        <v>30</v>
      </c>
      <c r="G412" s="461">
        <v>181</v>
      </c>
      <c r="H412" s="288"/>
      <c r="I412" s="288"/>
      <c r="J412" s="396"/>
      <c r="K412" s="462">
        <v>37</v>
      </c>
      <c r="L412" s="462">
        <v>90</v>
      </c>
      <c r="M412" s="463" t="s">
        <v>6032</v>
      </c>
      <c r="N412" s="288" t="s">
        <v>6435</v>
      </c>
      <c r="O412" s="288"/>
      <c r="P412" s="288" t="s">
        <v>6034</v>
      </c>
      <c r="Q412" s="288" t="s">
        <v>6119</v>
      </c>
      <c r="R412" s="288" t="s">
        <v>5344</v>
      </c>
      <c r="S412" s="288"/>
      <c r="T412" s="288" t="s">
        <v>6036</v>
      </c>
      <c r="U412" s="288"/>
      <c r="V412" s="288" t="s">
        <v>5257</v>
      </c>
      <c r="W412" s="291">
        <v>42963</v>
      </c>
    </row>
    <row r="413" spans="1:23" x14ac:dyDescent="0.3">
      <c r="A413" s="286" t="s">
        <v>5244</v>
      </c>
      <c r="B413" s="333" t="s">
        <v>4913</v>
      </c>
      <c r="C413" s="288">
        <v>266.49</v>
      </c>
      <c r="D413" s="288" t="s">
        <v>5371</v>
      </c>
      <c r="E413" s="288" t="s">
        <v>5476</v>
      </c>
      <c r="F413" s="319">
        <v>75</v>
      </c>
      <c r="G413" s="319">
        <v>328</v>
      </c>
      <c r="H413" s="288"/>
      <c r="I413" s="288"/>
      <c r="J413" s="396"/>
      <c r="K413" s="465">
        <v>38.29968749736075</v>
      </c>
      <c r="L413" s="465">
        <v>255</v>
      </c>
      <c r="M413" s="463" t="s">
        <v>6032</v>
      </c>
      <c r="N413" s="288" t="s">
        <v>6436</v>
      </c>
      <c r="O413" s="288" t="s">
        <v>4540</v>
      </c>
      <c r="P413" s="288" t="s">
        <v>6034</v>
      </c>
      <c r="Q413" s="288"/>
      <c r="R413" s="288"/>
      <c r="S413" s="288"/>
      <c r="T413" s="288" t="s">
        <v>6036</v>
      </c>
      <c r="U413" s="288"/>
      <c r="V413" s="288" t="s">
        <v>5257</v>
      </c>
      <c r="W413" s="291">
        <v>42963</v>
      </c>
    </row>
    <row r="414" spans="1:23" x14ac:dyDescent="0.3">
      <c r="A414" s="286" t="s">
        <v>5244</v>
      </c>
      <c r="B414" s="333" t="s">
        <v>4913</v>
      </c>
      <c r="C414" s="288">
        <v>179.16</v>
      </c>
      <c r="D414" s="288" t="s">
        <v>5371</v>
      </c>
      <c r="E414" s="288" t="s">
        <v>5476</v>
      </c>
      <c r="F414" s="319">
        <v>68</v>
      </c>
      <c r="G414" s="319">
        <v>357</v>
      </c>
      <c r="H414" s="288"/>
      <c r="I414" s="288"/>
      <c r="J414" s="396"/>
      <c r="K414" s="465">
        <v>44.983744038485597</v>
      </c>
      <c r="L414" s="465">
        <v>267</v>
      </c>
      <c r="M414" s="463" t="s">
        <v>6032</v>
      </c>
      <c r="N414" s="288" t="s">
        <v>6437</v>
      </c>
      <c r="O414" s="288" t="s">
        <v>4540</v>
      </c>
      <c r="P414" s="288" t="s">
        <v>6034</v>
      </c>
      <c r="Q414" s="288"/>
      <c r="R414" s="288"/>
      <c r="S414" s="288"/>
      <c r="T414" s="288" t="s">
        <v>6036</v>
      </c>
      <c r="U414" s="288"/>
      <c r="V414" s="288" t="s">
        <v>5257</v>
      </c>
      <c r="W414" s="291">
        <v>42963</v>
      </c>
    </row>
    <row r="415" spans="1:23" x14ac:dyDescent="0.3">
      <c r="A415" s="286" t="s">
        <v>5244</v>
      </c>
      <c r="B415" s="333" t="s">
        <v>4913</v>
      </c>
      <c r="C415" s="288">
        <v>197.1</v>
      </c>
      <c r="D415" s="288" t="s">
        <v>5371</v>
      </c>
      <c r="E415" s="288" t="s">
        <v>5476</v>
      </c>
      <c r="F415" s="319">
        <v>23</v>
      </c>
      <c r="G415" s="319">
        <v>330</v>
      </c>
      <c r="H415" s="288"/>
      <c r="I415" s="288"/>
      <c r="J415" s="396"/>
      <c r="K415" s="465">
        <v>87.238039950543907</v>
      </c>
      <c r="L415" s="465">
        <v>242</v>
      </c>
      <c r="M415" s="463" t="s">
        <v>5989</v>
      </c>
      <c r="N415" s="288" t="s">
        <v>6438</v>
      </c>
      <c r="O415" s="288"/>
      <c r="P415" s="288" t="s">
        <v>6034</v>
      </c>
      <c r="Q415" s="288"/>
      <c r="R415" s="288"/>
      <c r="S415" s="288"/>
      <c r="T415" s="288" t="s">
        <v>6057</v>
      </c>
      <c r="U415" s="288"/>
      <c r="V415" s="288" t="s">
        <v>5257</v>
      </c>
      <c r="W415" s="291">
        <v>42963</v>
      </c>
    </row>
    <row r="416" spans="1:23" x14ac:dyDescent="0.3">
      <c r="A416" s="286" t="s">
        <v>5244</v>
      </c>
      <c r="B416" s="333" t="s">
        <v>4913</v>
      </c>
      <c r="C416" s="288">
        <v>173.54</v>
      </c>
      <c r="D416" s="288" t="s">
        <v>5371</v>
      </c>
      <c r="E416" s="288" t="s">
        <v>5476</v>
      </c>
      <c r="F416" s="461">
        <v>60</v>
      </c>
      <c r="G416" s="461">
        <v>9</v>
      </c>
      <c r="H416" s="288"/>
      <c r="I416" s="288"/>
      <c r="J416" s="396"/>
      <c r="K416" s="462">
        <v>53</v>
      </c>
      <c r="L416" s="462">
        <v>274</v>
      </c>
      <c r="M416" s="466" t="s">
        <v>6052</v>
      </c>
      <c r="N416" s="288" t="s">
        <v>6439</v>
      </c>
      <c r="O416" s="288"/>
      <c r="P416" s="288" t="s">
        <v>6034</v>
      </c>
      <c r="Q416" s="288"/>
      <c r="R416" s="288"/>
      <c r="S416" s="288"/>
      <c r="T416" s="288"/>
      <c r="U416" s="288"/>
      <c r="V416" s="288" t="s">
        <v>5257</v>
      </c>
      <c r="W416" s="291">
        <v>42963</v>
      </c>
    </row>
    <row r="417" spans="1:23" x14ac:dyDescent="0.3">
      <c r="A417" s="286" t="s">
        <v>5244</v>
      </c>
      <c r="B417" s="333" t="s">
        <v>4913</v>
      </c>
      <c r="C417" s="288">
        <v>152.82</v>
      </c>
      <c r="D417" s="288" t="s">
        <v>5371</v>
      </c>
      <c r="E417" s="288" t="s">
        <v>5470</v>
      </c>
      <c r="F417" s="461">
        <v>62</v>
      </c>
      <c r="G417" s="461">
        <v>160</v>
      </c>
      <c r="H417" s="288"/>
      <c r="I417" s="288"/>
      <c r="J417" s="396"/>
      <c r="K417" s="462">
        <v>10</v>
      </c>
      <c r="L417" s="462">
        <v>18</v>
      </c>
      <c r="M417" s="466" t="s">
        <v>6052</v>
      </c>
      <c r="N417" s="288" t="s">
        <v>6440</v>
      </c>
      <c r="O417" s="288"/>
      <c r="P417" s="288" t="s">
        <v>6034</v>
      </c>
      <c r="Q417" s="288"/>
      <c r="R417" s="288"/>
      <c r="S417" s="288"/>
      <c r="T417" s="288" t="s">
        <v>6035</v>
      </c>
      <c r="U417" s="288"/>
      <c r="V417" s="288" t="s">
        <v>5257</v>
      </c>
      <c r="W417" s="291">
        <v>42963</v>
      </c>
    </row>
    <row r="418" spans="1:23" x14ac:dyDescent="0.3">
      <c r="A418" s="286" t="s">
        <v>5244</v>
      </c>
      <c r="B418" s="333" t="s">
        <v>4913</v>
      </c>
      <c r="C418" s="288">
        <v>160.80000000000001</v>
      </c>
      <c r="D418" s="288" t="s">
        <v>5371</v>
      </c>
      <c r="E418" s="288" t="s">
        <v>5476</v>
      </c>
      <c r="F418" s="461">
        <v>35</v>
      </c>
      <c r="G418" s="461">
        <v>341</v>
      </c>
      <c r="H418" s="288"/>
      <c r="I418" s="288"/>
      <c r="J418" s="396"/>
      <c r="K418" s="462">
        <v>77</v>
      </c>
      <c r="L418" s="462">
        <v>253</v>
      </c>
      <c r="M418" s="466" t="s">
        <v>6052</v>
      </c>
      <c r="N418" s="288" t="s">
        <v>6440</v>
      </c>
      <c r="O418" s="288"/>
      <c r="P418" s="288" t="s">
        <v>6034</v>
      </c>
      <c r="Q418" s="288"/>
      <c r="R418" s="288"/>
      <c r="S418" s="288"/>
      <c r="T418" s="288" t="s">
        <v>6035</v>
      </c>
      <c r="U418" s="288"/>
      <c r="V418" s="288" t="s">
        <v>5257</v>
      </c>
      <c r="W418" s="291">
        <v>42963</v>
      </c>
    </row>
    <row r="419" spans="1:23" x14ac:dyDescent="0.3">
      <c r="A419" s="286" t="s">
        <v>5244</v>
      </c>
      <c r="B419" s="333" t="s">
        <v>4913</v>
      </c>
      <c r="C419" s="288">
        <v>174.85</v>
      </c>
      <c r="D419" s="288" t="s">
        <v>5371</v>
      </c>
      <c r="E419" s="288" t="s">
        <v>5529</v>
      </c>
      <c r="F419" s="461">
        <v>65</v>
      </c>
      <c r="G419" s="461">
        <v>195</v>
      </c>
      <c r="H419" s="288"/>
      <c r="I419" s="288"/>
      <c r="J419" s="396"/>
      <c r="K419" s="462">
        <v>6</v>
      </c>
      <c r="L419" s="462">
        <v>171</v>
      </c>
      <c r="M419" s="466" t="s">
        <v>6052</v>
      </c>
      <c r="N419" s="288" t="s">
        <v>6440</v>
      </c>
      <c r="O419" s="288"/>
      <c r="P419" s="288" t="s">
        <v>6034</v>
      </c>
      <c r="Q419" s="288"/>
      <c r="R419" s="288"/>
      <c r="S419" s="288"/>
      <c r="T419" s="288" t="s">
        <v>6035</v>
      </c>
      <c r="U419" s="288"/>
      <c r="V419" s="288" t="s">
        <v>5257</v>
      </c>
      <c r="W419" s="291">
        <v>42963</v>
      </c>
    </row>
    <row r="420" spans="1:23" x14ac:dyDescent="0.3">
      <c r="A420" s="286" t="s">
        <v>5244</v>
      </c>
      <c r="B420" s="333" t="s">
        <v>4913</v>
      </c>
      <c r="C420" s="288">
        <v>149.80000000000001</v>
      </c>
      <c r="D420" s="288" t="s">
        <v>5371</v>
      </c>
      <c r="E420" s="288" t="s">
        <v>5529</v>
      </c>
      <c r="F420" s="461">
        <v>46</v>
      </c>
      <c r="G420" s="461">
        <v>179</v>
      </c>
      <c r="H420" s="288"/>
      <c r="I420" s="288"/>
      <c r="J420" s="396"/>
      <c r="K420" s="462">
        <v>21</v>
      </c>
      <c r="L420" s="462">
        <v>86</v>
      </c>
      <c r="M420" s="466" t="s">
        <v>6052</v>
      </c>
      <c r="N420" s="288" t="s">
        <v>6441</v>
      </c>
      <c r="O420" s="288"/>
      <c r="P420" s="288" t="s">
        <v>6034</v>
      </c>
      <c r="Q420" s="288"/>
      <c r="R420" s="288"/>
      <c r="S420" s="288"/>
      <c r="T420" s="288" t="s">
        <v>6035</v>
      </c>
      <c r="U420" s="288"/>
      <c r="V420" s="288" t="s">
        <v>5257</v>
      </c>
      <c r="W420" s="291">
        <v>42963</v>
      </c>
    </row>
    <row r="421" spans="1:23" x14ac:dyDescent="0.3">
      <c r="A421" s="286" t="s">
        <v>5244</v>
      </c>
      <c r="B421" s="333" t="s">
        <v>4913</v>
      </c>
      <c r="C421" s="288">
        <v>262.10000000000002</v>
      </c>
      <c r="D421" s="288" t="s">
        <v>5371</v>
      </c>
      <c r="E421" s="288" t="s">
        <v>5529</v>
      </c>
      <c r="F421" s="461">
        <v>44</v>
      </c>
      <c r="G421" s="461">
        <v>326</v>
      </c>
      <c r="H421" s="288"/>
      <c r="I421" s="288"/>
      <c r="J421" s="396"/>
      <c r="K421" s="462">
        <v>68</v>
      </c>
      <c r="L421" s="462">
        <v>242</v>
      </c>
      <c r="M421" s="467" t="s">
        <v>6049</v>
      </c>
      <c r="N421" s="288" t="s">
        <v>6442</v>
      </c>
      <c r="O421" s="288"/>
      <c r="P421" s="288" t="s">
        <v>6034</v>
      </c>
      <c r="Q421" s="288"/>
      <c r="R421" s="288"/>
      <c r="S421" s="288"/>
      <c r="T421" s="288" t="s">
        <v>6067</v>
      </c>
      <c r="U421" s="288" t="s">
        <v>6036</v>
      </c>
      <c r="V421" s="288" t="s">
        <v>5257</v>
      </c>
      <c r="W421" s="291">
        <v>42963</v>
      </c>
    </row>
    <row r="422" spans="1:23" x14ac:dyDescent="0.3">
      <c r="A422" s="286" t="s">
        <v>5244</v>
      </c>
      <c r="B422" s="333" t="s">
        <v>4913</v>
      </c>
      <c r="C422" s="288">
        <v>180.81</v>
      </c>
      <c r="D422" s="288" t="s">
        <v>5371</v>
      </c>
      <c r="E422" s="288" t="s">
        <v>5476</v>
      </c>
      <c r="F422" s="461">
        <v>58</v>
      </c>
      <c r="G422" s="461">
        <v>330</v>
      </c>
      <c r="H422" s="288"/>
      <c r="I422" s="288"/>
      <c r="J422" s="396"/>
      <c r="K422" s="462">
        <v>53</v>
      </c>
      <c r="L422" s="462">
        <v>250</v>
      </c>
      <c r="M422" s="467" t="s">
        <v>6049</v>
      </c>
      <c r="N422" s="288" t="s">
        <v>6443</v>
      </c>
      <c r="O422" s="288"/>
      <c r="P422" s="288" t="s">
        <v>6034</v>
      </c>
      <c r="Q422" s="288"/>
      <c r="R422" s="288"/>
      <c r="S422" s="288"/>
      <c r="T422" s="288" t="s">
        <v>6067</v>
      </c>
      <c r="U422" s="288" t="s">
        <v>6036</v>
      </c>
      <c r="V422" s="288" t="s">
        <v>5257</v>
      </c>
      <c r="W422" s="291">
        <v>42963</v>
      </c>
    </row>
    <row r="423" spans="1:23" x14ac:dyDescent="0.3">
      <c r="A423" s="286" t="s">
        <v>5244</v>
      </c>
      <c r="B423" s="333" t="s">
        <v>4913</v>
      </c>
      <c r="C423" s="288">
        <v>184.9</v>
      </c>
      <c r="D423" s="288" t="s">
        <v>5371</v>
      </c>
      <c r="E423" s="288" t="s">
        <v>5476</v>
      </c>
      <c r="F423" s="461">
        <v>36</v>
      </c>
      <c r="G423" s="461">
        <v>318</v>
      </c>
      <c r="H423" s="288"/>
      <c r="I423" s="288"/>
      <c r="J423" s="396"/>
      <c r="K423" s="462">
        <v>73</v>
      </c>
      <c r="L423" s="462">
        <v>234</v>
      </c>
      <c r="M423" s="467" t="s">
        <v>6049</v>
      </c>
      <c r="N423" s="288" t="s">
        <v>6444</v>
      </c>
      <c r="O423" s="288" t="s">
        <v>4540</v>
      </c>
      <c r="P423" s="288" t="s">
        <v>6034</v>
      </c>
      <c r="Q423" s="288"/>
      <c r="R423" s="288"/>
      <c r="S423" s="288"/>
      <c r="T423" s="288" t="s">
        <v>6067</v>
      </c>
      <c r="U423" s="288"/>
      <c r="V423" s="288" t="s">
        <v>5257</v>
      </c>
      <c r="W423" s="291">
        <v>42963</v>
      </c>
    </row>
    <row r="424" spans="1:23" x14ac:dyDescent="0.3">
      <c r="A424" s="286" t="s">
        <v>5244</v>
      </c>
      <c r="B424" s="333" t="s">
        <v>4913</v>
      </c>
      <c r="C424" s="288">
        <v>209.95</v>
      </c>
      <c r="D424" s="288" t="s">
        <v>5434</v>
      </c>
      <c r="E424" s="288" t="s">
        <v>5529</v>
      </c>
      <c r="F424" s="461">
        <v>53</v>
      </c>
      <c r="G424" s="461">
        <v>308</v>
      </c>
      <c r="H424" s="288">
        <v>250</v>
      </c>
      <c r="I424" s="288"/>
      <c r="J424" s="396"/>
      <c r="K424" s="462">
        <v>55</v>
      </c>
      <c r="L424" s="462">
        <v>233</v>
      </c>
      <c r="M424" s="468" t="s">
        <v>5992</v>
      </c>
      <c r="N424" s="288" t="s">
        <v>6445</v>
      </c>
      <c r="O424" s="319"/>
      <c r="P424" s="288" t="s">
        <v>6034</v>
      </c>
      <c r="Q424" s="288" t="s">
        <v>5266</v>
      </c>
      <c r="R424" s="288" t="s">
        <v>5556</v>
      </c>
      <c r="S424" s="288"/>
      <c r="T424" s="288"/>
      <c r="U424" s="288"/>
      <c r="V424" s="288" t="s">
        <v>5257</v>
      </c>
      <c r="W424" s="291">
        <v>42963</v>
      </c>
    </row>
    <row r="425" spans="1:23" x14ac:dyDescent="0.3">
      <c r="A425" s="286" t="s">
        <v>5244</v>
      </c>
      <c r="B425" s="333" t="s">
        <v>4913</v>
      </c>
      <c r="C425" s="288">
        <v>178.1</v>
      </c>
      <c r="D425" s="288" t="s">
        <v>6023</v>
      </c>
      <c r="E425" s="288" t="s">
        <v>5529</v>
      </c>
      <c r="F425" s="461">
        <v>30</v>
      </c>
      <c r="G425" s="461">
        <v>29</v>
      </c>
      <c r="H425" s="288"/>
      <c r="I425" s="288"/>
      <c r="J425" s="396"/>
      <c r="K425" s="462">
        <v>81</v>
      </c>
      <c r="L425" s="462">
        <v>294</v>
      </c>
      <c r="M425" s="468" t="s">
        <v>5992</v>
      </c>
      <c r="N425" s="288" t="s">
        <v>6446</v>
      </c>
      <c r="O425" s="288"/>
      <c r="P425" s="288" t="s">
        <v>6034</v>
      </c>
      <c r="Q425" s="288"/>
      <c r="R425" s="288" t="s">
        <v>5246</v>
      </c>
      <c r="S425" s="288">
        <v>1</v>
      </c>
      <c r="T425" s="288" t="s">
        <v>6035</v>
      </c>
      <c r="U425" s="288"/>
      <c r="V425" s="288" t="s">
        <v>5257</v>
      </c>
      <c r="W425" s="291">
        <v>42963</v>
      </c>
    </row>
    <row r="426" spans="1:23" x14ac:dyDescent="0.3">
      <c r="A426" s="286" t="s">
        <v>5244</v>
      </c>
      <c r="B426" s="333" t="s">
        <v>4913</v>
      </c>
      <c r="C426" s="288">
        <v>260.72000000000003</v>
      </c>
      <c r="D426" s="288" t="s">
        <v>133</v>
      </c>
      <c r="E426" s="288" t="s">
        <v>5476</v>
      </c>
      <c r="F426" s="461">
        <v>55</v>
      </c>
      <c r="G426" s="461">
        <v>312</v>
      </c>
      <c r="H426" s="288"/>
      <c r="I426" s="288"/>
      <c r="J426" s="396"/>
      <c r="K426" s="462">
        <v>54</v>
      </c>
      <c r="L426" s="462">
        <v>236</v>
      </c>
      <c r="M426" s="468" t="s">
        <v>5992</v>
      </c>
      <c r="N426" s="288" t="s">
        <v>6447</v>
      </c>
      <c r="O426" s="288"/>
      <c r="P426" s="288" t="s">
        <v>5292</v>
      </c>
      <c r="Q426" s="288"/>
      <c r="R426" s="288"/>
      <c r="S426" s="288"/>
      <c r="T426" s="288"/>
      <c r="U426" s="288"/>
      <c r="V426" s="288" t="s">
        <v>5257</v>
      </c>
      <c r="W426" s="291">
        <v>42963</v>
      </c>
    </row>
    <row r="427" spans="1:23" x14ac:dyDescent="0.3">
      <c r="A427" s="286" t="s">
        <v>5244</v>
      </c>
      <c r="B427" s="333" t="s">
        <v>4913</v>
      </c>
      <c r="C427" s="288">
        <v>202.2</v>
      </c>
      <c r="D427" s="288" t="s">
        <v>5556</v>
      </c>
      <c r="E427" s="288" t="s">
        <v>5476</v>
      </c>
      <c r="F427" s="461">
        <v>55</v>
      </c>
      <c r="G427" s="461">
        <v>342</v>
      </c>
      <c r="H427" s="288"/>
      <c r="I427" s="288"/>
      <c r="J427" s="396"/>
      <c r="K427" s="462">
        <v>58</v>
      </c>
      <c r="L427" s="462">
        <v>257</v>
      </c>
      <c r="M427" s="468" t="s">
        <v>5992</v>
      </c>
      <c r="N427" s="288" t="s">
        <v>6448</v>
      </c>
      <c r="O427" s="288"/>
      <c r="P427" s="288" t="s">
        <v>6034</v>
      </c>
      <c r="Q427" s="288"/>
      <c r="R427" s="288"/>
      <c r="S427" s="288"/>
      <c r="T427" s="288"/>
      <c r="U427" s="288"/>
      <c r="V427" s="288" t="s">
        <v>5257</v>
      </c>
      <c r="W427" s="291">
        <v>42963</v>
      </c>
    </row>
    <row r="428" spans="1:23" x14ac:dyDescent="0.3">
      <c r="A428" s="286" t="s">
        <v>5244</v>
      </c>
      <c r="B428" s="333" t="s">
        <v>4913</v>
      </c>
      <c r="C428" s="288">
        <v>178.2</v>
      </c>
      <c r="D428" s="288" t="s">
        <v>5434</v>
      </c>
      <c r="E428" s="288" t="s">
        <v>5476</v>
      </c>
      <c r="F428" s="461">
        <v>42</v>
      </c>
      <c r="G428" s="461">
        <v>318</v>
      </c>
      <c r="H428" s="288"/>
      <c r="I428" s="288"/>
      <c r="J428" s="396"/>
      <c r="K428" s="462">
        <v>67</v>
      </c>
      <c r="L428" s="462">
        <v>236</v>
      </c>
      <c r="M428" s="468" t="s">
        <v>5992</v>
      </c>
      <c r="N428" s="288" t="s">
        <v>6449</v>
      </c>
      <c r="O428" s="288"/>
      <c r="P428" s="288" t="s">
        <v>6034</v>
      </c>
      <c r="Q428" s="288" t="s">
        <v>5266</v>
      </c>
      <c r="R428" s="288"/>
      <c r="S428" s="288"/>
      <c r="T428" s="288"/>
      <c r="U428" s="288"/>
      <c r="V428" s="288" t="s">
        <v>5257</v>
      </c>
      <c r="W428" s="291">
        <v>42963</v>
      </c>
    </row>
    <row r="429" spans="1:23" x14ac:dyDescent="0.3">
      <c r="A429" s="286" t="s">
        <v>5244</v>
      </c>
      <c r="B429" s="333" t="s">
        <v>4913</v>
      </c>
      <c r="C429" s="288">
        <v>251.95</v>
      </c>
      <c r="D429" s="288" t="s">
        <v>133</v>
      </c>
      <c r="E429" s="288" t="s">
        <v>5476</v>
      </c>
      <c r="F429" s="461">
        <v>46</v>
      </c>
      <c r="G429" s="461">
        <v>324</v>
      </c>
      <c r="H429" s="288"/>
      <c r="I429" s="288"/>
      <c r="J429" s="396"/>
      <c r="K429" s="462">
        <v>65</v>
      </c>
      <c r="L429" s="462">
        <v>241</v>
      </c>
      <c r="M429" s="468" t="s">
        <v>5992</v>
      </c>
      <c r="N429" s="288" t="s">
        <v>6450</v>
      </c>
      <c r="O429" s="288"/>
      <c r="P429" s="288" t="s">
        <v>6034</v>
      </c>
      <c r="Q429" s="288"/>
      <c r="R429" s="288"/>
      <c r="S429" s="288"/>
      <c r="T429" s="288" t="s">
        <v>6035</v>
      </c>
      <c r="U429" s="288"/>
      <c r="V429" s="288" t="s">
        <v>5257</v>
      </c>
      <c r="W429" s="291">
        <v>42963</v>
      </c>
    </row>
    <row r="430" spans="1:23" x14ac:dyDescent="0.3">
      <c r="A430" s="286" t="s">
        <v>5244</v>
      </c>
      <c r="B430" s="333" t="s">
        <v>4913</v>
      </c>
      <c r="C430" s="288">
        <v>255.57</v>
      </c>
      <c r="D430" s="288" t="s">
        <v>133</v>
      </c>
      <c r="E430" s="288" t="s">
        <v>5476</v>
      </c>
      <c r="F430" s="461">
        <v>49</v>
      </c>
      <c r="G430" s="461">
        <v>343</v>
      </c>
      <c r="H430" s="288"/>
      <c r="I430" s="288"/>
      <c r="J430" s="396"/>
      <c r="K430" s="462">
        <v>65</v>
      </c>
      <c r="L430" s="462">
        <v>255</v>
      </c>
      <c r="M430" s="468" t="s">
        <v>5992</v>
      </c>
      <c r="N430" s="288" t="s">
        <v>6451</v>
      </c>
      <c r="O430" s="288"/>
      <c r="P430" s="288" t="s">
        <v>6034</v>
      </c>
      <c r="Q430" s="288"/>
      <c r="R430" s="288" t="s">
        <v>6452</v>
      </c>
      <c r="S430" s="288"/>
      <c r="T430" s="288"/>
      <c r="U430" s="288"/>
      <c r="V430" s="288" t="s">
        <v>5257</v>
      </c>
      <c r="W430" s="291">
        <v>42963</v>
      </c>
    </row>
    <row r="431" spans="1:23" x14ac:dyDescent="0.3">
      <c r="A431" s="286" t="s">
        <v>5244</v>
      </c>
      <c r="B431" s="333" t="s">
        <v>4913</v>
      </c>
      <c r="C431" s="288">
        <v>256.89999999999998</v>
      </c>
      <c r="D431" s="288" t="s">
        <v>133</v>
      </c>
      <c r="E431" s="288" t="s">
        <v>5476</v>
      </c>
      <c r="F431" s="461">
        <v>55</v>
      </c>
      <c r="G431" s="461">
        <v>308</v>
      </c>
      <c r="H431" s="288"/>
      <c r="I431" s="288">
        <v>258</v>
      </c>
      <c r="J431" s="396"/>
      <c r="K431" s="462">
        <v>53</v>
      </c>
      <c r="L431" s="462">
        <v>233</v>
      </c>
      <c r="M431" s="468" t="s">
        <v>5992</v>
      </c>
      <c r="N431" s="288" t="s">
        <v>6451</v>
      </c>
      <c r="O431" s="288"/>
      <c r="P431" s="288" t="s">
        <v>6034</v>
      </c>
      <c r="Q431" s="288"/>
      <c r="R431" s="288" t="s">
        <v>6452</v>
      </c>
      <c r="S431" s="288"/>
      <c r="T431" s="288"/>
      <c r="U431" s="288"/>
      <c r="V431" s="288" t="s">
        <v>5257</v>
      </c>
      <c r="W431" s="291">
        <v>42963</v>
      </c>
    </row>
    <row r="432" spans="1:23" x14ac:dyDescent="0.3">
      <c r="A432" s="286" t="s">
        <v>5244</v>
      </c>
      <c r="B432" s="333" t="s">
        <v>4913</v>
      </c>
      <c r="C432" s="288">
        <v>265.12</v>
      </c>
      <c r="D432" s="288" t="s">
        <v>133</v>
      </c>
      <c r="E432" s="288" t="s">
        <v>5476</v>
      </c>
      <c r="F432" s="461">
        <v>67</v>
      </c>
      <c r="G432" s="461">
        <v>339</v>
      </c>
      <c r="H432" s="288"/>
      <c r="I432" s="288"/>
      <c r="J432" s="396"/>
      <c r="K432" s="462">
        <v>47</v>
      </c>
      <c r="L432" s="462">
        <v>257</v>
      </c>
      <c r="M432" s="468" t="s">
        <v>5992</v>
      </c>
      <c r="N432" s="288" t="s">
        <v>6451</v>
      </c>
      <c r="O432" s="288"/>
      <c r="P432" s="288" t="s">
        <v>6034</v>
      </c>
      <c r="Q432" s="288"/>
      <c r="R432" s="288" t="s">
        <v>6452</v>
      </c>
      <c r="S432" s="288"/>
      <c r="T432" s="288"/>
      <c r="U432" s="288"/>
      <c r="V432" s="288" t="s">
        <v>5257</v>
      </c>
      <c r="W432" s="291">
        <v>42963</v>
      </c>
    </row>
    <row r="433" spans="1:23" x14ac:dyDescent="0.3">
      <c r="A433" s="286" t="s">
        <v>5244</v>
      </c>
      <c r="B433" s="333" t="s">
        <v>4913</v>
      </c>
      <c r="C433" s="288">
        <v>250.94</v>
      </c>
      <c r="D433" s="288" t="s">
        <v>133</v>
      </c>
      <c r="E433" s="288" t="s">
        <v>5476</v>
      </c>
      <c r="F433" s="461">
        <v>28</v>
      </c>
      <c r="G433" s="461">
        <v>348</v>
      </c>
      <c r="H433" s="288"/>
      <c r="I433" s="288"/>
      <c r="J433" s="396"/>
      <c r="K433" s="462">
        <v>86</v>
      </c>
      <c r="L433" s="462">
        <v>257</v>
      </c>
      <c r="M433" s="468" t="s">
        <v>5992</v>
      </c>
      <c r="N433" s="288" t="s">
        <v>6453</v>
      </c>
      <c r="O433" s="288"/>
      <c r="P433" s="288" t="s">
        <v>6034</v>
      </c>
      <c r="Q433" s="288"/>
      <c r="R433" s="288" t="s">
        <v>6452</v>
      </c>
      <c r="S433" s="288"/>
      <c r="T433" s="288"/>
      <c r="U433" s="288"/>
      <c r="V433" s="288" t="s">
        <v>5257</v>
      </c>
      <c r="W433" s="291">
        <v>42963</v>
      </c>
    </row>
    <row r="434" spans="1:23" x14ac:dyDescent="0.3">
      <c r="A434" s="286" t="s">
        <v>5244</v>
      </c>
      <c r="B434" s="333" t="s">
        <v>4913</v>
      </c>
      <c r="C434" s="288">
        <v>218.2</v>
      </c>
      <c r="D434" s="288" t="s">
        <v>5556</v>
      </c>
      <c r="E434" s="288" t="s">
        <v>5529</v>
      </c>
      <c r="F434" s="461">
        <v>50</v>
      </c>
      <c r="G434" s="461">
        <v>357</v>
      </c>
      <c r="H434" s="288"/>
      <c r="I434" s="288"/>
      <c r="J434" s="396"/>
      <c r="K434" s="462">
        <v>64</v>
      </c>
      <c r="L434" s="462">
        <v>267</v>
      </c>
      <c r="M434" s="468" t="s">
        <v>5992</v>
      </c>
      <c r="N434" s="288" t="s">
        <v>6454</v>
      </c>
      <c r="O434" s="288"/>
      <c r="P434" s="288" t="s">
        <v>6034</v>
      </c>
      <c r="Q434" s="288"/>
      <c r="R434" s="288" t="s">
        <v>6452</v>
      </c>
      <c r="S434" s="288"/>
      <c r="T434" s="288" t="s">
        <v>6035</v>
      </c>
      <c r="U434" s="288"/>
      <c r="V434" s="288" t="s">
        <v>5257</v>
      </c>
      <c r="W434" s="291">
        <v>42963</v>
      </c>
    </row>
    <row r="435" spans="1:23" x14ac:dyDescent="0.3">
      <c r="A435" s="286" t="s">
        <v>5244</v>
      </c>
      <c r="B435" s="333" t="s">
        <v>4913</v>
      </c>
      <c r="C435" s="288">
        <v>243.34</v>
      </c>
      <c r="D435" s="288" t="s">
        <v>133</v>
      </c>
      <c r="E435" s="288" t="s">
        <v>5529</v>
      </c>
      <c r="F435" s="461">
        <v>29</v>
      </c>
      <c r="G435" s="461">
        <v>4</v>
      </c>
      <c r="H435" s="288"/>
      <c r="I435" s="288"/>
      <c r="J435" s="396"/>
      <c r="K435" s="462">
        <v>86</v>
      </c>
      <c r="L435" s="462">
        <v>271</v>
      </c>
      <c r="M435" s="468" t="s">
        <v>5992</v>
      </c>
      <c r="N435" s="288" t="s">
        <v>6454</v>
      </c>
      <c r="O435" s="288"/>
      <c r="P435" s="288" t="s">
        <v>6034</v>
      </c>
      <c r="Q435" s="288"/>
      <c r="R435" s="288" t="s">
        <v>5556</v>
      </c>
      <c r="S435" s="288"/>
      <c r="T435" s="288" t="s">
        <v>6035</v>
      </c>
      <c r="U435" s="288"/>
      <c r="V435" s="288" t="s">
        <v>5257</v>
      </c>
      <c r="W435" s="291">
        <v>42963</v>
      </c>
    </row>
    <row r="436" spans="1:23" x14ac:dyDescent="0.3">
      <c r="A436" s="286" t="s">
        <v>5244</v>
      </c>
      <c r="B436" s="333" t="s">
        <v>4913</v>
      </c>
      <c r="C436" s="288">
        <v>247.54</v>
      </c>
      <c r="D436" s="288" t="s">
        <v>133</v>
      </c>
      <c r="E436" s="288" t="s">
        <v>5476</v>
      </c>
      <c r="F436" s="461">
        <v>22</v>
      </c>
      <c r="G436" s="461">
        <v>324</v>
      </c>
      <c r="H436" s="288"/>
      <c r="I436" s="288"/>
      <c r="J436" s="396"/>
      <c r="K436" s="462">
        <v>88</v>
      </c>
      <c r="L436" s="462">
        <v>235</v>
      </c>
      <c r="M436" s="468" t="s">
        <v>5992</v>
      </c>
      <c r="N436" s="288" t="s">
        <v>6454</v>
      </c>
      <c r="O436" s="288"/>
      <c r="P436" s="288" t="s">
        <v>5292</v>
      </c>
      <c r="Q436" s="288"/>
      <c r="R436" s="288" t="s">
        <v>6452</v>
      </c>
      <c r="S436" s="288"/>
      <c r="T436" s="288"/>
      <c r="U436" s="288"/>
      <c r="V436" s="288" t="s">
        <v>5257</v>
      </c>
      <c r="W436" s="291">
        <v>42963</v>
      </c>
    </row>
    <row r="437" spans="1:23" x14ac:dyDescent="0.3">
      <c r="A437" s="286" t="s">
        <v>5244</v>
      </c>
      <c r="B437" s="333" t="s">
        <v>4913</v>
      </c>
      <c r="C437" s="288">
        <v>276.8</v>
      </c>
      <c r="D437" s="288" t="s">
        <v>133</v>
      </c>
      <c r="E437" s="288" t="s">
        <v>5476</v>
      </c>
      <c r="F437" s="461">
        <v>60</v>
      </c>
      <c r="G437" s="461">
        <v>340</v>
      </c>
      <c r="H437" s="288"/>
      <c r="I437" s="288"/>
      <c r="J437" s="396"/>
      <c r="K437" s="462">
        <v>54</v>
      </c>
      <c r="L437" s="462">
        <v>255</v>
      </c>
      <c r="M437" s="468" t="s">
        <v>5992</v>
      </c>
      <c r="N437" s="288" t="s">
        <v>6454</v>
      </c>
      <c r="O437" s="288"/>
      <c r="P437" s="288" t="s">
        <v>6034</v>
      </c>
      <c r="Q437" s="288"/>
      <c r="R437" s="288" t="s">
        <v>6452</v>
      </c>
      <c r="S437" s="288"/>
      <c r="T437" s="288"/>
      <c r="U437" s="288"/>
      <c r="V437" s="288" t="s">
        <v>5257</v>
      </c>
      <c r="W437" s="291">
        <v>42963</v>
      </c>
    </row>
    <row r="438" spans="1:23" x14ac:dyDescent="0.3">
      <c r="A438" s="286" t="s">
        <v>5244</v>
      </c>
      <c r="B438" s="333" t="s">
        <v>4913</v>
      </c>
      <c r="C438" s="288">
        <v>285.64</v>
      </c>
      <c r="D438" s="288" t="s">
        <v>133</v>
      </c>
      <c r="E438" s="288" t="s">
        <v>5476</v>
      </c>
      <c r="F438" s="461">
        <v>50</v>
      </c>
      <c r="G438" s="461">
        <v>320</v>
      </c>
      <c r="H438" s="288"/>
      <c r="I438" s="288"/>
      <c r="J438" s="396"/>
      <c r="K438" s="462">
        <v>61</v>
      </c>
      <c r="L438" s="462">
        <v>239</v>
      </c>
      <c r="M438" s="468" t="s">
        <v>5992</v>
      </c>
      <c r="N438" s="288" t="s">
        <v>6454</v>
      </c>
      <c r="O438" s="288"/>
      <c r="P438" s="288" t="s">
        <v>6034</v>
      </c>
      <c r="Q438" s="288"/>
      <c r="R438" s="288"/>
      <c r="S438" s="288"/>
      <c r="T438" s="288"/>
      <c r="U438" s="288"/>
      <c r="V438" s="288" t="s">
        <v>5257</v>
      </c>
      <c r="W438" s="291">
        <v>42963</v>
      </c>
    </row>
    <row r="439" spans="1:23" x14ac:dyDescent="0.3">
      <c r="A439" s="286" t="s">
        <v>5244</v>
      </c>
      <c r="B439" s="333" t="s">
        <v>4913</v>
      </c>
      <c r="C439" s="288">
        <v>296.64999999999998</v>
      </c>
      <c r="D439" s="288" t="s">
        <v>133</v>
      </c>
      <c r="E439" s="288" t="s">
        <v>5476</v>
      </c>
      <c r="F439" s="461">
        <v>60</v>
      </c>
      <c r="G439" s="461">
        <v>332</v>
      </c>
      <c r="H439" s="288"/>
      <c r="I439" s="288"/>
      <c r="J439" s="396"/>
      <c r="K439" s="462">
        <v>54</v>
      </c>
      <c r="L439" s="462">
        <v>250</v>
      </c>
      <c r="M439" s="468" t="s">
        <v>5992</v>
      </c>
      <c r="N439" s="288" t="s">
        <v>6454</v>
      </c>
      <c r="O439" s="288"/>
      <c r="P439" s="288" t="s">
        <v>6034</v>
      </c>
      <c r="Q439" s="288"/>
      <c r="R439" s="288" t="s">
        <v>5246</v>
      </c>
      <c r="S439" s="288"/>
      <c r="T439" s="288" t="s">
        <v>6035</v>
      </c>
      <c r="U439" s="288"/>
      <c r="V439" s="288" t="s">
        <v>5257</v>
      </c>
      <c r="W439" s="291">
        <v>42963</v>
      </c>
    </row>
    <row r="440" spans="1:23" x14ac:dyDescent="0.3">
      <c r="A440" s="286" t="s">
        <v>5244</v>
      </c>
      <c r="B440" s="333" t="s">
        <v>4913</v>
      </c>
      <c r="C440" s="288">
        <v>249.35</v>
      </c>
      <c r="D440" s="288" t="s">
        <v>133</v>
      </c>
      <c r="E440" s="288" t="s">
        <v>5476</v>
      </c>
      <c r="F440" s="461">
        <v>57</v>
      </c>
      <c r="G440" s="461">
        <v>303</v>
      </c>
      <c r="H440" s="288"/>
      <c r="I440" s="288"/>
      <c r="J440" s="396"/>
      <c r="K440" s="462">
        <v>50</v>
      </c>
      <c r="L440" s="462">
        <v>231</v>
      </c>
      <c r="M440" s="468" t="s">
        <v>5992</v>
      </c>
      <c r="N440" s="288" t="s">
        <v>6455</v>
      </c>
      <c r="O440" s="288"/>
      <c r="P440" s="288" t="s">
        <v>5292</v>
      </c>
      <c r="Q440" s="288"/>
      <c r="R440" s="288" t="s">
        <v>133</v>
      </c>
      <c r="S440" s="288"/>
      <c r="T440" s="288" t="s">
        <v>6029</v>
      </c>
      <c r="U440" s="288"/>
      <c r="V440" s="288" t="s">
        <v>5257</v>
      </c>
      <c r="W440" s="291">
        <v>42963</v>
      </c>
    </row>
    <row r="441" spans="1:23" x14ac:dyDescent="0.3">
      <c r="A441" s="286" t="s">
        <v>5244</v>
      </c>
      <c r="B441" s="333" t="s">
        <v>4913</v>
      </c>
      <c r="C441" s="288">
        <v>282.2</v>
      </c>
      <c r="D441" s="288" t="s">
        <v>5556</v>
      </c>
      <c r="E441" s="288" t="s">
        <v>5529</v>
      </c>
      <c r="F441" s="461">
        <v>50</v>
      </c>
      <c r="G441" s="461">
        <v>334</v>
      </c>
      <c r="H441" s="288"/>
      <c r="I441" s="288"/>
      <c r="J441" s="396"/>
      <c r="K441" s="462">
        <v>64</v>
      </c>
      <c r="L441" s="462">
        <v>249</v>
      </c>
      <c r="M441" s="468" t="s">
        <v>5992</v>
      </c>
      <c r="N441" s="288" t="s">
        <v>6456</v>
      </c>
      <c r="O441" s="288"/>
      <c r="P441" s="288" t="s">
        <v>6034</v>
      </c>
      <c r="Q441" s="288"/>
      <c r="R441" s="288" t="s">
        <v>5246</v>
      </c>
      <c r="S441" s="288"/>
      <c r="T441" s="288" t="s">
        <v>6035</v>
      </c>
      <c r="U441" s="288"/>
      <c r="V441" s="288" t="s">
        <v>5257</v>
      </c>
      <c r="W441" s="291">
        <v>42963</v>
      </c>
    </row>
    <row r="442" spans="1:23" x14ac:dyDescent="0.3">
      <c r="A442" s="286" t="s">
        <v>5244</v>
      </c>
      <c r="B442" s="333" t="s">
        <v>4913</v>
      </c>
      <c r="C442" s="288">
        <v>314.75</v>
      </c>
      <c r="D442" s="288" t="s">
        <v>133</v>
      </c>
      <c r="E442" s="288" t="s">
        <v>5476</v>
      </c>
      <c r="F442" s="461">
        <v>45</v>
      </c>
      <c r="G442" s="461">
        <v>0</v>
      </c>
      <c r="H442" s="288"/>
      <c r="I442" s="288"/>
      <c r="J442" s="396"/>
      <c r="K442" s="462">
        <v>71</v>
      </c>
      <c r="L442" s="462">
        <v>267</v>
      </c>
      <c r="M442" s="468" t="s">
        <v>5992</v>
      </c>
      <c r="N442" s="288" t="s">
        <v>6457</v>
      </c>
      <c r="O442" s="288"/>
      <c r="P442" s="288" t="s">
        <v>6034</v>
      </c>
      <c r="Q442" s="288"/>
      <c r="R442" s="288" t="s">
        <v>6452</v>
      </c>
      <c r="S442" s="288"/>
      <c r="T442" s="288"/>
      <c r="U442" s="288"/>
      <c r="V442" s="288" t="s">
        <v>5257</v>
      </c>
      <c r="W442" s="291">
        <v>42963</v>
      </c>
    </row>
    <row r="443" spans="1:23" x14ac:dyDescent="0.3">
      <c r="A443" s="286" t="s">
        <v>5244</v>
      </c>
      <c r="B443" s="333" t="s">
        <v>4913</v>
      </c>
      <c r="C443" s="288">
        <v>225.6</v>
      </c>
      <c r="D443" s="288" t="s">
        <v>133</v>
      </c>
      <c r="E443" s="288" t="s">
        <v>5476</v>
      </c>
      <c r="F443" s="461">
        <v>40</v>
      </c>
      <c r="G443" s="461">
        <v>340</v>
      </c>
      <c r="H443" s="288"/>
      <c r="I443" s="288"/>
      <c r="J443" s="396"/>
      <c r="K443" s="462">
        <v>73</v>
      </c>
      <c r="L443" s="462">
        <v>253</v>
      </c>
      <c r="M443" s="468" t="s">
        <v>5992</v>
      </c>
      <c r="N443" s="288" t="s">
        <v>6458</v>
      </c>
      <c r="O443" s="288"/>
      <c r="P443" s="288" t="s">
        <v>6034</v>
      </c>
      <c r="Q443" s="288"/>
      <c r="R443" s="288" t="s">
        <v>6452</v>
      </c>
      <c r="S443" s="288"/>
      <c r="T443" s="288"/>
      <c r="U443" s="288"/>
      <c r="V443" s="288" t="s">
        <v>5257</v>
      </c>
      <c r="W443" s="291">
        <v>42963</v>
      </c>
    </row>
    <row r="444" spans="1:23" x14ac:dyDescent="0.3">
      <c r="A444" s="286" t="s">
        <v>5244</v>
      </c>
      <c r="B444" s="333" t="s">
        <v>4913</v>
      </c>
      <c r="C444" s="288">
        <v>292.87</v>
      </c>
      <c r="D444" s="288" t="s">
        <v>5434</v>
      </c>
      <c r="E444" s="288" t="s">
        <v>5476</v>
      </c>
      <c r="F444" s="461">
        <v>65</v>
      </c>
      <c r="G444" s="461">
        <v>355</v>
      </c>
      <c r="H444" s="288">
        <v>338</v>
      </c>
      <c r="I444" s="288"/>
      <c r="J444" s="396"/>
      <c r="K444" s="462">
        <v>51</v>
      </c>
      <c r="L444" s="462">
        <v>265</v>
      </c>
      <c r="M444" s="468" t="s">
        <v>5992</v>
      </c>
      <c r="N444" s="288" t="s">
        <v>6459</v>
      </c>
      <c r="O444" s="288"/>
      <c r="P444" s="288" t="s">
        <v>5292</v>
      </c>
      <c r="Q444" s="288" t="s">
        <v>6460</v>
      </c>
      <c r="R444" s="288"/>
      <c r="S444" s="288"/>
      <c r="T444" s="288" t="s">
        <v>6461</v>
      </c>
      <c r="U444" s="288"/>
      <c r="V444" s="288" t="s">
        <v>5257</v>
      </c>
      <c r="W444" s="291">
        <v>42963</v>
      </c>
    </row>
    <row r="445" spans="1:23" x14ac:dyDescent="0.3">
      <c r="A445" s="286" t="s">
        <v>5244</v>
      </c>
      <c r="B445" s="333" t="s">
        <v>4913</v>
      </c>
      <c r="C445" s="288">
        <v>213.14</v>
      </c>
      <c r="D445" s="288" t="s">
        <v>133</v>
      </c>
      <c r="E445" s="288" t="s">
        <v>5476</v>
      </c>
      <c r="F445" s="461">
        <v>45</v>
      </c>
      <c r="G445" s="461">
        <v>306</v>
      </c>
      <c r="H445" s="288"/>
      <c r="I445" s="288"/>
      <c r="J445" s="396"/>
      <c r="K445" s="462">
        <v>62</v>
      </c>
      <c r="L445" s="462">
        <v>228</v>
      </c>
      <c r="M445" s="468" t="s">
        <v>5992</v>
      </c>
      <c r="N445" s="288" t="s">
        <v>6462</v>
      </c>
      <c r="O445" s="288"/>
      <c r="P445" s="288" t="s">
        <v>5292</v>
      </c>
      <c r="Q445" s="288" t="s">
        <v>6119</v>
      </c>
      <c r="R445" s="288" t="s">
        <v>5344</v>
      </c>
      <c r="S445" s="288"/>
      <c r="T445" s="288"/>
      <c r="U445" s="288"/>
      <c r="V445" s="288" t="s">
        <v>5257</v>
      </c>
      <c r="W445" s="291">
        <v>42963</v>
      </c>
    </row>
    <row r="446" spans="1:23" x14ac:dyDescent="0.3">
      <c r="A446" s="286" t="s">
        <v>5244</v>
      </c>
      <c r="B446" s="333" t="s">
        <v>4913</v>
      </c>
      <c r="C446" s="288">
        <v>295.35000000000002</v>
      </c>
      <c r="D446" s="288" t="s">
        <v>133</v>
      </c>
      <c r="E446" s="288" t="s">
        <v>5476</v>
      </c>
      <c r="F446" s="461">
        <v>54</v>
      </c>
      <c r="G446" s="461">
        <v>356</v>
      </c>
      <c r="H446" s="288"/>
      <c r="I446" s="288"/>
      <c r="J446" s="396"/>
      <c r="K446" s="462">
        <v>62</v>
      </c>
      <c r="L446" s="462">
        <v>265</v>
      </c>
      <c r="M446" s="468" t="s">
        <v>5992</v>
      </c>
      <c r="N446" s="288" t="s">
        <v>6463</v>
      </c>
      <c r="O446" s="288"/>
      <c r="P446" s="288" t="s">
        <v>6034</v>
      </c>
      <c r="Q446" s="288"/>
      <c r="R446" s="288" t="s">
        <v>5286</v>
      </c>
      <c r="S446" s="288"/>
      <c r="T446" s="288"/>
      <c r="U446" s="288"/>
      <c r="V446" s="288" t="s">
        <v>5257</v>
      </c>
      <c r="W446" s="291">
        <v>42963</v>
      </c>
    </row>
    <row r="447" spans="1:23" x14ac:dyDescent="0.3">
      <c r="A447" s="286" t="s">
        <v>5244</v>
      </c>
      <c r="B447" s="333" t="s">
        <v>4913</v>
      </c>
      <c r="C447" s="288">
        <v>194.08</v>
      </c>
      <c r="D447" s="288" t="s">
        <v>5246</v>
      </c>
      <c r="E447" s="288" t="s">
        <v>5476</v>
      </c>
      <c r="F447" s="461">
        <v>60</v>
      </c>
      <c r="G447" s="461">
        <v>340</v>
      </c>
      <c r="H447" s="288"/>
      <c r="I447" s="288"/>
      <c r="J447" s="396"/>
      <c r="K447" s="462">
        <v>53</v>
      </c>
      <c r="L447" s="462">
        <v>257</v>
      </c>
      <c r="M447" s="468" t="s">
        <v>5992</v>
      </c>
      <c r="N447" s="288" t="s">
        <v>6464</v>
      </c>
      <c r="O447" s="288"/>
      <c r="P447" s="288" t="s">
        <v>6034</v>
      </c>
      <c r="Q447" s="288"/>
      <c r="R447" s="288"/>
      <c r="S447" s="288"/>
      <c r="T447" s="288"/>
      <c r="U447" s="288"/>
      <c r="V447" s="288" t="s">
        <v>5257</v>
      </c>
      <c r="W447" s="291">
        <v>42963</v>
      </c>
    </row>
    <row r="448" spans="1:23" x14ac:dyDescent="0.3">
      <c r="A448" s="286" t="s">
        <v>5244</v>
      </c>
      <c r="B448" s="333" t="s">
        <v>4913</v>
      </c>
      <c r="C448" s="288">
        <v>257.10000000000002</v>
      </c>
      <c r="D448" s="288" t="s">
        <v>133</v>
      </c>
      <c r="E448" s="288" t="s">
        <v>5476</v>
      </c>
      <c r="F448" s="319">
        <v>61</v>
      </c>
      <c r="G448" s="319">
        <v>328</v>
      </c>
      <c r="H448" s="288"/>
      <c r="I448" s="288">
        <v>287</v>
      </c>
      <c r="J448" s="396"/>
      <c r="K448" s="462">
        <v>51</v>
      </c>
      <c r="L448" s="462">
        <v>249</v>
      </c>
      <c r="M448" s="468" t="s">
        <v>5992</v>
      </c>
      <c r="N448" s="288" t="s">
        <v>6465</v>
      </c>
      <c r="O448" s="288"/>
      <c r="P448" s="288" t="s">
        <v>6034</v>
      </c>
      <c r="Q448" s="288"/>
      <c r="R448" s="288"/>
      <c r="S448" s="288"/>
      <c r="T448" s="288"/>
      <c r="U448" s="288"/>
      <c r="V448" s="288" t="s">
        <v>5257</v>
      </c>
      <c r="W448" s="291">
        <v>42963</v>
      </c>
    </row>
    <row r="449" spans="1:23" x14ac:dyDescent="0.3">
      <c r="A449" s="286" t="s">
        <v>5244</v>
      </c>
      <c r="B449" s="333" t="s">
        <v>4913</v>
      </c>
      <c r="C449" s="288">
        <v>315.47000000000003</v>
      </c>
      <c r="D449" s="288" t="s">
        <v>133</v>
      </c>
      <c r="E449" s="288" t="s">
        <v>5470</v>
      </c>
      <c r="F449" s="319">
        <v>40</v>
      </c>
      <c r="G449" s="319">
        <v>12</v>
      </c>
      <c r="H449" s="288"/>
      <c r="I449" s="288"/>
      <c r="J449" s="396"/>
      <c r="K449" s="465">
        <v>75.566261801704684</v>
      </c>
      <c r="L449" s="465">
        <v>277</v>
      </c>
      <c r="M449" s="468" t="s">
        <v>5992</v>
      </c>
      <c r="N449" s="288" t="s">
        <v>6466</v>
      </c>
      <c r="O449" s="288"/>
      <c r="P449" s="288" t="s">
        <v>6034</v>
      </c>
      <c r="Q449" s="288"/>
      <c r="R449" s="288"/>
      <c r="S449" s="288"/>
      <c r="T449" s="288"/>
      <c r="U449" s="288"/>
      <c r="V449" s="288" t="s">
        <v>5257</v>
      </c>
      <c r="W449" s="291">
        <v>42963</v>
      </c>
    </row>
    <row r="450" spans="1:23" x14ac:dyDescent="0.3">
      <c r="A450" s="286" t="s">
        <v>5244</v>
      </c>
      <c r="B450" s="333" t="s">
        <v>4913</v>
      </c>
      <c r="C450" s="288">
        <v>314.89999999999998</v>
      </c>
      <c r="D450" s="288" t="s">
        <v>133</v>
      </c>
      <c r="E450" s="288" t="s">
        <v>5470</v>
      </c>
      <c r="F450" s="319">
        <v>44</v>
      </c>
      <c r="G450" s="319">
        <v>22</v>
      </c>
      <c r="H450" s="288"/>
      <c r="I450" s="449">
        <v>280</v>
      </c>
      <c r="J450" s="396"/>
      <c r="K450" s="465">
        <v>70.611082832230224</v>
      </c>
      <c r="L450" s="465">
        <v>285</v>
      </c>
      <c r="M450" s="468" t="s">
        <v>5992</v>
      </c>
      <c r="N450" s="288" t="s">
        <v>6466</v>
      </c>
      <c r="O450" s="288"/>
      <c r="P450" s="288" t="s">
        <v>6034</v>
      </c>
      <c r="Q450" s="288"/>
      <c r="R450" s="288"/>
      <c r="S450" s="288"/>
      <c r="T450" s="288"/>
      <c r="U450" s="288"/>
      <c r="V450" s="288" t="s">
        <v>5257</v>
      </c>
      <c r="W450" s="291">
        <v>42963</v>
      </c>
    </row>
    <row r="451" spans="1:23" x14ac:dyDescent="0.3">
      <c r="A451" s="286" t="s">
        <v>5244</v>
      </c>
      <c r="B451" s="333" t="s">
        <v>4913</v>
      </c>
      <c r="C451" s="288">
        <v>291.45</v>
      </c>
      <c r="D451" s="288" t="s">
        <v>5434</v>
      </c>
      <c r="E451" s="288" t="s">
        <v>5476</v>
      </c>
      <c r="F451" s="461">
        <v>70</v>
      </c>
      <c r="G451" s="461">
        <v>0</v>
      </c>
      <c r="H451" s="288">
        <v>338</v>
      </c>
      <c r="I451" s="288"/>
      <c r="J451" s="396"/>
      <c r="K451" s="462">
        <v>46</v>
      </c>
      <c r="L451" s="462">
        <v>267</v>
      </c>
      <c r="M451" s="468" t="s">
        <v>5992</v>
      </c>
      <c r="N451" s="288" t="s">
        <v>6467</v>
      </c>
      <c r="O451" s="288"/>
      <c r="P451" s="288" t="s">
        <v>5292</v>
      </c>
      <c r="Q451" s="288" t="s">
        <v>6460</v>
      </c>
      <c r="R451" s="288" t="s">
        <v>5246</v>
      </c>
      <c r="S451" s="288"/>
      <c r="T451" s="288" t="s">
        <v>6035</v>
      </c>
      <c r="U451" s="288"/>
      <c r="V451" s="288" t="s">
        <v>5257</v>
      </c>
      <c r="W451" s="291">
        <v>42963</v>
      </c>
    </row>
    <row r="452" spans="1:23" x14ac:dyDescent="0.3">
      <c r="A452" s="286" t="s">
        <v>5244</v>
      </c>
      <c r="B452" s="333" t="s">
        <v>4913</v>
      </c>
      <c r="C452" s="288">
        <v>153.88</v>
      </c>
      <c r="D452" s="288" t="s">
        <v>5434</v>
      </c>
      <c r="E452" s="288" t="s">
        <v>5476</v>
      </c>
      <c r="F452" s="461">
        <v>16</v>
      </c>
      <c r="G452" s="461">
        <v>351</v>
      </c>
      <c r="H452" s="288"/>
      <c r="I452" s="288"/>
      <c r="J452" s="396"/>
      <c r="K452" s="462">
        <v>83</v>
      </c>
      <c r="L452" s="462">
        <v>79</v>
      </c>
      <c r="M452" s="469" t="s">
        <v>6075</v>
      </c>
      <c r="N452" s="288" t="s">
        <v>6468</v>
      </c>
      <c r="O452" s="288"/>
      <c r="P452" s="288" t="s">
        <v>5292</v>
      </c>
      <c r="Q452" s="288"/>
      <c r="R452" s="288" t="s">
        <v>5434</v>
      </c>
      <c r="S452" s="288"/>
      <c r="T452" s="288" t="s">
        <v>6035</v>
      </c>
      <c r="U452" s="288"/>
      <c r="V452" s="288" t="s">
        <v>5257</v>
      </c>
      <c r="W452" s="291">
        <v>42963</v>
      </c>
    </row>
    <row r="453" spans="1:23" x14ac:dyDescent="0.3">
      <c r="A453" s="286" t="s">
        <v>5244</v>
      </c>
      <c r="B453" s="333" t="s">
        <v>4913</v>
      </c>
      <c r="C453" s="288">
        <v>161.19999999999999</v>
      </c>
      <c r="D453" s="288" t="s">
        <v>5434</v>
      </c>
      <c r="E453" s="288" t="s">
        <v>5476</v>
      </c>
      <c r="F453" s="461">
        <v>64</v>
      </c>
      <c r="G453" s="461">
        <v>348</v>
      </c>
      <c r="H453" s="288"/>
      <c r="I453" s="288"/>
      <c r="J453" s="396"/>
      <c r="K453" s="462">
        <v>49</v>
      </c>
      <c r="L453" s="462">
        <v>261</v>
      </c>
      <c r="M453" s="469" t="s">
        <v>6075</v>
      </c>
      <c r="N453" s="288" t="s">
        <v>6468</v>
      </c>
      <c r="O453" s="288"/>
      <c r="P453" s="288" t="s">
        <v>6034</v>
      </c>
      <c r="Q453" s="288" t="s">
        <v>5266</v>
      </c>
      <c r="R453" s="288"/>
      <c r="S453" s="288"/>
      <c r="T453" s="288" t="s">
        <v>6035</v>
      </c>
      <c r="U453" s="288" t="s">
        <v>6090</v>
      </c>
      <c r="V453" s="288" t="s">
        <v>5257</v>
      </c>
      <c r="W453" s="291">
        <v>42963</v>
      </c>
    </row>
    <row r="454" spans="1:23" x14ac:dyDescent="0.3">
      <c r="A454" s="286" t="s">
        <v>5244</v>
      </c>
      <c r="B454" s="333" t="s">
        <v>4913</v>
      </c>
      <c r="C454" s="288">
        <v>168.35</v>
      </c>
      <c r="D454" s="288" t="s">
        <v>5434</v>
      </c>
      <c r="E454" s="288" t="s">
        <v>5476</v>
      </c>
      <c r="F454" s="461">
        <v>65</v>
      </c>
      <c r="G454" s="461">
        <v>329</v>
      </c>
      <c r="H454" s="288"/>
      <c r="I454" s="288"/>
      <c r="J454" s="396"/>
      <c r="K454" s="462">
        <v>46</v>
      </c>
      <c r="L454" s="462">
        <v>251</v>
      </c>
      <c r="M454" s="469" t="s">
        <v>6075</v>
      </c>
      <c r="N454" s="288" t="s">
        <v>6468</v>
      </c>
      <c r="O454" s="288"/>
      <c r="P454" s="288" t="s">
        <v>5292</v>
      </c>
      <c r="Q454" s="288"/>
      <c r="R454" s="288" t="s">
        <v>5344</v>
      </c>
      <c r="S454" s="288"/>
      <c r="T454" s="288"/>
      <c r="U454" s="288"/>
      <c r="V454" s="288" t="s">
        <v>5257</v>
      </c>
      <c r="W454" s="291">
        <v>42963</v>
      </c>
    </row>
    <row r="455" spans="1:23" x14ac:dyDescent="0.3">
      <c r="A455" s="286" t="s">
        <v>5244</v>
      </c>
      <c r="B455" s="333" t="s">
        <v>4913</v>
      </c>
      <c r="C455" s="288">
        <v>239.5</v>
      </c>
      <c r="D455" s="288" t="s">
        <v>5434</v>
      </c>
      <c r="E455" s="288" t="s">
        <v>5476</v>
      </c>
      <c r="F455" s="461">
        <v>27</v>
      </c>
      <c r="G455" s="461">
        <v>78</v>
      </c>
      <c r="H455" s="288"/>
      <c r="I455" s="288"/>
      <c r="J455" s="396"/>
      <c r="K455" s="462">
        <v>70</v>
      </c>
      <c r="L455" s="462">
        <v>336</v>
      </c>
      <c r="M455" s="469" t="s">
        <v>6075</v>
      </c>
      <c r="N455" s="288" t="s">
        <v>6468</v>
      </c>
      <c r="O455" s="288"/>
      <c r="P455" s="288" t="s">
        <v>5292</v>
      </c>
      <c r="Q455" s="288" t="s">
        <v>6119</v>
      </c>
      <c r="R455" s="288" t="s">
        <v>5344</v>
      </c>
      <c r="S455" s="288"/>
      <c r="T455" s="288"/>
      <c r="U455" s="288"/>
      <c r="V455" s="288" t="s">
        <v>5257</v>
      </c>
      <c r="W455" s="291">
        <v>42963</v>
      </c>
    </row>
    <row r="456" spans="1:23" x14ac:dyDescent="0.3">
      <c r="A456" s="286" t="s">
        <v>5244</v>
      </c>
      <c r="B456" s="333" t="s">
        <v>4913</v>
      </c>
      <c r="C456" s="288">
        <v>267.52999999999997</v>
      </c>
      <c r="D456" s="288" t="s">
        <v>5434</v>
      </c>
      <c r="E456" s="288" t="s">
        <v>5476</v>
      </c>
      <c r="F456" s="461">
        <v>75</v>
      </c>
      <c r="G456" s="461">
        <v>358</v>
      </c>
      <c r="H456" s="288"/>
      <c r="I456" s="288"/>
      <c r="J456" s="396"/>
      <c r="K456" s="462">
        <v>40</v>
      </c>
      <c r="L456" s="462">
        <v>267</v>
      </c>
      <c r="M456" s="469" t="s">
        <v>6075</v>
      </c>
      <c r="N456" s="288" t="s">
        <v>6468</v>
      </c>
      <c r="O456" s="288"/>
      <c r="P456" s="288" t="s">
        <v>6127</v>
      </c>
      <c r="Q456" s="288"/>
      <c r="R456" s="288" t="s">
        <v>6452</v>
      </c>
      <c r="S456" s="288"/>
      <c r="T456" s="288" t="s">
        <v>6029</v>
      </c>
      <c r="U456" s="288" t="s">
        <v>6036</v>
      </c>
      <c r="V456" s="288" t="s">
        <v>5257</v>
      </c>
      <c r="W456" s="291">
        <v>42963</v>
      </c>
    </row>
    <row r="457" spans="1:23" x14ac:dyDescent="0.3">
      <c r="A457" s="286" t="s">
        <v>5244</v>
      </c>
      <c r="B457" s="333" t="s">
        <v>4913</v>
      </c>
      <c r="C457" s="288">
        <v>269.10000000000002</v>
      </c>
      <c r="D457" s="288" t="s">
        <v>5434</v>
      </c>
      <c r="E457" s="288" t="s">
        <v>5476</v>
      </c>
      <c r="F457" s="461">
        <v>74</v>
      </c>
      <c r="G457" s="461">
        <v>310</v>
      </c>
      <c r="H457" s="288"/>
      <c r="I457" s="288"/>
      <c r="J457" s="396"/>
      <c r="K457" s="462">
        <v>37</v>
      </c>
      <c r="L457" s="462">
        <v>247</v>
      </c>
      <c r="M457" s="469" t="s">
        <v>6075</v>
      </c>
      <c r="N457" s="288" t="s">
        <v>6468</v>
      </c>
      <c r="O457" s="288"/>
      <c r="P457" s="288" t="s">
        <v>5266</v>
      </c>
      <c r="Q457" s="288" t="s">
        <v>6119</v>
      </c>
      <c r="R457" s="288" t="s">
        <v>5344</v>
      </c>
      <c r="S457" s="288"/>
      <c r="T457" s="288"/>
      <c r="U457" s="288"/>
      <c r="V457" s="288" t="s">
        <v>5257</v>
      </c>
      <c r="W457" s="291">
        <v>42963</v>
      </c>
    </row>
    <row r="458" spans="1:23" x14ac:dyDescent="0.3">
      <c r="A458" s="286" t="s">
        <v>5244</v>
      </c>
      <c r="B458" s="333" t="s">
        <v>4913</v>
      </c>
      <c r="C458" s="288">
        <v>317.2</v>
      </c>
      <c r="D458" s="288" t="s">
        <v>5434</v>
      </c>
      <c r="E458" s="288" t="s">
        <v>5476</v>
      </c>
      <c r="F458" s="461">
        <v>50</v>
      </c>
      <c r="G458" s="461">
        <v>348</v>
      </c>
      <c r="H458" s="288"/>
      <c r="I458" s="288"/>
      <c r="J458" s="396"/>
      <c r="K458" s="462">
        <v>65</v>
      </c>
      <c r="L458" s="462">
        <v>259</v>
      </c>
      <c r="M458" s="469" t="s">
        <v>6075</v>
      </c>
      <c r="N458" s="288" t="s">
        <v>6468</v>
      </c>
      <c r="O458" s="288"/>
      <c r="P458" s="288" t="s">
        <v>5292</v>
      </c>
      <c r="Q458" s="288" t="s">
        <v>6119</v>
      </c>
      <c r="R458" s="288" t="s">
        <v>5344</v>
      </c>
      <c r="S458" s="288"/>
      <c r="T458" s="288"/>
      <c r="U458" s="288"/>
      <c r="V458" s="288" t="s">
        <v>5257</v>
      </c>
      <c r="W458" s="291">
        <v>42963</v>
      </c>
    </row>
    <row r="459" spans="1:23" x14ac:dyDescent="0.3">
      <c r="A459" s="286" t="s">
        <v>5244</v>
      </c>
      <c r="B459" s="333" t="s">
        <v>4913</v>
      </c>
      <c r="C459" s="288">
        <v>328.9</v>
      </c>
      <c r="D459" s="288" t="s">
        <v>5434</v>
      </c>
      <c r="E459" s="288" t="s">
        <v>5476</v>
      </c>
      <c r="F459" s="461">
        <v>30</v>
      </c>
      <c r="G459" s="461">
        <v>0</v>
      </c>
      <c r="H459" s="288"/>
      <c r="I459" s="288"/>
      <c r="J459" s="396"/>
      <c r="K459" s="462">
        <v>86</v>
      </c>
      <c r="L459" s="462">
        <v>267</v>
      </c>
      <c r="M459" s="469" t="s">
        <v>6075</v>
      </c>
      <c r="N459" s="288" t="s">
        <v>6468</v>
      </c>
      <c r="O459" s="288"/>
      <c r="P459" s="288" t="s">
        <v>6034</v>
      </c>
      <c r="Q459" s="288" t="s">
        <v>6119</v>
      </c>
      <c r="R459" s="288" t="s">
        <v>5344</v>
      </c>
      <c r="S459" s="288"/>
      <c r="T459" s="288"/>
      <c r="U459" s="288"/>
      <c r="V459" s="288" t="s">
        <v>5257</v>
      </c>
      <c r="W459" s="291">
        <v>42963</v>
      </c>
    </row>
    <row r="460" spans="1:23" x14ac:dyDescent="0.3">
      <c r="A460" s="286" t="s">
        <v>5244</v>
      </c>
      <c r="B460" s="333" t="s">
        <v>4913</v>
      </c>
      <c r="C460" s="288">
        <v>352</v>
      </c>
      <c r="D460" s="288" t="s">
        <v>5434</v>
      </c>
      <c r="E460" s="288" t="s">
        <v>5476</v>
      </c>
      <c r="F460" s="461">
        <v>30</v>
      </c>
      <c r="G460" s="461">
        <v>172</v>
      </c>
      <c r="H460" s="288"/>
      <c r="I460" s="288"/>
      <c r="J460" s="396"/>
      <c r="K460" s="462">
        <v>34</v>
      </c>
      <c r="L460" s="462">
        <v>75</v>
      </c>
      <c r="M460" s="469" t="s">
        <v>6075</v>
      </c>
      <c r="N460" s="288" t="s">
        <v>6468</v>
      </c>
      <c r="O460" s="288"/>
      <c r="P460" s="288" t="s">
        <v>5292</v>
      </c>
      <c r="Q460" s="288" t="s">
        <v>6119</v>
      </c>
      <c r="R460" s="288" t="s">
        <v>5344</v>
      </c>
      <c r="S460" s="288"/>
      <c r="T460" s="288"/>
      <c r="U460" s="288"/>
      <c r="V460" s="288" t="s">
        <v>5257</v>
      </c>
      <c r="W460" s="291">
        <v>42963</v>
      </c>
    </row>
    <row r="461" spans="1:23" x14ac:dyDescent="0.3">
      <c r="A461" s="286" t="s">
        <v>5244</v>
      </c>
      <c r="B461" s="333" t="s">
        <v>4913</v>
      </c>
      <c r="C461" s="288">
        <v>287.3</v>
      </c>
      <c r="D461" s="288" t="s">
        <v>5434</v>
      </c>
      <c r="E461" s="288" t="s">
        <v>5476</v>
      </c>
      <c r="F461" s="461">
        <v>60</v>
      </c>
      <c r="G461" s="461">
        <v>310</v>
      </c>
      <c r="H461" s="288"/>
      <c r="I461" s="288"/>
      <c r="J461" s="396"/>
      <c r="K461" s="462">
        <v>50</v>
      </c>
      <c r="L461" s="462">
        <v>237</v>
      </c>
      <c r="M461" s="469" t="s">
        <v>6075</v>
      </c>
      <c r="N461" s="288" t="s">
        <v>6469</v>
      </c>
      <c r="O461" s="288"/>
      <c r="P461" s="288" t="s">
        <v>5292</v>
      </c>
      <c r="Q461" s="288" t="s">
        <v>6119</v>
      </c>
      <c r="R461" s="288" t="s">
        <v>5344</v>
      </c>
      <c r="S461" s="288"/>
      <c r="T461" s="288"/>
      <c r="U461" s="288"/>
      <c r="V461" s="288" t="s">
        <v>5257</v>
      </c>
      <c r="W461" s="291">
        <v>42963</v>
      </c>
    </row>
    <row r="462" spans="1:23" x14ac:dyDescent="0.3">
      <c r="A462" s="286" t="s">
        <v>5244</v>
      </c>
      <c r="B462" s="333" t="s">
        <v>4913</v>
      </c>
      <c r="C462" s="288">
        <v>164.64</v>
      </c>
      <c r="D462" s="288" t="s">
        <v>5434</v>
      </c>
      <c r="E462" s="288" t="s">
        <v>5476</v>
      </c>
      <c r="F462" s="461">
        <v>60</v>
      </c>
      <c r="G462" s="461">
        <v>174</v>
      </c>
      <c r="H462" s="288"/>
      <c r="I462" s="288"/>
      <c r="J462" s="396"/>
      <c r="K462" s="462">
        <v>7</v>
      </c>
      <c r="L462" s="462">
        <v>64</v>
      </c>
      <c r="M462" s="469" t="s">
        <v>6075</v>
      </c>
      <c r="N462" s="288" t="s">
        <v>6470</v>
      </c>
      <c r="O462" s="288"/>
      <c r="P462" s="288" t="s">
        <v>6034</v>
      </c>
      <c r="Q462" s="288" t="s">
        <v>5266</v>
      </c>
      <c r="R462" s="288" t="s">
        <v>5344</v>
      </c>
      <c r="S462" s="288"/>
      <c r="T462" s="288"/>
      <c r="U462" s="288"/>
      <c r="V462" s="288" t="s">
        <v>5257</v>
      </c>
      <c r="W462" s="291">
        <v>42963</v>
      </c>
    </row>
    <row r="463" spans="1:23" x14ac:dyDescent="0.3">
      <c r="A463" s="286" t="s">
        <v>5244</v>
      </c>
      <c r="B463" s="333" t="s">
        <v>4913</v>
      </c>
      <c r="C463" s="288">
        <v>297.35000000000002</v>
      </c>
      <c r="D463" s="288" t="s">
        <v>5434</v>
      </c>
      <c r="E463" s="288" t="s">
        <v>5476</v>
      </c>
      <c r="F463" s="461">
        <v>50</v>
      </c>
      <c r="G463" s="461">
        <v>310</v>
      </c>
      <c r="H463" s="288"/>
      <c r="I463" s="288"/>
      <c r="J463" s="396"/>
      <c r="K463" s="462">
        <v>59</v>
      </c>
      <c r="L463" s="462">
        <v>232</v>
      </c>
      <c r="M463" s="469" t="s">
        <v>6075</v>
      </c>
      <c r="N463" s="288" t="s">
        <v>6471</v>
      </c>
      <c r="O463" s="288"/>
      <c r="P463" s="288" t="s">
        <v>6034</v>
      </c>
      <c r="Q463" s="288" t="s">
        <v>5266</v>
      </c>
      <c r="R463" s="288" t="s">
        <v>5344</v>
      </c>
      <c r="S463" s="288"/>
      <c r="T463" s="288"/>
      <c r="U463" s="288"/>
      <c r="V463" s="288" t="s">
        <v>5257</v>
      </c>
      <c r="W463" s="291">
        <v>42963</v>
      </c>
    </row>
    <row r="464" spans="1:23" x14ac:dyDescent="0.3">
      <c r="A464" s="286" t="s">
        <v>5244</v>
      </c>
      <c r="B464" s="333" t="s">
        <v>4913</v>
      </c>
      <c r="C464" s="288">
        <v>216.3</v>
      </c>
      <c r="D464" s="288" t="s">
        <v>5434</v>
      </c>
      <c r="E464" s="288" t="s">
        <v>5476</v>
      </c>
      <c r="F464" s="461">
        <v>30</v>
      </c>
      <c r="G464" s="461">
        <v>178</v>
      </c>
      <c r="H464" s="288"/>
      <c r="I464" s="288"/>
      <c r="J464" s="396"/>
      <c r="K464" s="462">
        <v>36</v>
      </c>
      <c r="L464" s="462">
        <v>86</v>
      </c>
      <c r="M464" s="469" t="s">
        <v>6075</v>
      </c>
      <c r="N464" s="288" t="s">
        <v>6472</v>
      </c>
      <c r="O464" s="288"/>
      <c r="P464" s="288" t="s">
        <v>6034</v>
      </c>
      <c r="Q464" s="288" t="s">
        <v>5266</v>
      </c>
      <c r="R464" s="288" t="s">
        <v>5344</v>
      </c>
      <c r="S464" s="288"/>
      <c r="T464" s="288"/>
      <c r="U464" s="288"/>
      <c r="V464" s="288" t="s">
        <v>5257</v>
      </c>
      <c r="W464" s="291">
        <v>42963</v>
      </c>
    </row>
    <row r="465" spans="1:23" x14ac:dyDescent="0.3">
      <c r="A465" s="286" t="s">
        <v>5244</v>
      </c>
      <c r="B465" s="333" t="s">
        <v>4913</v>
      </c>
      <c r="C465" s="288">
        <v>194.8</v>
      </c>
      <c r="D465" s="288" t="s">
        <v>5434</v>
      </c>
      <c r="E465" s="288" t="s">
        <v>5476</v>
      </c>
      <c r="F465" s="461">
        <v>66</v>
      </c>
      <c r="G465" s="461">
        <v>189</v>
      </c>
      <c r="H465" s="288"/>
      <c r="I465" s="288"/>
      <c r="J465" s="396"/>
      <c r="K465" s="462">
        <v>4</v>
      </c>
      <c r="L465" s="462">
        <v>178</v>
      </c>
      <c r="M465" s="469" t="s">
        <v>6075</v>
      </c>
      <c r="N465" s="288" t="s">
        <v>6118</v>
      </c>
      <c r="O465" s="288"/>
      <c r="P465" s="288" t="s">
        <v>6034</v>
      </c>
      <c r="Q465" s="288" t="s">
        <v>5266</v>
      </c>
      <c r="R465" s="288" t="s">
        <v>5344</v>
      </c>
      <c r="S465" s="288"/>
      <c r="T465" s="288"/>
      <c r="U465" s="288"/>
      <c r="V465" s="288" t="s">
        <v>5257</v>
      </c>
      <c r="W465" s="291">
        <v>42963</v>
      </c>
    </row>
    <row r="466" spans="1:23" x14ac:dyDescent="0.3">
      <c r="A466" s="286" t="s">
        <v>5244</v>
      </c>
      <c r="B466" s="333" t="s">
        <v>4913</v>
      </c>
      <c r="C466" s="288">
        <v>197.85</v>
      </c>
      <c r="D466" s="288" t="s">
        <v>5434</v>
      </c>
      <c r="E466" s="288" t="s">
        <v>5476</v>
      </c>
      <c r="F466" s="461">
        <v>50</v>
      </c>
      <c r="G466" s="461">
        <v>149</v>
      </c>
      <c r="H466" s="288"/>
      <c r="I466" s="288"/>
      <c r="J466" s="396"/>
      <c r="K466" s="462">
        <v>23</v>
      </c>
      <c r="L466" s="462">
        <v>30</v>
      </c>
      <c r="M466" s="469" t="s">
        <v>6075</v>
      </c>
      <c r="N466" s="288" t="s">
        <v>6473</v>
      </c>
      <c r="O466" s="288"/>
      <c r="P466" s="288" t="s">
        <v>6034</v>
      </c>
      <c r="Q466" s="288" t="s">
        <v>5266</v>
      </c>
      <c r="R466" s="288" t="s">
        <v>6452</v>
      </c>
      <c r="S466" s="288"/>
      <c r="T466" s="288" t="s">
        <v>6036</v>
      </c>
      <c r="U466" s="288" t="s">
        <v>6090</v>
      </c>
      <c r="V466" s="288" t="s">
        <v>5257</v>
      </c>
      <c r="W466" s="291">
        <v>42963</v>
      </c>
    </row>
    <row r="467" spans="1:23" x14ac:dyDescent="0.3">
      <c r="A467" s="286" t="s">
        <v>5244</v>
      </c>
      <c r="B467" s="333" t="s">
        <v>4913</v>
      </c>
      <c r="C467" s="288">
        <v>220.84</v>
      </c>
      <c r="D467" s="288" t="s">
        <v>5434</v>
      </c>
      <c r="E467" s="288" t="s">
        <v>5476</v>
      </c>
      <c r="F467" s="461">
        <v>30</v>
      </c>
      <c r="G467" s="461">
        <v>185</v>
      </c>
      <c r="H467" s="288"/>
      <c r="I467" s="288"/>
      <c r="J467" s="396"/>
      <c r="K467" s="462">
        <v>36</v>
      </c>
      <c r="L467" s="462">
        <v>96</v>
      </c>
      <c r="M467" s="469" t="s">
        <v>6075</v>
      </c>
      <c r="N467" s="288" t="s">
        <v>6474</v>
      </c>
      <c r="O467" s="288"/>
      <c r="P467" s="288" t="s">
        <v>6034</v>
      </c>
      <c r="Q467" s="288" t="s">
        <v>5266</v>
      </c>
      <c r="R467" s="288" t="s">
        <v>5344</v>
      </c>
      <c r="S467" s="288"/>
      <c r="T467" s="288"/>
      <c r="U467" s="288"/>
      <c r="V467" s="288" t="s">
        <v>5257</v>
      </c>
      <c r="W467" s="291">
        <v>42963</v>
      </c>
    </row>
    <row r="468" spans="1:23" x14ac:dyDescent="0.3">
      <c r="A468" s="286" t="s">
        <v>5244</v>
      </c>
      <c r="B468" s="333" t="s">
        <v>4913</v>
      </c>
      <c r="C468" s="288">
        <v>343.79</v>
      </c>
      <c r="D468" s="288" t="s">
        <v>5280</v>
      </c>
      <c r="E468" s="288" t="s">
        <v>5476</v>
      </c>
      <c r="F468" s="461">
        <v>30</v>
      </c>
      <c r="G468" s="461">
        <v>0</v>
      </c>
      <c r="H468" s="288"/>
      <c r="I468" s="288"/>
      <c r="J468" s="396"/>
      <c r="K468" s="462">
        <v>86</v>
      </c>
      <c r="L468" s="462">
        <v>267</v>
      </c>
      <c r="M468" s="470" t="s">
        <v>6002</v>
      </c>
      <c r="N468" s="288" t="s">
        <v>6475</v>
      </c>
      <c r="O468" s="288"/>
      <c r="P468" s="288" t="s">
        <v>6034</v>
      </c>
      <c r="Q468" s="288"/>
      <c r="R468" s="288"/>
      <c r="S468" s="288"/>
      <c r="T468" s="288"/>
      <c r="U468" s="288"/>
      <c r="V468" s="288" t="s">
        <v>5257</v>
      </c>
      <c r="W468" s="291">
        <v>42963</v>
      </c>
    </row>
    <row r="469" spans="1:23" x14ac:dyDescent="0.3">
      <c r="A469" s="286" t="s">
        <v>5244</v>
      </c>
      <c r="B469" s="333" t="s">
        <v>4913</v>
      </c>
      <c r="C469" s="288">
        <v>353.36</v>
      </c>
      <c r="D469" s="288" t="s">
        <v>5280</v>
      </c>
      <c r="E469" s="288" t="s">
        <v>5476</v>
      </c>
      <c r="F469" s="461">
        <v>54</v>
      </c>
      <c r="G469" s="461">
        <v>16</v>
      </c>
      <c r="H469" s="288"/>
      <c r="I469" s="288"/>
      <c r="J469" s="396"/>
      <c r="K469" s="462">
        <v>61</v>
      </c>
      <c r="L469" s="462">
        <v>278</v>
      </c>
      <c r="M469" s="470" t="s">
        <v>6002</v>
      </c>
      <c r="N469" s="288" t="s">
        <v>6476</v>
      </c>
      <c r="O469" s="288"/>
      <c r="P469" s="288" t="s">
        <v>6034</v>
      </c>
      <c r="Q469" s="288"/>
      <c r="R469" s="288"/>
      <c r="S469" s="288"/>
      <c r="T469" s="288"/>
      <c r="U469" s="288"/>
      <c r="V469" s="288" t="s">
        <v>5257</v>
      </c>
      <c r="W469" s="291">
        <v>42963</v>
      </c>
    </row>
    <row r="470" spans="1:23" x14ac:dyDescent="0.3">
      <c r="A470" s="286" t="s">
        <v>5244</v>
      </c>
      <c r="B470" s="333" t="s">
        <v>4913</v>
      </c>
      <c r="C470" s="288">
        <v>320.25</v>
      </c>
      <c r="D470" s="288" t="s">
        <v>5280</v>
      </c>
      <c r="E470" s="288" t="s">
        <v>5476</v>
      </c>
      <c r="F470" s="461">
        <v>49</v>
      </c>
      <c r="G470" s="461">
        <v>4</v>
      </c>
      <c r="H470" s="288"/>
      <c r="I470" s="288"/>
      <c r="J470" s="396"/>
      <c r="K470" s="462">
        <v>67</v>
      </c>
      <c r="L470" s="462">
        <v>270</v>
      </c>
      <c r="M470" s="470" t="s">
        <v>6002</v>
      </c>
      <c r="N470" s="288" t="s">
        <v>6477</v>
      </c>
      <c r="O470" s="288"/>
      <c r="P470" s="288" t="s">
        <v>6034</v>
      </c>
      <c r="Q470" s="288"/>
      <c r="R470" s="288"/>
      <c r="S470" s="288"/>
      <c r="T470" s="288"/>
      <c r="U470" s="288"/>
      <c r="V470" s="288" t="s">
        <v>5257</v>
      </c>
      <c r="W470" s="291">
        <v>42963</v>
      </c>
    </row>
    <row r="471" spans="1:23" x14ac:dyDescent="0.3">
      <c r="A471" s="286" t="s">
        <v>5244</v>
      </c>
      <c r="B471" s="333" t="s">
        <v>4913</v>
      </c>
      <c r="C471" s="288">
        <v>322.5</v>
      </c>
      <c r="D471" s="288" t="s">
        <v>5280</v>
      </c>
      <c r="E471" s="288" t="s">
        <v>5476</v>
      </c>
      <c r="F471" s="461">
        <v>40</v>
      </c>
      <c r="G471" s="461">
        <v>2</v>
      </c>
      <c r="H471" s="288"/>
      <c r="I471" s="288"/>
      <c r="J471" s="396"/>
      <c r="K471" s="462">
        <v>76</v>
      </c>
      <c r="L471" s="462">
        <v>269</v>
      </c>
      <c r="M471" s="470" t="s">
        <v>6002</v>
      </c>
      <c r="N471" s="288" t="s">
        <v>6477</v>
      </c>
      <c r="O471" s="288"/>
      <c r="P471" s="288" t="s">
        <v>6034</v>
      </c>
      <c r="Q471" s="288"/>
      <c r="R471" s="288"/>
      <c r="S471" s="288"/>
      <c r="T471" s="288"/>
      <c r="U471" s="288"/>
      <c r="V471" s="288" t="s">
        <v>5257</v>
      </c>
      <c r="W471" s="291">
        <v>42963</v>
      </c>
    </row>
    <row r="472" spans="1:23" x14ac:dyDescent="0.3">
      <c r="A472" s="286" t="s">
        <v>5244</v>
      </c>
      <c r="B472" s="333" t="s">
        <v>4913</v>
      </c>
      <c r="C472" s="288">
        <v>333.64</v>
      </c>
      <c r="D472" s="288" t="s">
        <v>5280</v>
      </c>
      <c r="E472" s="288" t="s">
        <v>5476</v>
      </c>
      <c r="F472" s="461">
        <v>30</v>
      </c>
      <c r="G472" s="461">
        <v>358</v>
      </c>
      <c r="H472" s="288"/>
      <c r="I472" s="288"/>
      <c r="J472" s="396"/>
      <c r="K472" s="462">
        <v>86</v>
      </c>
      <c r="L472" s="462">
        <v>265</v>
      </c>
      <c r="M472" s="470" t="s">
        <v>6002</v>
      </c>
      <c r="N472" s="288" t="s">
        <v>6477</v>
      </c>
      <c r="O472" s="288"/>
      <c r="P472" s="288" t="s">
        <v>6034</v>
      </c>
      <c r="Q472" s="288"/>
      <c r="R472" s="288" t="s">
        <v>6452</v>
      </c>
      <c r="S472" s="288"/>
      <c r="T472" s="288"/>
      <c r="U472" s="288"/>
      <c r="V472" s="288" t="s">
        <v>5257</v>
      </c>
      <c r="W472" s="291">
        <v>42963</v>
      </c>
    </row>
    <row r="473" spans="1:23" x14ac:dyDescent="0.3">
      <c r="A473" s="286" t="s">
        <v>5244</v>
      </c>
      <c r="B473" s="333" t="s">
        <v>4913</v>
      </c>
      <c r="C473" s="288">
        <v>347.25</v>
      </c>
      <c r="D473" s="288" t="s">
        <v>5280</v>
      </c>
      <c r="E473" s="288" t="s">
        <v>5476</v>
      </c>
      <c r="F473" s="461">
        <v>50</v>
      </c>
      <c r="G473" s="461">
        <v>20</v>
      </c>
      <c r="H473" s="288"/>
      <c r="I473" s="288"/>
      <c r="J473" s="396"/>
      <c r="K473" s="462">
        <v>65</v>
      </c>
      <c r="L473" s="462">
        <v>281</v>
      </c>
      <c r="M473" s="470" t="s">
        <v>6002</v>
      </c>
      <c r="N473" s="288" t="s">
        <v>6478</v>
      </c>
      <c r="O473" s="288"/>
      <c r="P473" s="288" t="s">
        <v>6034</v>
      </c>
      <c r="Q473" s="288"/>
      <c r="R473" s="288" t="s">
        <v>6452</v>
      </c>
      <c r="S473" s="288"/>
      <c r="T473" s="288"/>
      <c r="U473" s="288"/>
      <c r="V473" s="288" t="s">
        <v>5257</v>
      </c>
      <c r="W473" s="291">
        <v>42963</v>
      </c>
    </row>
    <row r="474" spans="1:23" x14ac:dyDescent="0.3">
      <c r="A474" s="286" t="s">
        <v>5244</v>
      </c>
      <c r="B474" s="333" t="s">
        <v>4913</v>
      </c>
      <c r="C474" s="288">
        <v>334.52</v>
      </c>
      <c r="D474" s="288" t="s">
        <v>5280</v>
      </c>
      <c r="E474" s="288" t="s">
        <v>5476</v>
      </c>
      <c r="F474" s="461">
        <v>25</v>
      </c>
      <c r="G474" s="461">
        <v>0</v>
      </c>
      <c r="H474" s="288"/>
      <c r="I474" s="288"/>
      <c r="J474" s="396"/>
      <c r="K474" s="462">
        <v>89</v>
      </c>
      <c r="L474" s="462">
        <v>87</v>
      </c>
      <c r="M474" s="470" t="s">
        <v>6002</v>
      </c>
      <c r="N474" s="288" t="s">
        <v>6479</v>
      </c>
      <c r="O474" s="288"/>
      <c r="P474" s="288" t="s">
        <v>6034</v>
      </c>
      <c r="Q474" s="288"/>
      <c r="R474" s="288"/>
      <c r="S474" s="288"/>
      <c r="T474" s="288"/>
      <c r="U474" s="288"/>
      <c r="V474" s="288" t="s">
        <v>5257</v>
      </c>
      <c r="W474" s="291">
        <v>42963</v>
      </c>
    </row>
    <row r="475" spans="1:23" x14ac:dyDescent="0.3">
      <c r="A475" s="286" t="s">
        <v>5244</v>
      </c>
      <c r="B475" s="333" t="s">
        <v>4913</v>
      </c>
      <c r="C475" s="288">
        <v>209.51</v>
      </c>
      <c r="D475" s="288" t="s">
        <v>5280</v>
      </c>
      <c r="E475" s="288" t="s">
        <v>5476</v>
      </c>
      <c r="F475" s="461">
        <v>48</v>
      </c>
      <c r="G475" s="461">
        <v>313</v>
      </c>
      <c r="H475" s="288"/>
      <c r="I475" s="288"/>
      <c r="J475" s="396"/>
      <c r="K475" s="462">
        <v>60</v>
      </c>
      <c r="L475" s="462">
        <v>235</v>
      </c>
      <c r="M475" s="471" t="s">
        <v>6042</v>
      </c>
      <c r="N475" s="288" t="s">
        <v>6480</v>
      </c>
      <c r="O475" s="288"/>
      <c r="P475" s="288" t="s">
        <v>6034</v>
      </c>
      <c r="Q475" s="288"/>
      <c r="R475" s="288"/>
      <c r="S475" s="288"/>
      <c r="T475" s="288"/>
      <c r="U475" s="288"/>
      <c r="V475" s="288" t="s">
        <v>5257</v>
      </c>
      <c r="W475" s="291">
        <v>42963</v>
      </c>
    </row>
    <row r="476" spans="1:23" x14ac:dyDescent="0.3">
      <c r="A476" s="286" t="s">
        <v>5244</v>
      </c>
      <c r="B476" s="333" t="s">
        <v>4913</v>
      </c>
      <c r="C476" s="288">
        <v>210.32</v>
      </c>
      <c r="D476" s="288" t="s">
        <v>6385</v>
      </c>
      <c r="E476" s="288" t="s">
        <v>5529</v>
      </c>
      <c r="F476" s="461">
        <v>58</v>
      </c>
      <c r="G476" s="461">
        <v>290</v>
      </c>
      <c r="H476" s="288"/>
      <c r="I476" s="288"/>
      <c r="J476" s="396"/>
      <c r="K476" s="462">
        <v>45</v>
      </c>
      <c r="L476" s="462">
        <v>225</v>
      </c>
      <c r="M476" s="472" t="s">
        <v>6024</v>
      </c>
      <c r="N476" s="288" t="s">
        <v>6481</v>
      </c>
      <c r="O476" s="288"/>
      <c r="P476" s="288" t="s">
        <v>6210</v>
      </c>
      <c r="Q476" s="288"/>
      <c r="R476" s="288"/>
      <c r="S476" s="288"/>
      <c r="T476" s="288"/>
      <c r="U476" s="288"/>
      <c r="V476" s="288" t="s">
        <v>5257</v>
      </c>
      <c r="W476" s="291">
        <v>42963</v>
      </c>
    </row>
    <row r="477" spans="1:23" x14ac:dyDescent="0.3">
      <c r="A477" s="286" t="s">
        <v>5244</v>
      </c>
      <c r="B477" s="333" t="s">
        <v>4913</v>
      </c>
      <c r="C477" s="288">
        <v>284.89999999999998</v>
      </c>
      <c r="D477" s="288" t="s">
        <v>6023</v>
      </c>
      <c r="E477" s="288" t="s">
        <v>5529</v>
      </c>
      <c r="F477" s="461">
        <v>70</v>
      </c>
      <c r="G477" s="461">
        <v>346</v>
      </c>
      <c r="H477" s="288"/>
      <c r="I477" s="288"/>
      <c r="J477" s="396"/>
      <c r="K477" s="462">
        <v>45</v>
      </c>
      <c r="L477" s="462">
        <v>261</v>
      </c>
      <c r="M477" s="472" t="s">
        <v>6024</v>
      </c>
      <c r="N477" s="288" t="s">
        <v>6482</v>
      </c>
      <c r="O477" s="288"/>
      <c r="P477" s="288" t="s">
        <v>5292</v>
      </c>
      <c r="Q477" s="288"/>
      <c r="R477" s="288" t="s">
        <v>6452</v>
      </c>
      <c r="S477" s="288"/>
      <c r="T477" s="288"/>
      <c r="U477" s="288"/>
      <c r="V477" s="288" t="s">
        <v>5257</v>
      </c>
      <c r="W477" s="291">
        <v>42963</v>
      </c>
    </row>
    <row r="478" spans="1:23" x14ac:dyDescent="0.3">
      <c r="A478" s="286" t="s">
        <v>5244</v>
      </c>
      <c r="B478" s="333" t="s">
        <v>4913</v>
      </c>
      <c r="C478" s="288">
        <v>182.7</v>
      </c>
      <c r="D478" s="288" t="s">
        <v>133</v>
      </c>
      <c r="E478" s="288" t="s">
        <v>5476</v>
      </c>
      <c r="F478" s="461">
        <v>75</v>
      </c>
      <c r="G478" s="461">
        <v>22</v>
      </c>
      <c r="H478" s="288"/>
      <c r="I478" s="288"/>
      <c r="J478" s="396"/>
      <c r="K478" s="462">
        <v>38</v>
      </c>
      <c r="L478" s="462">
        <v>278</v>
      </c>
      <c r="M478" s="472" t="s">
        <v>6024</v>
      </c>
      <c r="N478" s="288" t="s">
        <v>6483</v>
      </c>
      <c r="O478" s="288"/>
      <c r="P478" s="288" t="s">
        <v>6034</v>
      </c>
      <c r="Q478" s="288"/>
      <c r="R478" s="288"/>
      <c r="S478" s="288">
        <v>2</v>
      </c>
      <c r="T478" s="288" t="s">
        <v>6036</v>
      </c>
      <c r="U478" s="288" t="s">
        <v>6029</v>
      </c>
      <c r="V478" s="288" t="s">
        <v>5257</v>
      </c>
      <c r="W478" s="291">
        <v>42963</v>
      </c>
    </row>
    <row r="479" spans="1:23" x14ac:dyDescent="0.3">
      <c r="A479" s="286" t="s">
        <v>5244</v>
      </c>
      <c r="B479" s="333" t="s">
        <v>4913</v>
      </c>
      <c r="C479" s="288">
        <v>177.3</v>
      </c>
      <c r="D479" s="288" t="s">
        <v>6023</v>
      </c>
      <c r="E479" s="288" t="s">
        <v>5476</v>
      </c>
      <c r="F479" s="461">
        <v>40</v>
      </c>
      <c r="G479" s="461">
        <v>10</v>
      </c>
      <c r="H479" s="288"/>
      <c r="I479" s="288"/>
      <c r="J479" s="396"/>
      <c r="K479" s="462">
        <v>73</v>
      </c>
      <c r="L479" s="462">
        <v>277</v>
      </c>
      <c r="M479" s="472" t="s">
        <v>6024</v>
      </c>
      <c r="N479" s="288" t="s">
        <v>6484</v>
      </c>
      <c r="O479" s="288"/>
      <c r="P479" s="288" t="s">
        <v>6034</v>
      </c>
      <c r="Q479" s="288"/>
      <c r="R479" s="288"/>
      <c r="S479" s="288"/>
      <c r="T479" s="288"/>
      <c r="U479" s="288"/>
      <c r="V479" s="288" t="s">
        <v>5257</v>
      </c>
      <c r="W479" s="291">
        <v>42963</v>
      </c>
    </row>
    <row r="480" spans="1:23" x14ac:dyDescent="0.3">
      <c r="A480" s="286" t="s">
        <v>5244</v>
      </c>
      <c r="B480" s="333" t="s">
        <v>4913</v>
      </c>
      <c r="C480" s="288">
        <v>171.32</v>
      </c>
      <c r="D480" s="288" t="s">
        <v>6023</v>
      </c>
      <c r="E480" s="288" t="s">
        <v>5529</v>
      </c>
      <c r="F480" s="461">
        <v>15</v>
      </c>
      <c r="G480" s="461">
        <v>283</v>
      </c>
      <c r="H480" s="288"/>
      <c r="I480" s="288"/>
      <c r="J480" s="396"/>
      <c r="K480" s="462">
        <v>81</v>
      </c>
      <c r="L480" s="462">
        <v>197</v>
      </c>
      <c r="M480" s="472" t="s">
        <v>6024</v>
      </c>
      <c r="N480" s="288" t="s">
        <v>6485</v>
      </c>
      <c r="O480" s="288"/>
      <c r="P480" s="288" t="s">
        <v>6127</v>
      </c>
      <c r="Q480" s="288"/>
      <c r="R480" s="288"/>
      <c r="S480" s="288"/>
      <c r="T480" s="288"/>
      <c r="U480" s="288"/>
      <c r="V480" s="288" t="s">
        <v>5257</v>
      </c>
      <c r="W480" s="291">
        <v>42963</v>
      </c>
    </row>
    <row r="481" spans="1:23" x14ac:dyDescent="0.3">
      <c r="A481" s="286" t="s">
        <v>5244</v>
      </c>
      <c r="B481" s="333" t="s">
        <v>4913</v>
      </c>
      <c r="C481" s="288">
        <v>225.1</v>
      </c>
      <c r="D481" s="288" t="s">
        <v>6023</v>
      </c>
      <c r="E481" s="288" t="s">
        <v>5476</v>
      </c>
      <c r="F481" s="461">
        <v>52</v>
      </c>
      <c r="G481" s="461">
        <v>287</v>
      </c>
      <c r="H481" s="288"/>
      <c r="I481" s="288"/>
      <c r="J481" s="396"/>
      <c r="K481" s="462">
        <v>50</v>
      </c>
      <c r="L481" s="462">
        <v>218</v>
      </c>
      <c r="M481" s="472" t="s">
        <v>6024</v>
      </c>
      <c r="N481" s="288" t="s">
        <v>6486</v>
      </c>
      <c r="O481" s="288"/>
      <c r="P481" s="288" t="s">
        <v>6210</v>
      </c>
      <c r="Q481" s="288"/>
      <c r="R481" s="288" t="s">
        <v>5299</v>
      </c>
      <c r="S481" s="288"/>
      <c r="T481" s="288" t="s">
        <v>6036</v>
      </c>
      <c r="U481" s="288" t="s">
        <v>6029</v>
      </c>
      <c r="V481" s="288" t="s">
        <v>5257</v>
      </c>
      <c r="W481" s="291">
        <v>42963</v>
      </c>
    </row>
    <row r="482" spans="1:23" x14ac:dyDescent="0.3">
      <c r="A482" s="286" t="s">
        <v>5244</v>
      </c>
      <c r="B482" s="333" t="s">
        <v>4913</v>
      </c>
      <c r="C482" s="288">
        <v>207.26</v>
      </c>
      <c r="D482" s="288" t="s">
        <v>6023</v>
      </c>
      <c r="E482" s="288" t="s">
        <v>5476</v>
      </c>
      <c r="F482" s="461">
        <v>34</v>
      </c>
      <c r="G482" s="461">
        <v>91</v>
      </c>
      <c r="H482" s="288"/>
      <c r="I482" s="288"/>
      <c r="J482" s="396"/>
      <c r="K482" s="462">
        <v>59</v>
      </c>
      <c r="L482" s="462">
        <v>345</v>
      </c>
      <c r="M482" s="472" t="s">
        <v>6024</v>
      </c>
      <c r="N482" s="288" t="s">
        <v>6487</v>
      </c>
      <c r="O482" s="288"/>
      <c r="P482" s="288" t="s">
        <v>6034</v>
      </c>
      <c r="Q482" s="288"/>
      <c r="R482" s="288"/>
      <c r="S482" s="288"/>
      <c r="T482" s="288"/>
      <c r="U482" s="288"/>
      <c r="V482" s="288" t="s">
        <v>5257</v>
      </c>
      <c r="W482" s="291">
        <v>42963</v>
      </c>
    </row>
    <row r="483" spans="1:23" x14ac:dyDescent="0.3">
      <c r="A483" s="286" t="s">
        <v>5244</v>
      </c>
      <c r="B483" s="333" t="s">
        <v>4913</v>
      </c>
      <c r="C483" s="288">
        <v>312.10000000000002</v>
      </c>
      <c r="D483" s="288" t="s">
        <v>6023</v>
      </c>
      <c r="E483" s="288" t="s">
        <v>5476</v>
      </c>
      <c r="F483" s="461">
        <v>40</v>
      </c>
      <c r="G483" s="461">
        <v>10</v>
      </c>
      <c r="H483" s="288"/>
      <c r="I483" s="288"/>
      <c r="J483" s="396"/>
      <c r="K483" s="462">
        <v>75</v>
      </c>
      <c r="L483" s="462">
        <v>275</v>
      </c>
      <c r="M483" s="472" t="s">
        <v>6024</v>
      </c>
      <c r="N483" s="288" t="s">
        <v>6488</v>
      </c>
      <c r="O483" s="288"/>
      <c r="P483" s="288" t="s">
        <v>6034</v>
      </c>
      <c r="Q483" s="288"/>
      <c r="R483" s="288" t="s">
        <v>6452</v>
      </c>
      <c r="S483" s="288"/>
      <c r="T483" s="288"/>
      <c r="U483" s="288"/>
      <c r="V483" s="288" t="s">
        <v>5257</v>
      </c>
      <c r="W483" s="291">
        <v>42963</v>
      </c>
    </row>
    <row r="484" spans="1:23" x14ac:dyDescent="0.3">
      <c r="A484" s="286" t="s">
        <v>5244</v>
      </c>
      <c r="B484" s="333" t="s">
        <v>4913</v>
      </c>
      <c r="C484" s="288">
        <v>205.05</v>
      </c>
      <c r="D484" s="288" t="s">
        <v>6023</v>
      </c>
      <c r="E484" s="288" t="s">
        <v>5476</v>
      </c>
      <c r="F484" s="461">
        <v>18</v>
      </c>
      <c r="G484" s="461">
        <v>288</v>
      </c>
      <c r="H484" s="288"/>
      <c r="I484" s="288"/>
      <c r="J484" s="396"/>
      <c r="K484" s="462">
        <v>81</v>
      </c>
      <c r="L484" s="462">
        <v>202</v>
      </c>
      <c r="M484" s="472" t="s">
        <v>6024</v>
      </c>
      <c r="N484" s="288" t="s">
        <v>6489</v>
      </c>
      <c r="O484" s="288"/>
      <c r="P484" s="288" t="s">
        <v>6034</v>
      </c>
      <c r="Q484" s="288"/>
      <c r="R484" s="288"/>
      <c r="S484" s="288"/>
      <c r="T484" s="288"/>
      <c r="U484" s="288"/>
      <c r="V484" s="288" t="s">
        <v>5257</v>
      </c>
      <c r="W484" s="291">
        <v>42963</v>
      </c>
    </row>
    <row r="485" spans="1:23" x14ac:dyDescent="0.3">
      <c r="A485" s="286" t="s">
        <v>5244</v>
      </c>
      <c r="B485" s="333" t="s">
        <v>4913</v>
      </c>
      <c r="C485" s="288">
        <v>312.12</v>
      </c>
      <c r="D485" s="288" t="s">
        <v>6023</v>
      </c>
      <c r="E485" s="288" t="s">
        <v>5476</v>
      </c>
      <c r="F485" s="319">
        <v>50</v>
      </c>
      <c r="G485" s="319">
        <v>17</v>
      </c>
      <c r="H485" s="288"/>
      <c r="I485" s="288"/>
      <c r="J485" s="396"/>
      <c r="K485" s="465">
        <v>64.834124388648959</v>
      </c>
      <c r="L485" s="465">
        <v>280</v>
      </c>
      <c r="M485" s="472" t="s">
        <v>6024</v>
      </c>
      <c r="N485" s="288" t="s">
        <v>6490</v>
      </c>
      <c r="O485" s="288"/>
      <c r="P485" s="288" t="s">
        <v>6034</v>
      </c>
      <c r="Q485" s="288"/>
      <c r="R485" s="288"/>
      <c r="S485" s="288"/>
      <c r="T485" s="288"/>
      <c r="U485" s="288"/>
      <c r="V485" s="288" t="s">
        <v>5257</v>
      </c>
      <c r="W485" s="291">
        <v>42963</v>
      </c>
    </row>
    <row r="486" spans="1:23" x14ac:dyDescent="0.3">
      <c r="A486" s="286" t="s">
        <v>5244</v>
      </c>
      <c r="B486" s="333" t="s">
        <v>4913</v>
      </c>
      <c r="C486" s="288">
        <v>273.39999999999998</v>
      </c>
      <c r="D486" s="288" t="s">
        <v>5434</v>
      </c>
      <c r="E486" s="288" t="s">
        <v>5476</v>
      </c>
      <c r="F486" s="461">
        <v>65</v>
      </c>
      <c r="G486" s="461">
        <v>180</v>
      </c>
      <c r="H486" s="288"/>
      <c r="I486" s="288"/>
      <c r="J486" s="396"/>
      <c r="K486" s="462">
        <v>0</v>
      </c>
      <c r="L486" s="462">
        <v>268</v>
      </c>
      <c r="M486" s="473" t="s">
        <v>6064</v>
      </c>
      <c r="N486" s="288" t="s">
        <v>6491</v>
      </c>
      <c r="O486" s="288"/>
      <c r="P486" s="288" t="s">
        <v>6034</v>
      </c>
      <c r="Q486" s="288" t="s">
        <v>6119</v>
      </c>
      <c r="R486" s="288"/>
      <c r="S486" s="288"/>
      <c r="T486" s="288" t="s">
        <v>6057</v>
      </c>
      <c r="U486" s="288" t="s">
        <v>6029</v>
      </c>
      <c r="V486" s="288" t="s">
        <v>5257</v>
      </c>
      <c r="W486" s="291">
        <v>42963</v>
      </c>
    </row>
    <row r="487" spans="1:23" x14ac:dyDescent="0.3">
      <c r="A487" s="286" t="s">
        <v>5244</v>
      </c>
      <c r="B487" s="333" t="s">
        <v>4913</v>
      </c>
      <c r="C487" s="288">
        <v>245</v>
      </c>
      <c r="D487" s="288" t="s">
        <v>5371</v>
      </c>
      <c r="E487" s="288" t="s">
        <v>5476</v>
      </c>
      <c r="F487" s="461">
        <v>44</v>
      </c>
      <c r="G487" s="461">
        <v>150</v>
      </c>
      <c r="H487" s="288"/>
      <c r="I487" s="288"/>
      <c r="J487" s="396"/>
      <c r="K487" s="462">
        <v>27</v>
      </c>
      <c r="L487" s="462">
        <v>35</v>
      </c>
      <c r="M487" s="473" t="s">
        <v>6064</v>
      </c>
      <c r="N487" s="288" t="s">
        <v>6492</v>
      </c>
      <c r="O487" s="288"/>
      <c r="P487" s="288" t="s">
        <v>6034</v>
      </c>
      <c r="Q487" s="288"/>
      <c r="R487" s="288" t="s">
        <v>5299</v>
      </c>
      <c r="S487" s="288"/>
      <c r="T487" s="288" t="s">
        <v>6029</v>
      </c>
      <c r="U487" s="288" t="s">
        <v>6036</v>
      </c>
      <c r="V487" s="288" t="s">
        <v>5257</v>
      </c>
      <c r="W487" s="291">
        <v>42963</v>
      </c>
    </row>
    <row r="488" spans="1:23" x14ac:dyDescent="0.3">
      <c r="A488" s="286" t="s">
        <v>5244</v>
      </c>
      <c r="B488" s="333" t="s">
        <v>4913</v>
      </c>
      <c r="C488" s="288">
        <v>255.15</v>
      </c>
      <c r="D488" s="288" t="s">
        <v>5371</v>
      </c>
      <c r="E488" s="288" t="s">
        <v>5476</v>
      </c>
      <c r="F488" s="461">
        <v>50</v>
      </c>
      <c r="G488" s="461">
        <v>192</v>
      </c>
      <c r="H488" s="288"/>
      <c r="I488" s="288"/>
      <c r="J488" s="396"/>
      <c r="K488" s="462">
        <v>16</v>
      </c>
      <c r="L488" s="462">
        <v>116</v>
      </c>
      <c r="M488" s="473" t="s">
        <v>6064</v>
      </c>
      <c r="N488" s="288" t="s">
        <v>6493</v>
      </c>
      <c r="O488" s="288"/>
      <c r="P488" s="288" t="s">
        <v>6034</v>
      </c>
      <c r="Q488" s="288"/>
      <c r="R488" s="288"/>
      <c r="S488" s="288"/>
      <c r="T488" s="288" t="s">
        <v>6029</v>
      </c>
      <c r="U488" s="288" t="s">
        <v>6036</v>
      </c>
      <c r="V488" s="288" t="s">
        <v>5257</v>
      </c>
      <c r="W488" s="291">
        <v>42963</v>
      </c>
    </row>
    <row r="489" spans="1:23" x14ac:dyDescent="0.3">
      <c r="A489" s="286" t="s">
        <v>5244</v>
      </c>
      <c r="B489" s="333" t="s">
        <v>4913</v>
      </c>
      <c r="C489" s="288">
        <v>165.55</v>
      </c>
      <c r="D489" s="288" t="s">
        <v>5371</v>
      </c>
      <c r="E489" s="288" t="s">
        <v>5476</v>
      </c>
      <c r="F489" s="461">
        <v>61</v>
      </c>
      <c r="G489" s="461">
        <v>188</v>
      </c>
      <c r="H489" s="288"/>
      <c r="I489" s="288"/>
      <c r="J489" s="396"/>
      <c r="K489" s="462">
        <v>7</v>
      </c>
      <c r="L489" s="462">
        <v>124</v>
      </c>
      <c r="M489" s="473" t="s">
        <v>6064</v>
      </c>
      <c r="N489" s="288" t="s">
        <v>6494</v>
      </c>
      <c r="O489" s="288"/>
      <c r="P489" s="288" t="s">
        <v>6034</v>
      </c>
      <c r="Q489" s="288"/>
      <c r="R489" s="288"/>
      <c r="S489" s="288"/>
      <c r="T489" s="288" t="s">
        <v>6036</v>
      </c>
      <c r="U489" s="288" t="s">
        <v>6090</v>
      </c>
      <c r="V489" s="288" t="s">
        <v>5257</v>
      </c>
      <c r="W489" s="291">
        <v>42963</v>
      </c>
    </row>
    <row r="490" spans="1:23" x14ac:dyDescent="0.3">
      <c r="A490" s="286" t="s">
        <v>5244</v>
      </c>
      <c r="B490" s="333" t="s">
        <v>4913</v>
      </c>
      <c r="C490" s="288">
        <v>233.33</v>
      </c>
      <c r="D490" s="288" t="s">
        <v>133</v>
      </c>
      <c r="E490" s="288" t="s">
        <v>5476</v>
      </c>
      <c r="F490" s="461">
        <v>32</v>
      </c>
      <c r="G490" s="461">
        <v>154</v>
      </c>
      <c r="H490" s="288"/>
      <c r="I490" s="288"/>
      <c r="J490" s="396"/>
      <c r="K490" s="462">
        <v>37</v>
      </c>
      <c r="L490" s="462">
        <v>50</v>
      </c>
      <c r="M490" s="473" t="s">
        <v>6064</v>
      </c>
      <c r="N490" s="288" t="s">
        <v>6495</v>
      </c>
      <c r="O490" s="288"/>
      <c r="P490" s="288" t="s">
        <v>6034</v>
      </c>
      <c r="Q490" s="288"/>
      <c r="R490" s="288" t="s">
        <v>6452</v>
      </c>
      <c r="S490" s="288"/>
      <c r="T490" s="288" t="s">
        <v>6029</v>
      </c>
      <c r="U490" s="288" t="s">
        <v>6036</v>
      </c>
      <c r="V490" s="288" t="s">
        <v>5257</v>
      </c>
      <c r="W490" s="291">
        <v>42963</v>
      </c>
    </row>
    <row r="491" spans="1:23" x14ac:dyDescent="0.3">
      <c r="A491" s="286" t="s">
        <v>5244</v>
      </c>
      <c r="B491" s="333" t="s">
        <v>4913</v>
      </c>
      <c r="C491" s="288">
        <v>290.77</v>
      </c>
      <c r="D491" s="288" t="s">
        <v>5371</v>
      </c>
      <c r="E491" s="288" t="s">
        <v>5476</v>
      </c>
      <c r="F491" s="461">
        <v>59</v>
      </c>
      <c r="G491" s="461">
        <v>347</v>
      </c>
      <c r="H491" s="288"/>
      <c r="I491" s="288"/>
      <c r="J491" s="396"/>
      <c r="K491" s="462">
        <v>56</v>
      </c>
      <c r="L491" s="462">
        <v>259</v>
      </c>
      <c r="M491" s="473" t="s">
        <v>6064</v>
      </c>
      <c r="N491" s="288" t="s">
        <v>6496</v>
      </c>
      <c r="O491" s="288"/>
      <c r="P491" s="288" t="s">
        <v>6034</v>
      </c>
      <c r="Q491" s="288"/>
      <c r="R491" s="288" t="s">
        <v>5246</v>
      </c>
      <c r="S491" s="288"/>
      <c r="T491" s="288" t="s">
        <v>6029</v>
      </c>
      <c r="U491" s="288" t="s">
        <v>5682</v>
      </c>
      <c r="V491" s="288" t="s">
        <v>5257</v>
      </c>
      <c r="W491" s="291">
        <v>42963</v>
      </c>
    </row>
    <row r="492" spans="1:23" x14ac:dyDescent="0.3">
      <c r="A492" s="286" t="s">
        <v>5244</v>
      </c>
      <c r="B492" s="333" t="s">
        <v>4913</v>
      </c>
      <c r="C492" s="288">
        <v>245.6</v>
      </c>
      <c r="D492" s="288" t="s">
        <v>5371</v>
      </c>
      <c r="E492" s="288" t="s">
        <v>5476</v>
      </c>
      <c r="F492" s="461">
        <v>65</v>
      </c>
      <c r="G492" s="461">
        <v>128</v>
      </c>
      <c r="H492" s="288"/>
      <c r="I492" s="288"/>
      <c r="J492" s="396"/>
      <c r="K492" s="462">
        <v>21</v>
      </c>
      <c r="L492" s="462">
        <v>335</v>
      </c>
      <c r="M492" s="473" t="s">
        <v>6064</v>
      </c>
      <c r="N492" s="288" t="s">
        <v>6497</v>
      </c>
      <c r="O492" s="288"/>
      <c r="P492" s="288" t="s">
        <v>6034</v>
      </c>
      <c r="Q492" s="288"/>
      <c r="R492" s="288"/>
      <c r="S492" s="288"/>
      <c r="T492" s="288" t="s">
        <v>6029</v>
      </c>
      <c r="U492" s="288" t="s">
        <v>6036</v>
      </c>
      <c r="V492" s="288" t="s">
        <v>5257</v>
      </c>
      <c r="W492" s="291">
        <v>42963</v>
      </c>
    </row>
    <row r="493" spans="1:23" x14ac:dyDescent="0.3">
      <c r="A493" s="286" t="s">
        <v>5244</v>
      </c>
      <c r="B493" s="333" t="s">
        <v>4913</v>
      </c>
      <c r="C493" s="288">
        <v>347.63</v>
      </c>
      <c r="D493" s="288" t="s">
        <v>5371</v>
      </c>
      <c r="E493" s="288" t="s">
        <v>5476</v>
      </c>
      <c r="F493" s="461">
        <v>50</v>
      </c>
      <c r="G493" s="461">
        <v>356</v>
      </c>
      <c r="H493" s="288"/>
      <c r="I493" s="288"/>
      <c r="J493" s="396"/>
      <c r="K493" s="462">
        <v>66</v>
      </c>
      <c r="L493" s="462">
        <v>264</v>
      </c>
      <c r="M493" s="473" t="s">
        <v>6064</v>
      </c>
      <c r="N493" s="288" t="s">
        <v>6498</v>
      </c>
      <c r="O493" s="288"/>
      <c r="P493" s="288" t="s">
        <v>6034</v>
      </c>
      <c r="Q493" s="288"/>
      <c r="R493" s="288" t="s">
        <v>5246</v>
      </c>
      <c r="S493" s="288"/>
      <c r="T493" s="288" t="s">
        <v>6029</v>
      </c>
      <c r="U493" s="288" t="s">
        <v>6057</v>
      </c>
      <c r="V493" s="288" t="s">
        <v>5257</v>
      </c>
      <c r="W493" s="291">
        <v>42963</v>
      </c>
    </row>
    <row r="494" spans="1:23" x14ac:dyDescent="0.3">
      <c r="A494" s="286" t="s">
        <v>5244</v>
      </c>
      <c r="B494" s="333" t="s">
        <v>4913</v>
      </c>
      <c r="C494" s="288">
        <v>197.4</v>
      </c>
      <c r="D494" s="288" t="s">
        <v>5434</v>
      </c>
      <c r="E494" s="288" t="s">
        <v>5476</v>
      </c>
      <c r="F494" s="461">
        <v>40</v>
      </c>
      <c r="G494" s="461">
        <v>118</v>
      </c>
      <c r="H494" s="288"/>
      <c r="I494" s="288"/>
      <c r="J494" s="396"/>
      <c r="K494" s="462">
        <v>43</v>
      </c>
      <c r="L494" s="462">
        <v>5</v>
      </c>
      <c r="M494" s="474" t="s">
        <v>6027</v>
      </c>
      <c r="N494" s="288" t="s">
        <v>6499</v>
      </c>
      <c r="O494" s="288"/>
      <c r="P494" s="288" t="s">
        <v>6034</v>
      </c>
      <c r="Q494" s="288" t="s">
        <v>5266</v>
      </c>
      <c r="R494" s="288"/>
      <c r="S494" s="288"/>
      <c r="T494" s="288" t="s">
        <v>6036</v>
      </c>
      <c r="U494" s="288" t="s">
        <v>6029</v>
      </c>
      <c r="V494" s="288" t="s">
        <v>5257</v>
      </c>
      <c r="W494" s="291">
        <v>42963</v>
      </c>
    </row>
    <row r="495" spans="1:23" x14ac:dyDescent="0.3">
      <c r="A495" s="286" t="s">
        <v>5244</v>
      </c>
      <c r="B495" s="333" t="s">
        <v>4913</v>
      </c>
      <c r="C495" s="288">
        <v>294.95</v>
      </c>
      <c r="D495" s="288" t="s">
        <v>5434</v>
      </c>
      <c r="E495" s="288" t="s">
        <v>5476</v>
      </c>
      <c r="F495" s="461">
        <v>25</v>
      </c>
      <c r="G495" s="461">
        <v>144</v>
      </c>
      <c r="H495" s="288"/>
      <c r="I495" s="288"/>
      <c r="J495" s="396"/>
      <c r="K495" s="462">
        <v>46</v>
      </c>
      <c r="L495" s="462">
        <v>39</v>
      </c>
      <c r="M495" s="474" t="s">
        <v>6027</v>
      </c>
      <c r="N495" s="288" t="s">
        <v>6500</v>
      </c>
      <c r="O495" s="288"/>
      <c r="P495" s="288" t="s">
        <v>6034</v>
      </c>
      <c r="Q495" s="288"/>
      <c r="R495" s="288" t="s">
        <v>5556</v>
      </c>
      <c r="S495" s="288"/>
      <c r="T495" s="288" t="s">
        <v>6057</v>
      </c>
      <c r="U495" s="288" t="s">
        <v>6035</v>
      </c>
      <c r="V495" s="288" t="s">
        <v>5257</v>
      </c>
      <c r="W495" s="291">
        <v>42963</v>
      </c>
    </row>
    <row r="496" spans="1:23" x14ac:dyDescent="0.3">
      <c r="A496" s="286" t="s">
        <v>5244</v>
      </c>
      <c r="B496" s="333" t="s">
        <v>4913</v>
      </c>
      <c r="C496" s="288">
        <v>214.4</v>
      </c>
      <c r="D496" s="288" t="s">
        <v>5371</v>
      </c>
      <c r="E496" s="288" t="s">
        <v>5476</v>
      </c>
      <c r="F496" s="461">
        <v>50</v>
      </c>
      <c r="G496" s="461">
        <v>300</v>
      </c>
      <c r="H496" s="288"/>
      <c r="I496" s="288"/>
      <c r="J496" s="396"/>
      <c r="K496" s="462">
        <v>55</v>
      </c>
      <c r="L496" s="462">
        <v>226</v>
      </c>
      <c r="M496" s="474" t="s">
        <v>6027</v>
      </c>
      <c r="N496" s="288" t="s">
        <v>6501</v>
      </c>
      <c r="O496" s="288"/>
      <c r="P496" s="288" t="s">
        <v>6127</v>
      </c>
      <c r="Q496" s="288" t="s">
        <v>6119</v>
      </c>
      <c r="R496" s="288"/>
      <c r="S496" s="288"/>
      <c r="T496" s="288" t="s">
        <v>6029</v>
      </c>
      <c r="U496" s="288" t="s">
        <v>6036</v>
      </c>
      <c r="V496" s="288" t="s">
        <v>5257</v>
      </c>
      <c r="W496" s="291">
        <v>42963</v>
      </c>
    </row>
    <row r="497" spans="1:23" x14ac:dyDescent="0.3">
      <c r="A497" s="286" t="s">
        <v>5244</v>
      </c>
      <c r="B497" s="333" t="s">
        <v>4913</v>
      </c>
      <c r="C497" s="288">
        <v>188.7</v>
      </c>
      <c r="D497" s="288" t="s">
        <v>5371</v>
      </c>
      <c r="E497" s="288" t="s">
        <v>5476</v>
      </c>
      <c r="F497" s="461">
        <v>39</v>
      </c>
      <c r="G497" s="461">
        <v>150</v>
      </c>
      <c r="H497" s="288"/>
      <c r="I497" s="288"/>
      <c r="J497" s="396"/>
      <c r="K497" s="462">
        <v>32</v>
      </c>
      <c r="L497" s="462">
        <v>42</v>
      </c>
      <c r="M497" s="474" t="s">
        <v>6027</v>
      </c>
      <c r="N497" s="288" t="s">
        <v>6502</v>
      </c>
      <c r="O497" s="288"/>
      <c r="P497" s="288" t="s">
        <v>6034</v>
      </c>
      <c r="Q497" s="288"/>
      <c r="R497" s="288"/>
      <c r="S497" s="288">
        <v>1.5</v>
      </c>
      <c r="T497" s="288" t="s">
        <v>6036</v>
      </c>
      <c r="U497" s="288" t="s">
        <v>6029</v>
      </c>
      <c r="V497" s="288" t="s">
        <v>5257</v>
      </c>
      <c r="W497" s="291">
        <v>42963</v>
      </c>
    </row>
    <row r="498" spans="1:23" x14ac:dyDescent="0.3">
      <c r="A498" s="286" t="s">
        <v>5244</v>
      </c>
      <c r="B498" s="333" t="s">
        <v>4913</v>
      </c>
      <c r="C498" s="288">
        <v>282.25</v>
      </c>
      <c r="D498" s="288" t="s">
        <v>5371</v>
      </c>
      <c r="E498" s="288" t="s">
        <v>5476</v>
      </c>
      <c r="F498" s="461">
        <v>37</v>
      </c>
      <c r="G498" s="461">
        <v>150</v>
      </c>
      <c r="H498" s="288"/>
      <c r="I498" s="288"/>
      <c r="J498" s="396"/>
      <c r="K498" s="462">
        <v>33</v>
      </c>
      <c r="L498" s="462">
        <v>40</v>
      </c>
      <c r="M498" s="474" t="s">
        <v>6027</v>
      </c>
      <c r="N498" s="288" t="s">
        <v>6503</v>
      </c>
      <c r="O498" s="288"/>
      <c r="P498" s="288" t="s">
        <v>6034</v>
      </c>
      <c r="Q498" s="288"/>
      <c r="R498" s="288" t="s">
        <v>5299</v>
      </c>
      <c r="S498" s="288"/>
      <c r="T498" s="288" t="s">
        <v>6029</v>
      </c>
      <c r="U498" s="288" t="s">
        <v>6057</v>
      </c>
      <c r="V498" s="288" t="s">
        <v>5257</v>
      </c>
      <c r="W498" s="291">
        <v>42963</v>
      </c>
    </row>
    <row r="499" spans="1:23" x14ac:dyDescent="0.3">
      <c r="A499" s="286" t="s">
        <v>5244</v>
      </c>
      <c r="B499" s="333" t="s">
        <v>4913</v>
      </c>
      <c r="C499" s="288">
        <v>273.36</v>
      </c>
      <c r="D499" s="288" t="s">
        <v>5371</v>
      </c>
      <c r="E499" s="288" t="s">
        <v>5476</v>
      </c>
      <c r="F499" s="461">
        <v>37</v>
      </c>
      <c r="G499" s="461">
        <v>348</v>
      </c>
      <c r="H499" s="288"/>
      <c r="I499" s="288"/>
      <c r="J499" s="396"/>
      <c r="K499" s="462">
        <v>78</v>
      </c>
      <c r="L499" s="462">
        <v>258</v>
      </c>
      <c r="M499" s="474" t="s">
        <v>6027</v>
      </c>
      <c r="N499" s="288" t="s">
        <v>6504</v>
      </c>
      <c r="O499" s="288" t="s">
        <v>4540</v>
      </c>
      <c r="P499" s="288" t="s">
        <v>6034</v>
      </c>
      <c r="Q499" s="288"/>
      <c r="R499" s="288"/>
      <c r="S499" s="288">
        <v>4</v>
      </c>
      <c r="T499" s="288" t="s">
        <v>6029</v>
      </c>
      <c r="U499" s="288" t="s">
        <v>6057</v>
      </c>
      <c r="V499" s="288" t="s">
        <v>5257</v>
      </c>
      <c r="W499" s="291">
        <v>42963</v>
      </c>
    </row>
    <row r="500" spans="1:23" x14ac:dyDescent="0.3">
      <c r="A500" s="286" t="s">
        <v>5244</v>
      </c>
      <c r="B500" s="333" t="s">
        <v>4913</v>
      </c>
      <c r="C500" s="288">
        <v>235.2</v>
      </c>
      <c r="D500" s="288" t="s">
        <v>5434</v>
      </c>
      <c r="E500" s="288" t="s">
        <v>5476</v>
      </c>
      <c r="F500" s="461">
        <v>34</v>
      </c>
      <c r="G500" s="461">
        <v>326</v>
      </c>
      <c r="H500" s="288"/>
      <c r="I500" s="288"/>
      <c r="J500" s="396"/>
      <c r="K500" s="462">
        <v>77</v>
      </c>
      <c r="L500" s="462">
        <v>240</v>
      </c>
      <c r="M500" s="474" t="s">
        <v>6027</v>
      </c>
      <c r="N500" s="288" t="s">
        <v>6505</v>
      </c>
      <c r="O500" s="288"/>
      <c r="P500" s="288" t="s">
        <v>6034</v>
      </c>
      <c r="Q500" s="288" t="s">
        <v>6119</v>
      </c>
      <c r="R500" s="288" t="s">
        <v>5434</v>
      </c>
      <c r="S500" s="288"/>
      <c r="T500" s="288" t="s">
        <v>6036</v>
      </c>
      <c r="U500" s="288" t="s">
        <v>6029</v>
      </c>
      <c r="V500" s="288" t="s">
        <v>5257</v>
      </c>
      <c r="W500" s="291">
        <v>42963</v>
      </c>
    </row>
    <row r="501" spans="1:23" x14ac:dyDescent="0.3">
      <c r="A501" s="286" t="s">
        <v>5244</v>
      </c>
      <c r="B501" s="333" t="s">
        <v>4913</v>
      </c>
      <c r="C501" s="288">
        <v>273.35000000000002</v>
      </c>
      <c r="D501" s="288" t="s">
        <v>5371</v>
      </c>
      <c r="E501" s="288" t="s">
        <v>5476</v>
      </c>
      <c r="F501" s="461">
        <v>60</v>
      </c>
      <c r="G501" s="461">
        <v>154</v>
      </c>
      <c r="H501" s="288"/>
      <c r="I501" s="288"/>
      <c r="J501" s="396"/>
      <c r="K501" s="462">
        <v>13</v>
      </c>
      <c r="L501" s="462">
        <v>8</v>
      </c>
      <c r="M501" s="474" t="s">
        <v>6027</v>
      </c>
      <c r="N501" s="288" t="s">
        <v>6506</v>
      </c>
      <c r="O501" s="288" t="s">
        <v>4540</v>
      </c>
      <c r="P501" s="288" t="s">
        <v>6034</v>
      </c>
      <c r="Q501" s="288"/>
      <c r="R501" s="288"/>
      <c r="S501" s="288">
        <v>6</v>
      </c>
      <c r="T501" s="288" t="s">
        <v>6029</v>
      </c>
      <c r="U501" s="288" t="s">
        <v>6057</v>
      </c>
      <c r="V501" s="288" t="s">
        <v>5257</v>
      </c>
      <c r="W501" s="291">
        <v>42963</v>
      </c>
    </row>
    <row r="502" spans="1:23" x14ac:dyDescent="0.3">
      <c r="A502" s="286" t="s">
        <v>5244</v>
      </c>
      <c r="B502" s="333" t="s">
        <v>4913</v>
      </c>
      <c r="C502" s="288">
        <v>277.51</v>
      </c>
      <c r="D502" s="288" t="s">
        <v>5371</v>
      </c>
      <c r="E502" s="288" t="s">
        <v>5476</v>
      </c>
      <c r="F502" s="461">
        <v>35</v>
      </c>
      <c r="G502" s="461">
        <v>152</v>
      </c>
      <c r="H502" s="288"/>
      <c r="I502" s="288"/>
      <c r="J502" s="396"/>
      <c r="K502" s="462">
        <v>34</v>
      </c>
      <c r="L502" s="462">
        <v>44</v>
      </c>
      <c r="M502" s="474" t="s">
        <v>6027</v>
      </c>
      <c r="N502" s="288" t="s">
        <v>6507</v>
      </c>
      <c r="O502" s="288" t="s">
        <v>4540</v>
      </c>
      <c r="P502" s="288" t="s">
        <v>6034</v>
      </c>
      <c r="Q502" s="288"/>
      <c r="R502" s="288"/>
      <c r="S502" s="288"/>
      <c r="T502" s="288" t="s">
        <v>6029</v>
      </c>
      <c r="U502" s="288" t="s">
        <v>6057</v>
      </c>
      <c r="V502" s="288" t="s">
        <v>5257</v>
      </c>
      <c r="W502" s="291">
        <v>42963</v>
      </c>
    </row>
    <row r="503" spans="1:23" x14ac:dyDescent="0.3">
      <c r="A503" s="286" t="s">
        <v>5244</v>
      </c>
      <c r="B503" s="333" t="s">
        <v>4913</v>
      </c>
      <c r="C503" s="288">
        <v>189.64</v>
      </c>
      <c r="D503" s="288" t="s">
        <v>5371</v>
      </c>
      <c r="E503" s="288" t="s">
        <v>5476</v>
      </c>
      <c r="F503" s="461">
        <v>44</v>
      </c>
      <c r="G503" s="461">
        <v>186</v>
      </c>
      <c r="H503" s="288"/>
      <c r="I503" s="288"/>
      <c r="J503" s="396"/>
      <c r="K503" s="462">
        <v>23</v>
      </c>
      <c r="L503" s="462">
        <v>100</v>
      </c>
      <c r="M503" s="474" t="s">
        <v>6027</v>
      </c>
      <c r="N503" s="288" t="s">
        <v>6508</v>
      </c>
      <c r="O503" s="288"/>
      <c r="P503" s="288" t="s">
        <v>6034</v>
      </c>
      <c r="Q503" s="288"/>
      <c r="R503" s="288"/>
      <c r="S503" s="288"/>
      <c r="T503" s="288" t="s">
        <v>6029</v>
      </c>
      <c r="U503" s="288" t="s">
        <v>6036</v>
      </c>
      <c r="V503" s="288" t="s">
        <v>5257</v>
      </c>
      <c r="W503" s="291">
        <v>42963</v>
      </c>
    </row>
    <row r="504" spans="1:23" x14ac:dyDescent="0.3">
      <c r="A504" s="286" t="s">
        <v>5244</v>
      </c>
      <c r="B504" s="333" t="s">
        <v>4913</v>
      </c>
      <c r="C504" s="288">
        <v>192.22</v>
      </c>
      <c r="D504" s="288" t="s">
        <v>5371</v>
      </c>
      <c r="E504" s="288" t="s">
        <v>5476</v>
      </c>
      <c r="F504" s="461">
        <v>39</v>
      </c>
      <c r="G504" s="461">
        <v>192</v>
      </c>
      <c r="H504" s="288"/>
      <c r="I504" s="288"/>
      <c r="J504" s="396"/>
      <c r="K504" s="462">
        <v>28</v>
      </c>
      <c r="L504" s="462">
        <v>109</v>
      </c>
      <c r="M504" s="474" t="s">
        <v>6027</v>
      </c>
      <c r="N504" s="288" t="s">
        <v>6508</v>
      </c>
      <c r="O504" s="288"/>
      <c r="P504" s="288" t="s">
        <v>6034</v>
      </c>
      <c r="Q504" s="288"/>
      <c r="R504" s="288"/>
      <c r="S504" s="288"/>
      <c r="T504" s="288" t="s">
        <v>6029</v>
      </c>
      <c r="U504" s="288" t="s">
        <v>6036</v>
      </c>
      <c r="V504" s="288" t="s">
        <v>5257</v>
      </c>
      <c r="W504" s="291">
        <v>42963</v>
      </c>
    </row>
    <row r="505" spans="1:23" x14ac:dyDescent="0.3">
      <c r="A505" s="286" t="s">
        <v>5244</v>
      </c>
      <c r="B505" s="333" t="s">
        <v>4913</v>
      </c>
      <c r="C505" s="288">
        <v>194.91</v>
      </c>
      <c r="D505" s="288" t="s">
        <v>5371</v>
      </c>
      <c r="E505" s="288" t="s">
        <v>5476</v>
      </c>
      <c r="F505" s="461">
        <v>62</v>
      </c>
      <c r="G505" s="461">
        <v>317</v>
      </c>
      <c r="H505" s="288"/>
      <c r="I505" s="288"/>
      <c r="J505" s="396"/>
      <c r="K505" s="462">
        <v>48</v>
      </c>
      <c r="L505" s="462">
        <v>243</v>
      </c>
      <c r="M505" s="474" t="s">
        <v>6027</v>
      </c>
      <c r="N505" s="288" t="s">
        <v>6508</v>
      </c>
      <c r="O505" s="288"/>
      <c r="P505" s="288" t="s">
        <v>6034</v>
      </c>
      <c r="Q505" s="288"/>
      <c r="R505" s="288"/>
      <c r="S505" s="288"/>
      <c r="T505" s="288" t="s">
        <v>6029</v>
      </c>
      <c r="U505" s="288" t="s">
        <v>6036</v>
      </c>
      <c r="V505" s="288" t="s">
        <v>5257</v>
      </c>
      <c r="W505" s="291">
        <v>42963</v>
      </c>
    </row>
    <row r="506" spans="1:23" x14ac:dyDescent="0.3">
      <c r="A506" s="286" t="s">
        <v>5244</v>
      </c>
      <c r="B506" s="333" t="s">
        <v>4913</v>
      </c>
      <c r="C506" s="288">
        <v>198.63</v>
      </c>
      <c r="D506" s="288" t="s">
        <v>5371</v>
      </c>
      <c r="E506" s="288" t="s">
        <v>5476</v>
      </c>
      <c r="F506" s="461">
        <v>66</v>
      </c>
      <c r="G506" s="461">
        <v>338</v>
      </c>
      <c r="H506" s="288"/>
      <c r="I506" s="288"/>
      <c r="J506" s="396"/>
      <c r="K506" s="462">
        <v>47</v>
      </c>
      <c r="L506" s="462">
        <v>257</v>
      </c>
      <c r="M506" s="474" t="s">
        <v>6027</v>
      </c>
      <c r="N506" s="288" t="s">
        <v>6508</v>
      </c>
      <c r="O506" s="288"/>
      <c r="P506" s="288" t="s">
        <v>6034</v>
      </c>
      <c r="Q506" s="288"/>
      <c r="R506" s="288"/>
      <c r="S506" s="288"/>
      <c r="T506" s="288" t="s">
        <v>6029</v>
      </c>
      <c r="U506" s="288" t="s">
        <v>6036</v>
      </c>
      <c r="V506" s="288" t="s">
        <v>5257</v>
      </c>
      <c r="W506" s="291">
        <v>42963</v>
      </c>
    </row>
    <row r="507" spans="1:23" x14ac:dyDescent="0.3">
      <c r="A507" s="286" t="s">
        <v>5244</v>
      </c>
      <c r="B507" s="333" t="s">
        <v>4913</v>
      </c>
      <c r="C507" s="288">
        <v>253.23</v>
      </c>
      <c r="D507" s="288" t="s">
        <v>5371</v>
      </c>
      <c r="E507" s="288" t="s">
        <v>5476</v>
      </c>
      <c r="F507" s="461">
        <v>35</v>
      </c>
      <c r="G507" s="461">
        <v>330</v>
      </c>
      <c r="H507" s="288"/>
      <c r="I507" s="288"/>
      <c r="J507" s="396"/>
      <c r="K507" s="462">
        <v>77</v>
      </c>
      <c r="L507" s="462">
        <v>243</v>
      </c>
      <c r="M507" s="474" t="s">
        <v>6027</v>
      </c>
      <c r="N507" s="288" t="s">
        <v>6508</v>
      </c>
      <c r="O507" s="288"/>
      <c r="P507" s="288" t="s">
        <v>6034</v>
      </c>
      <c r="Q507" s="288"/>
      <c r="R507" s="288" t="s">
        <v>5299</v>
      </c>
      <c r="S507" s="288"/>
      <c r="T507" s="288" t="s">
        <v>6029</v>
      </c>
      <c r="U507" s="288"/>
      <c r="V507" s="288" t="s">
        <v>5257</v>
      </c>
      <c r="W507" s="291">
        <v>42963</v>
      </c>
    </row>
    <row r="508" spans="1:23" x14ac:dyDescent="0.3">
      <c r="A508" s="286" t="s">
        <v>5244</v>
      </c>
      <c r="B508" s="333" t="s">
        <v>4913</v>
      </c>
      <c r="C508" s="288">
        <v>269.08</v>
      </c>
      <c r="D508" s="288" t="s">
        <v>5371</v>
      </c>
      <c r="E508" s="288" t="s">
        <v>5476</v>
      </c>
      <c r="F508" s="461">
        <v>55</v>
      </c>
      <c r="G508" s="461">
        <v>330</v>
      </c>
      <c r="H508" s="288"/>
      <c r="I508" s="288"/>
      <c r="J508" s="396"/>
      <c r="K508" s="462">
        <v>58</v>
      </c>
      <c r="L508" s="462">
        <v>248</v>
      </c>
      <c r="M508" s="474" t="s">
        <v>6027</v>
      </c>
      <c r="N508" s="288" t="s">
        <v>6509</v>
      </c>
      <c r="O508" s="288"/>
      <c r="P508" s="288" t="s">
        <v>5292</v>
      </c>
      <c r="Q508" s="288"/>
      <c r="R508" s="288"/>
      <c r="S508" s="288"/>
      <c r="T508" s="288" t="s">
        <v>6029</v>
      </c>
      <c r="U508" s="288" t="s">
        <v>6036</v>
      </c>
      <c r="V508" s="288" t="s">
        <v>5257</v>
      </c>
      <c r="W508" s="291">
        <v>42963</v>
      </c>
    </row>
    <row r="509" spans="1:23" x14ac:dyDescent="0.3">
      <c r="A509" s="286" t="s">
        <v>5244</v>
      </c>
      <c r="B509" s="333" t="s">
        <v>4913</v>
      </c>
      <c r="C509" s="288">
        <v>262.5</v>
      </c>
      <c r="D509" s="288" t="s">
        <v>5371</v>
      </c>
      <c r="E509" s="288" t="s">
        <v>5476</v>
      </c>
      <c r="F509" s="461">
        <v>35</v>
      </c>
      <c r="G509" s="461">
        <v>350</v>
      </c>
      <c r="H509" s="288"/>
      <c r="I509" s="288"/>
      <c r="J509" s="396"/>
      <c r="K509" s="462">
        <v>80</v>
      </c>
      <c r="L509" s="462">
        <v>259</v>
      </c>
      <c r="M509" s="474" t="s">
        <v>6027</v>
      </c>
      <c r="N509" s="288" t="s">
        <v>6510</v>
      </c>
      <c r="O509" s="288"/>
      <c r="P509" s="288" t="s">
        <v>6034</v>
      </c>
      <c r="Q509" s="288"/>
      <c r="R509" s="288"/>
      <c r="S509" s="288">
        <v>8</v>
      </c>
      <c r="T509" s="288" t="s">
        <v>6036</v>
      </c>
      <c r="U509" s="288" t="s">
        <v>6029</v>
      </c>
      <c r="V509" s="288" t="s">
        <v>5257</v>
      </c>
      <c r="W509" s="291">
        <v>42963</v>
      </c>
    </row>
    <row r="510" spans="1:23" x14ac:dyDescent="0.3">
      <c r="A510" s="286" t="s">
        <v>5244</v>
      </c>
      <c r="B510" s="333" t="s">
        <v>4913</v>
      </c>
      <c r="C510" s="288">
        <v>272.10000000000002</v>
      </c>
      <c r="D510" s="288" t="s">
        <v>5371</v>
      </c>
      <c r="E510" s="288" t="s">
        <v>5476</v>
      </c>
      <c r="F510" s="461">
        <v>49</v>
      </c>
      <c r="G510" s="461">
        <v>157</v>
      </c>
      <c r="H510" s="288"/>
      <c r="I510" s="288"/>
      <c r="J510" s="396"/>
      <c r="K510" s="462">
        <v>20</v>
      </c>
      <c r="L510" s="462">
        <v>39</v>
      </c>
      <c r="M510" s="474" t="s">
        <v>6027</v>
      </c>
      <c r="N510" s="288" t="s">
        <v>6511</v>
      </c>
      <c r="O510" s="288"/>
      <c r="P510" s="288" t="s">
        <v>6034</v>
      </c>
      <c r="Q510" s="288"/>
      <c r="R510" s="288"/>
      <c r="S510" s="288"/>
      <c r="T510" s="288" t="s">
        <v>6029</v>
      </c>
      <c r="U510" s="288" t="s">
        <v>6057</v>
      </c>
      <c r="V510" s="288" t="s">
        <v>5257</v>
      </c>
      <c r="W510" s="291">
        <v>42963</v>
      </c>
    </row>
    <row r="511" spans="1:23" x14ac:dyDescent="0.3">
      <c r="A511" s="286" t="s">
        <v>5244</v>
      </c>
      <c r="B511" s="333" t="s">
        <v>4913</v>
      </c>
      <c r="C511" s="288">
        <v>289.64</v>
      </c>
      <c r="D511" s="288" t="s">
        <v>5371</v>
      </c>
      <c r="E511" s="288" t="s">
        <v>5476</v>
      </c>
      <c r="F511" s="461">
        <v>50</v>
      </c>
      <c r="G511" s="461">
        <v>8</v>
      </c>
      <c r="H511" s="288"/>
      <c r="I511" s="288"/>
      <c r="J511" s="396"/>
      <c r="K511" s="462">
        <v>65</v>
      </c>
      <c r="L511" s="462">
        <v>273</v>
      </c>
      <c r="M511" s="474" t="s">
        <v>6027</v>
      </c>
      <c r="N511" s="288" t="s">
        <v>6512</v>
      </c>
      <c r="O511" s="288"/>
      <c r="P511" s="288" t="s">
        <v>6034</v>
      </c>
      <c r="Q511" s="288"/>
      <c r="R511" s="288" t="s">
        <v>5246</v>
      </c>
      <c r="S511" s="288"/>
      <c r="T511" s="288" t="s">
        <v>6029</v>
      </c>
      <c r="U511" s="288" t="s">
        <v>6057</v>
      </c>
      <c r="V511" s="288" t="s">
        <v>5257</v>
      </c>
      <c r="W511" s="291">
        <v>42963</v>
      </c>
    </row>
    <row r="512" spans="1:23" x14ac:dyDescent="0.3">
      <c r="A512" s="286" t="s">
        <v>5244</v>
      </c>
      <c r="B512" s="333" t="s">
        <v>4913</v>
      </c>
      <c r="C512" s="288">
        <v>265.8</v>
      </c>
      <c r="D512" s="288" t="s">
        <v>5371</v>
      </c>
      <c r="E512" s="288" t="s">
        <v>5476</v>
      </c>
      <c r="F512" s="461">
        <v>66</v>
      </c>
      <c r="G512" s="461">
        <v>8</v>
      </c>
      <c r="H512" s="288"/>
      <c r="I512" s="288"/>
      <c r="J512" s="396"/>
      <c r="K512" s="462">
        <v>49</v>
      </c>
      <c r="L512" s="462">
        <v>272</v>
      </c>
      <c r="M512" s="474" t="s">
        <v>6027</v>
      </c>
      <c r="N512" s="288" t="s">
        <v>6513</v>
      </c>
      <c r="O512" s="288"/>
      <c r="P512" s="288" t="s">
        <v>6034</v>
      </c>
      <c r="Q512" s="288"/>
      <c r="R512" s="288"/>
      <c r="S512" s="288"/>
      <c r="T512" s="288" t="s">
        <v>6029</v>
      </c>
      <c r="U512" s="288" t="s">
        <v>6036</v>
      </c>
      <c r="V512" s="288" t="s">
        <v>5257</v>
      </c>
      <c r="W512" s="291">
        <v>42963</v>
      </c>
    </row>
    <row r="513" spans="1:23" x14ac:dyDescent="0.3">
      <c r="A513" s="286" t="s">
        <v>5244</v>
      </c>
      <c r="B513" s="333" t="s">
        <v>4913</v>
      </c>
      <c r="C513" s="288">
        <v>185.17</v>
      </c>
      <c r="D513" s="288" t="s">
        <v>5371</v>
      </c>
      <c r="E513" s="288" t="s">
        <v>5476</v>
      </c>
      <c r="F513" s="461">
        <v>41</v>
      </c>
      <c r="G513" s="461">
        <v>134</v>
      </c>
      <c r="H513" s="288"/>
      <c r="I513" s="288"/>
      <c r="J513" s="396"/>
      <c r="K513" s="462">
        <v>36</v>
      </c>
      <c r="L513" s="462">
        <v>21</v>
      </c>
      <c r="M513" s="474" t="s">
        <v>6027</v>
      </c>
      <c r="N513" s="288" t="s">
        <v>6514</v>
      </c>
      <c r="O513" s="288"/>
      <c r="P513" s="288" t="s">
        <v>6034</v>
      </c>
      <c r="Q513" s="288"/>
      <c r="R513" s="288"/>
      <c r="S513" s="288">
        <v>3</v>
      </c>
      <c r="T513" s="288" t="s">
        <v>6036</v>
      </c>
      <c r="U513" s="288" t="s">
        <v>6029</v>
      </c>
      <c r="V513" s="288" t="s">
        <v>5257</v>
      </c>
      <c r="W513" s="291">
        <v>42963</v>
      </c>
    </row>
    <row r="514" spans="1:23" x14ac:dyDescent="0.3">
      <c r="A514" s="286" t="s">
        <v>5244</v>
      </c>
      <c r="B514" s="333" t="s">
        <v>4913</v>
      </c>
      <c r="C514" s="288">
        <v>186.61</v>
      </c>
      <c r="D514" s="288" t="s">
        <v>5371</v>
      </c>
      <c r="E514" s="288" t="s">
        <v>5476</v>
      </c>
      <c r="F514" s="461">
        <v>56</v>
      </c>
      <c r="G514" s="461">
        <v>339</v>
      </c>
      <c r="H514" s="288"/>
      <c r="I514" s="288"/>
      <c r="J514" s="396"/>
      <c r="K514" s="462">
        <v>57</v>
      </c>
      <c r="L514" s="462">
        <v>255</v>
      </c>
      <c r="M514" s="474" t="s">
        <v>6027</v>
      </c>
      <c r="N514" s="288" t="s">
        <v>6514</v>
      </c>
      <c r="O514" s="288"/>
      <c r="P514" s="288" t="s">
        <v>6034</v>
      </c>
      <c r="Q514" s="288"/>
      <c r="R514" s="288"/>
      <c r="S514" s="288">
        <v>5</v>
      </c>
      <c r="T514" s="288" t="s">
        <v>6029</v>
      </c>
      <c r="U514" s="288" t="s">
        <v>6036</v>
      </c>
      <c r="V514" s="288" t="s">
        <v>5257</v>
      </c>
      <c r="W514" s="291">
        <v>42963</v>
      </c>
    </row>
    <row r="515" spans="1:23" x14ac:dyDescent="0.3">
      <c r="A515" s="286" t="s">
        <v>5244</v>
      </c>
      <c r="B515" s="333" t="s">
        <v>4913</v>
      </c>
      <c r="C515" s="288">
        <v>224</v>
      </c>
      <c r="D515" s="288" t="s">
        <v>6023</v>
      </c>
      <c r="E515" s="288" t="s">
        <v>5476</v>
      </c>
      <c r="F515" s="461">
        <v>54</v>
      </c>
      <c r="G515" s="461">
        <v>160</v>
      </c>
      <c r="H515" s="288"/>
      <c r="I515" s="288"/>
      <c r="J515" s="396"/>
      <c r="K515" s="462">
        <v>15</v>
      </c>
      <c r="L515" s="462">
        <v>39</v>
      </c>
      <c r="M515" s="474" t="s">
        <v>6027</v>
      </c>
      <c r="N515" s="288" t="s">
        <v>6515</v>
      </c>
      <c r="O515" s="288"/>
      <c r="P515" s="288" t="s">
        <v>6034</v>
      </c>
      <c r="Q515" s="288" t="s">
        <v>5266</v>
      </c>
      <c r="R515" s="288"/>
      <c r="S515" s="288">
        <v>1</v>
      </c>
      <c r="T515" s="288" t="s">
        <v>6029</v>
      </c>
      <c r="U515" s="288"/>
      <c r="V515" s="288" t="s">
        <v>5257</v>
      </c>
      <c r="W515" s="291">
        <v>42963</v>
      </c>
    </row>
    <row r="516" spans="1:23" x14ac:dyDescent="0.3">
      <c r="A516" s="286" t="s">
        <v>5244</v>
      </c>
      <c r="B516" s="333" t="s">
        <v>4913</v>
      </c>
      <c r="C516" s="288">
        <v>266.45</v>
      </c>
      <c r="D516" s="288" t="s">
        <v>5371</v>
      </c>
      <c r="E516" s="288" t="s">
        <v>5476</v>
      </c>
      <c r="F516" s="319">
        <v>33</v>
      </c>
      <c r="G516" s="319">
        <v>22</v>
      </c>
      <c r="H516" s="288"/>
      <c r="I516" s="288"/>
      <c r="J516" s="396"/>
      <c r="K516" s="465">
        <v>80.314242460871853</v>
      </c>
      <c r="L516" s="465">
        <v>287</v>
      </c>
      <c r="M516" s="474" t="s">
        <v>6027</v>
      </c>
      <c r="N516" s="288" t="s">
        <v>6516</v>
      </c>
      <c r="O516" s="288" t="s">
        <v>4540</v>
      </c>
      <c r="P516" s="288" t="s">
        <v>6034</v>
      </c>
      <c r="Q516" s="288"/>
      <c r="R516" s="288"/>
      <c r="S516" s="288"/>
      <c r="T516" s="288" t="s">
        <v>6029</v>
      </c>
      <c r="U516" s="288" t="s">
        <v>6036</v>
      </c>
      <c r="V516" s="288" t="s">
        <v>5257</v>
      </c>
      <c r="W516" s="291">
        <v>42963</v>
      </c>
    </row>
    <row r="517" spans="1:23" x14ac:dyDescent="0.3">
      <c r="A517" s="286" t="s">
        <v>5244</v>
      </c>
      <c r="B517" s="333" t="s">
        <v>4913</v>
      </c>
      <c r="C517" s="288">
        <v>179.15</v>
      </c>
      <c r="D517" s="288" t="s">
        <v>5371</v>
      </c>
      <c r="E517" s="288" t="s">
        <v>5476</v>
      </c>
      <c r="F517" s="319">
        <v>38</v>
      </c>
      <c r="G517" s="319">
        <v>290</v>
      </c>
      <c r="H517" s="288"/>
      <c r="I517" s="288"/>
      <c r="J517" s="396"/>
      <c r="K517" s="465">
        <v>62.521789049038176</v>
      </c>
      <c r="L517" s="465">
        <v>212</v>
      </c>
      <c r="M517" s="474" t="s">
        <v>6027</v>
      </c>
      <c r="N517" s="288" t="s">
        <v>6517</v>
      </c>
      <c r="O517" s="288" t="s">
        <v>4540</v>
      </c>
      <c r="P517" s="288" t="s">
        <v>6034</v>
      </c>
      <c r="Q517" s="288"/>
      <c r="R517" s="288"/>
      <c r="S517" s="288"/>
      <c r="T517" s="288" t="s">
        <v>6029</v>
      </c>
      <c r="U517" s="288" t="s">
        <v>6036</v>
      </c>
      <c r="V517" s="288" t="s">
        <v>5257</v>
      </c>
      <c r="W517" s="291">
        <v>42963</v>
      </c>
    </row>
    <row r="518" spans="1:23" x14ac:dyDescent="0.3">
      <c r="A518" s="286" t="s">
        <v>5244</v>
      </c>
      <c r="B518" s="333" t="s">
        <v>4913</v>
      </c>
      <c r="C518" s="288">
        <v>332.9</v>
      </c>
      <c r="D518" s="288" t="s">
        <v>5371</v>
      </c>
      <c r="E518" s="288" t="s">
        <v>5476</v>
      </c>
      <c r="F518" s="461">
        <v>20</v>
      </c>
      <c r="G518" s="461">
        <v>14</v>
      </c>
      <c r="H518" s="288"/>
      <c r="I518" s="288"/>
      <c r="J518" s="396"/>
      <c r="K518" s="462">
        <v>85</v>
      </c>
      <c r="L518" s="462">
        <v>100</v>
      </c>
      <c r="M518" s="475" t="s">
        <v>6061</v>
      </c>
      <c r="N518" s="288" t="s">
        <v>6518</v>
      </c>
      <c r="O518" s="288"/>
      <c r="P518" s="288" t="s">
        <v>5292</v>
      </c>
      <c r="Q518" s="288"/>
      <c r="R518" s="288" t="s">
        <v>5246</v>
      </c>
      <c r="S518" s="288"/>
      <c r="T518" s="288" t="s">
        <v>6029</v>
      </c>
      <c r="U518" s="288" t="s">
        <v>6090</v>
      </c>
      <c r="V518" s="288" t="s">
        <v>5257</v>
      </c>
      <c r="W518" s="291">
        <v>42963</v>
      </c>
    </row>
    <row r="519" spans="1:23" x14ac:dyDescent="0.3">
      <c r="A519" s="286" t="s">
        <v>5244</v>
      </c>
      <c r="B519" s="333" t="s">
        <v>4913</v>
      </c>
      <c r="C519" s="288">
        <v>298.33</v>
      </c>
      <c r="D519" s="288" t="s">
        <v>5371</v>
      </c>
      <c r="E519" s="288" t="s">
        <v>5476</v>
      </c>
      <c r="F519" s="461">
        <v>26</v>
      </c>
      <c r="G519" s="461">
        <v>160</v>
      </c>
      <c r="H519" s="288"/>
      <c r="I519" s="288"/>
      <c r="J519" s="396"/>
      <c r="K519" s="462">
        <v>40</v>
      </c>
      <c r="L519" s="462">
        <v>59</v>
      </c>
      <c r="M519" s="475" t="s">
        <v>6061</v>
      </c>
      <c r="N519" s="288" t="s">
        <v>6519</v>
      </c>
      <c r="O519" s="288" t="s">
        <v>4540</v>
      </c>
      <c r="P519" s="288" t="s">
        <v>6034</v>
      </c>
      <c r="Q519" s="288"/>
      <c r="R519" s="288"/>
      <c r="S519" s="288"/>
      <c r="T519" s="288" t="s">
        <v>6029</v>
      </c>
      <c r="U519" s="288" t="s">
        <v>6090</v>
      </c>
      <c r="V519" s="288" t="s">
        <v>5257</v>
      </c>
      <c r="W519" s="291">
        <v>42963</v>
      </c>
    </row>
    <row r="520" spans="1:23" x14ac:dyDescent="0.3">
      <c r="A520" s="286" t="s">
        <v>5244</v>
      </c>
      <c r="B520" s="333" t="s">
        <v>4913</v>
      </c>
      <c r="C520" s="288">
        <v>297.8</v>
      </c>
      <c r="D520" s="288" t="s">
        <v>5371</v>
      </c>
      <c r="E520" s="288" t="s">
        <v>5529</v>
      </c>
      <c r="F520" s="461">
        <v>20</v>
      </c>
      <c r="G520" s="461">
        <v>176</v>
      </c>
      <c r="H520" s="288"/>
      <c r="I520" s="288"/>
      <c r="J520" s="396"/>
      <c r="K520" s="462">
        <v>44</v>
      </c>
      <c r="L520" s="462">
        <v>82</v>
      </c>
      <c r="M520" s="475" t="s">
        <v>6061</v>
      </c>
      <c r="N520" s="288" t="s">
        <v>6520</v>
      </c>
      <c r="O520" s="288"/>
      <c r="P520" s="288" t="s">
        <v>5292</v>
      </c>
      <c r="Q520" s="288"/>
      <c r="R520" s="288" t="s">
        <v>5246</v>
      </c>
      <c r="S520" s="288"/>
      <c r="T520" s="288" t="s">
        <v>6090</v>
      </c>
      <c r="U520" s="288" t="s">
        <v>6029</v>
      </c>
      <c r="V520" s="288" t="s">
        <v>5257</v>
      </c>
      <c r="W520" s="291">
        <v>42963</v>
      </c>
    </row>
    <row r="521" spans="1:23" x14ac:dyDescent="0.3">
      <c r="A521" s="286" t="s">
        <v>5244</v>
      </c>
      <c r="B521" s="333" t="s">
        <v>4913</v>
      </c>
      <c r="C521" s="288">
        <v>297.95</v>
      </c>
      <c r="D521" s="288" t="s">
        <v>5371</v>
      </c>
      <c r="E521" s="288" t="s">
        <v>5476</v>
      </c>
      <c r="F521" s="461">
        <v>64</v>
      </c>
      <c r="G521" s="461">
        <v>344</v>
      </c>
      <c r="H521" s="288"/>
      <c r="I521" s="288"/>
      <c r="J521" s="396"/>
      <c r="K521" s="462">
        <v>51</v>
      </c>
      <c r="L521" s="462">
        <v>258</v>
      </c>
      <c r="M521" s="475" t="s">
        <v>6061</v>
      </c>
      <c r="N521" s="288" t="s">
        <v>6521</v>
      </c>
      <c r="O521" s="288"/>
      <c r="P521" s="288" t="s">
        <v>6034</v>
      </c>
      <c r="Q521" s="288"/>
      <c r="R521" s="288" t="s">
        <v>5344</v>
      </c>
      <c r="S521" s="288"/>
      <c r="T521" s="288" t="s">
        <v>6029</v>
      </c>
      <c r="U521" s="288" t="s">
        <v>6090</v>
      </c>
      <c r="V521" s="288" t="s">
        <v>5257</v>
      </c>
      <c r="W521" s="291">
        <v>42963</v>
      </c>
    </row>
    <row r="522" spans="1:23" x14ac:dyDescent="0.3">
      <c r="A522" s="286" t="s">
        <v>5244</v>
      </c>
      <c r="B522" s="333" t="s">
        <v>4913</v>
      </c>
      <c r="C522" s="288">
        <v>319.10000000000002</v>
      </c>
      <c r="D522" s="288" t="s">
        <v>5371</v>
      </c>
      <c r="E522" s="288" t="s">
        <v>5476</v>
      </c>
      <c r="F522" s="461">
        <v>58</v>
      </c>
      <c r="G522" s="461">
        <v>168</v>
      </c>
      <c r="H522" s="288"/>
      <c r="I522" s="288"/>
      <c r="J522" s="396"/>
      <c r="K522" s="462">
        <v>8</v>
      </c>
      <c r="L522" s="462">
        <v>38</v>
      </c>
      <c r="M522" s="475" t="s">
        <v>6061</v>
      </c>
      <c r="N522" s="288" t="s">
        <v>6522</v>
      </c>
      <c r="O522" s="288" t="s">
        <v>4540</v>
      </c>
      <c r="P522" s="288" t="s">
        <v>6034</v>
      </c>
      <c r="Q522" s="288"/>
      <c r="R522" s="288" t="s">
        <v>5246</v>
      </c>
      <c r="S522" s="288"/>
      <c r="T522" s="288" t="s">
        <v>6029</v>
      </c>
      <c r="U522" s="288" t="s">
        <v>6090</v>
      </c>
      <c r="V522" s="288" t="s">
        <v>5257</v>
      </c>
      <c r="W522" s="291">
        <v>42963</v>
      </c>
    </row>
    <row r="523" spans="1:23" x14ac:dyDescent="0.3">
      <c r="A523" s="286" t="s">
        <v>5244</v>
      </c>
      <c r="B523" s="333" t="s">
        <v>4913</v>
      </c>
      <c r="C523" s="288">
        <v>327.95</v>
      </c>
      <c r="D523" s="288" t="s">
        <v>5371</v>
      </c>
      <c r="E523" s="288" t="s">
        <v>5476</v>
      </c>
      <c r="F523" s="461">
        <v>42</v>
      </c>
      <c r="G523" s="461">
        <v>168</v>
      </c>
      <c r="H523" s="288"/>
      <c r="I523" s="288"/>
      <c r="J523" s="396"/>
      <c r="K523" s="462">
        <v>23</v>
      </c>
      <c r="L523" s="462">
        <v>64</v>
      </c>
      <c r="M523" s="475" t="s">
        <v>6061</v>
      </c>
      <c r="N523" s="288" t="s">
        <v>6523</v>
      </c>
      <c r="O523" s="288"/>
      <c r="P523" s="288" t="s">
        <v>6034</v>
      </c>
      <c r="Q523" s="288"/>
      <c r="R523" s="288"/>
      <c r="S523" s="288">
        <v>8</v>
      </c>
      <c r="T523" s="288" t="s">
        <v>6029</v>
      </c>
      <c r="U523" s="288" t="s">
        <v>6090</v>
      </c>
      <c r="V523" s="288" t="s">
        <v>5257</v>
      </c>
      <c r="W523" s="291">
        <v>42963</v>
      </c>
    </row>
    <row r="524" spans="1:23" x14ac:dyDescent="0.3">
      <c r="A524" s="286" t="s">
        <v>5244</v>
      </c>
      <c r="B524" s="333" t="s">
        <v>4913</v>
      </c>
      <c r="C524" s="288">
        <v>336.1</v>
      </c>
      <c r="D524" s="288" t="s">
        <v>5371</v>
      </c>
      <c r="E524" s="288" t="s">
        <v>5476</v>
      </c>
      <c r="F524" s="461">
        <v>60</v>
      </c>
      <c r="G524" s="461">
        <v>170</v>
      </c>
      <c r="H524" s="288"/>
      <c r="I524" s="288"/>
      <c r="J524" s="396"/>
      <c r="K524" s="462">
        <v>6</v>
      </c>
      <c r="L524" s="462">
        <v>32</v>
      </c>
      <c r="M524" s="475" t="s">
        <v>6061</v>
      </c>
      <c r="N524" s="288" t="s">
        <v>6524</v>
      </c>
      <c r="O524" s="288"/>
      <c r="P524" s="288" t="s">
        <v>6034</v>
      </c>
      <c r="Q524" s="288"/>
      <c r="R524" s="288" t="s">
        <v>5246</v>
      </c>
      <c r="S524" s="288">
        <v>5</v>
      </c>
      <c r="T524" s="288" t="s">
        <v>6029</v>
      </c>
      <c r="U524" s="288" t="s">
        <v>6090</v>
      </c>
      <c r="V524" s="288" t="s">
        <v>5257</v>
      </c>
      <c r="W524" s="291">
        <v>42963</v>
      </c>
    </row>
    <row r="525" spans="1:23" x14ac:dyDescent="0.3">
      <c r="A525" s="286" t="s">
        <v>5244</v>
      </c>
      <c r="B525" s="333" t="s">
        <v>4913</v>
      </c>
      <c r="C525" s="288">
        <v>337.2</v>
      </c>
      <c r="D525" s="288" t="s">
        <v>5371</v>
      </c>
      <c r="E525" s="288" t="s">
        <v>5476</v>
      </c>
      <c r="F525" s="461">
        <v>55</v>
      </c>
      <c r="G525" s="461">
        <v>176</v>
      </c>
      <c r="H525" s="288"/>
      <c r="I525" s="288"/>
      <c r="J525" s="396"/>
      <c r="K525" s="462">
        <v>9</v>
      </c>
      <c r="L525" s="462">
        <v>72</v>
      </c>
      <c r="M525" s="475" t="s">
        <v>6061</v>
      </c>
      <c r="N525" s="288" t="s">
        <v>6524</v>
      </c>
      <c r="O525" s="288"/>
      <c r="P525" s="288" t="s">
        <v>6034</v>
      </c>
      <c r="Q525" s="288"/>
      <c r="R525" s="288" t="s">
        <v>5246</v>
      </c>
      <c r="S525" s="288">
        <v>2.5</v>
      </c>
      <c r="T525" s="288" t="s">
        <v>6029</v>
      </c>
      <c r="U525" s="288" t="s">
        <v>6090</v>
      </c>
      <c r="V525" s="288" t="s">
        <v>5257</v>
      </c>
      <c r="W525" s="291">
        <v>42963</v>
      </c>
    </row>
    <row r="526" spans="1:23" x14ac:dyDescent="0.3">
      <c r="A526" s="286" t="s">
        <v>5244</v>
      </c>
      <c r="B526" s="333" t="s">
        <v>4913</v>
      </c>
      <c r="C526" s="288">
        <v>344.45</v>
      </c>
      <c r="D526" s="288" t="s">
        <v>5371</v>
      </c>
      <c r="E526" s="288" t="s">
        <v>5476</v>
      </c>
      <c r="F526" s="461">
        <v>13</v>
      </c>
      <c r="G526" s="461">
        <v>22</v>
      </c>
      <c r="H526" s="288"/>
      <c r="I526" s="288"/>
      <c r="J526" s="396"/>
      <c r="K526" s="462">
        <v>79</v>
      </c>
      <c r="L526" s="462">
        <v>109</v>
      </c>
      <c r="M526" s="475" t="s">
        <v>6061</v>
      </c>
      <c r="N526" s="288" t="s">
        <v>6525</v>
      </c>
      <c r="O526" s="288" t="s">
        <v>4540</v>
      </c>
      <c r="P526" s="288" t="s">
        <v>6034</v>
      </c>
      <c r="Q526" s="288" t="s">
        <v>5266</v>
      </c>
      <c r="R526" s="288" t="s">
        <v>5246</v>
      </c>
      <c r="S526" s="288"/>
      <c r="T526" s="288" t="s">
        <v>6029</v>
      </c>
      <c r="U526" s="288" t="s">
        <v>6090</v>
      </c>
      <c r="V526" s="288" t="s">
        <v>5257</v>
      </c>
      <c r="W526" s="291">
        <v>42963</v>
      </c>
    </row>
    <row r="527" spans="1:23" x14ac:dyDescent="0.3">
      <c r="A527" s="286" t="s">
        <v>5244</v>
      </c>
      <c r="B527" s="333" t="s">
        <v>4913</v>
      </c>
      <c r="C527" s="288">
        <v>341.7</v>
      </c>
      <c r="D527" s="288" t="s">
        <v>5371</v>
      </c>
      <c r="E527" s="288" t="s">
        <v>5476</v>
      </c>
      <c r="F527" s="461">
        <v>10</v>
      </c>
      <c r="G527" s="461">
        <v>220</v>
      </c>
      <c r="H527" s="288"/>
      <c r="I527" s="288"/>
      <c r="J527" s="396"/>
      <c r="K527" s="462">
        <v>61</v>
      </c>
      <c r="L527" s="462">
        <v>133</v>
      </c>
      <c r="M527" s="475" t="s">
        <v>6061</v>
      </c>
      <c r="N527" s="288" t="s">
        <v>6526</v>
      </c>
      <c r="O527" s="288"/>
      <c r="P527" s="288" t="s">
        <v>6210</v>
      </c>
      <c r="Q527" s="288"/>
      <c r="R527" s="288" t="s">
        <v>133</v>
      </c>
      <c r="S527" s="288"/>
      <c r="T527" s="288" t="s">
        <v>6029</v>
      </c>
      <c r="U527" s="288" t="s">
        <v>6090</v>
      </c>
      <c r="V527" s="288" t="s">
        <v>5257</v>
      </c>
      <c r="W527" s="291">
        <v>42963</v>
      </c>
    </row>
    <row r="528" spans="1:23" x14ac:dyDescent="0.3">
      <c r="A528" s="286" t="s">
        <v>5244</v>
      </c>
      <c r="B528" s="333" t="s">
        <v>4913</v>
      </c>
      <c r="C528" s="288">
        <v>328.65</v>
      </c>
      <c r="D528" s="288" t="s">
        <v>5371</v>
      </c>
      <c r="E528" s="288" t="s">
        <v>5476</v>
      </c>
      <c r="F528" s="461">
        <v>45</v>
      </c>
      <c r="G528" s="461">
        <v>160</v>
      </c>
      <c r="H528" s="288"/>
      <c r="I528" s="288"/>
      <c r="J528" s="396"/>
      <c r="K528" s="462">
        <v>22</v>
      </c>
      <c r="L528" s="462">
        <v>47</v>
      </c>
      <c r="M528" s="475" t="s">
        <v>6061</v>
      </c>
      <c r="N528" s="288" t="s">
        <v>6527</v>
      </c>
      <c r="O528" s="288"/>
      <c r="P528" s="288" t="s">
        <v>6034</v>
      </c>
      <c r="Q528" s="288"/>
      <c r="R528" s="288" t="s">
        <v>5344</v>
      </c>
      <c r="S528" s="288"/>
      <c r="T528" s="288" t="s">
        <v>6029</v>
      </c>
      <c r="U528" s="288" t="s">
        <v>6090</v>
      </c>
      <c r="V528" s="288" t="s">
        <v>5257</v>
      </c>
      <c r="W528" s="291">
        <v>42963</v>
      </c>
    </row>
    <row r="529" spans="1:23" x14ac:dyDescent="0.3">
      <c r="A529" s="286" t="s">
        <v>5244</v>
      </c>
      <c r="B529" s="333" t="s">
        <v>4913</v>
      </c>
      <c r="C529" s="288">
        <v>289.75</v>
      </c>
      <c r="D529" s="288" t="s">
        <v>5371</v>
      </c>
      <c r="E529" s="288" t="s">
        <v>5476</v>
      </c>
      <c r="F529" s="461">
        <v>40</v>
      </c>
      <c r="G529" s="461">
        <v>342</v>
      </c>
      <c r="H529" s="288"/>
      <c r="I529" s="288"/>
      <c r="J529" s="396"/>
      <c r="K529" s="462">
        <v>75</v>
      </c>
      <c r="L529" s="462">
        <v>253</v>
      </c>
      <c r="M529" s="475" t="s">
        <v>6061</v>
      </c>
      <c r="N529" s="288" t="s">
        <v>6528</v>
      </c>
      <c r="O529" s="288"/>
      <c r="P529" s="288" t="s">
        <v>6034</v>
      </c>
      <c r="Q529" s="288"/>
      <c r="R529" s="288" t="s">
        <v>5556</v>
      </c>
      <c r="S529" s="288"/>
      <c r="T529" s="288" t="s">
        <v>6029</v>
      </c>
      <c r="U529" s="288" t="s">
        <v>6090</v>
      </c>
      <c r="V529" s="288" t="s">
        <v>5257</v>
      </c>
      <c r="W529" s="291">
        <v>42963</v>
      </c>
    </row>
    <row r="530" spans="1:23" x14ac:dyDescent="0.3">
      <c r="A530" s="286" t="s">
        <v>5244</v>
      </c>
      <c r="B530" s="333" t="s">
        <v>4913</v>
      </c>
      <c r="C530" s="288">
        <v>178.85</v>
      </c>
      <c r="D530" s="288" t="s">
        <v>5371</v>
      </c>
      <c r="E530" s="288" t="s">
        <v>5476</v>
      </c>
      <c r="F530" s="461">
        <v>50</v>
      </c>
      <c r="G530" s="461">
        <v>320</v>
      </c>
      <c r="H530" s="288"/>
      <c r="I530" s="288"/>
      <c r="J530" s="396"/>
      <c r="K530" s="462">
        <v>59</v>
      </c>
      <c r="L530" s="462">
        <v>240</v>
      </c>
      <c r="M530" s="475" t="s">
        <v>6061</v>
      </c>
      <c r="N530" s="288" t="s">
        <v>6529</v>
      </c>
      <c r="O530" s="288"/>
      <c r="P530" s="288" t="s">
        <v>5292</v>
      </c>
      <c r="Q530" s="288"/>
      <c r="R530" s="288"/>
      <c r="S530" s="288"/>
      <c r="T530" s="288" t="s">
        <v>6029</v>
      </c>
      <c r="U530" s="288" t="s">
        <v>6090</v>
      </c>
      <c r="V530" s="288" t="s">
        <v>5257</v>
      </c>
      <c r="W530" s="291">
        <v>42963</v>
      </c>
    </row>
    <row r="531" spans="1:23" x14ac:dyDescent="0.3">
      <c r="A531" s="286" t="s">
        <v>5244</v>
      </c>
      <c r="B531" s="333" t="s">
        <v>4913</v>
      </c>
      <c r="C531" s="288">
        <v>353.7</v>
      </c>
      <c r="D531" s="288" t="s">
        <v>5371</v>
      </c>
      <c r="E531" s="288" t="s">
        <v>5476</v>
      </c>
      <c r="F531" s="461">
        <v>20</v>
      </c>
      <c r="G531" s="461">
        <v>350</v>
      </c>
      <c r="H531" s="288"/>
      <c r="I531" s="288"/>
      <c r="J531" s="396"/>
      <c r="K531" s="462">
        <v>84</v>
      </c>
      <c r="L531" s="462">
        <v>78</v>
      </c>
      <c r="M531" s="476" t="s">
        <v>6061</v>
      </c>
      <c r="N531" s="288" t="s">
        <v>6530</v>
      </c>
      <c r="O531" s="288"/>
      <c r="P531" s="288" t="s">
        <v>6034</v>
      </c>
      <c r="Q531" s="288"/>
      <c r="R531" s="288" t="s">
        <v>5246</v>
      </c>
      <c r="S531" s="288"/>
      <c r="T531" s="288" t="s">
        <v>6029</v>
      </c>
      <c r="U531" s="288" t="s">
        <v>6090</v>
      </c>
      <c r="V531" s="288" t="s">
        <v>5257</v>
      </c>
      <c r="W531" s="291">
        <v>42963</v>
      </c>
    </row>
    <row r="532" spans="1:23" x14ac:dyDescent="0.3">
      <c r="A532" s="286" t="s">
        <v>5244</v>
      </c>
      <c r="B532" s="333" t="s">
        <v>4913</v>
      </c>
      <c r="C532" s="288">
        <v>204.95</v>
      </c>
      <c r="D532" s="288" t="s">
        <v>5371</v>
      </c>
      <c r="E532" s="288" t="s">
        <v>5476</v>
      </c>
      <c r="F532" s="461">
        <v>3</v>
      </c>
      <c r="G532" s="461">
        <v>278</v>
      </c>
      <c r="H532" s="288"/>
      <c r="I532" s="288"/>
      <c r="J532" s="396"/>
      <c r="K532" s="462">
        <v>90</v>
      </c>
      <c r="L532" s="462">
        <v>7</v>
      </c>
      <c r="M532" s="477" t="s">
        <v>6058</v>
      </c>
      <c r="N532" s="288" t="s">
        <v>6531</v>
      </c>
      <c r="O532" s="288"/>
      <c r="P532" s="288" t="s">
        <v>6127</v>
      </c>
      <c r="Q532" s="288"/>
      <c r="R532" s="288"/>
      <c r="S532" s="288"/>
      <c r="T532" s="288" t="s">
        <v>6029</v>
      </c>
      <c r="U532" s="288" t="s">
        <v>6035</v>
      </c>
      <c r="V532" s="288" t="s">
        <v>5257</v>
      </c>
      <c r="W532" s="291">
        <v>42963</v>
      </c>
    </row>
    <row r="533" spans="1:23" x14ac:dyDescent="0.3">
      <c r="A533" s="286" t="s">
        <v>5244</v>
      </c>
      <c r="B533" s="333" t="s">
        <v>4913</v>
      </c>
      <c r="C533" s="288">
        <v>259.45</v>
      </c>
      <c r="D533" s="288" t="s">
        <v>5371</v>
      </c>
      <c r="E533" s="288" t="s">
        <v>5476</v>
      </c>
      <c r="F533" s="461">
        <v>54</v>
      </c>
      <c r="G533" s="461">
        <v>320</v>
      </c>
      <c r="H533" s="288"/>
      <c r="I533" s="288"/>
      <c r="J533" s="396"/>
      <c r="K533" s="462">
        <v>57</v>
      </c>
      <c r="L533" s="462">
        <v>241</v>
      </c>
      <c r="M533" s="477" t="s">
        <v>6058</v>
      </c>
      <c r="N533" s="288" t="s">
        <v>6532</v>
      </c>
      <c r="O533" s="288"/>
      <c r="P533" s="288" t="s">
        <v>6034</v>
      </c>
      <c r="Q533" s="288"/>
      <c r="R533" s="288" t="s">
        <v>5299</v>
      </c>
      <c r="S533" s="288">
        <v>30</v>
      </c>
      <c r="T533" s="288" t="s">
        <v>6029</v>
      </c>
      <c r="U533" s="288"/>
      <c r="V533" s="288" t="s">
        <v>5257</v>
      </c>
      <c r="W533" s="291">
        <v>42963</v>
      </c>
    </row>
    <row r="534" spans="1:23" x14ac:dyDescent="0.3">
      <c r="A534" s="286" t="s">
        <v>5244</v>
      </c>
      <c r="B534" s="333" t="s">
        <v>4913</v>
      </c>
      <c r="C534" s="288">
        <v>207.44</v>
      </c>
      <c r="D534" s="288" t="s">
        <v>5371</v>
      </c>
      <c r="E534" s="288" t="s">
        <v>5476</v>
      </c>
      <c r="F534" s="461">
        <v>60</v>
      </c>
      <c r="G534" s="461">
        <v>322</v>
      </c>
      <c r="H534" s="288"/>
      <c r="I534" s="288"/>
      <c r="J534" s="396"/>
      <c r="K534" s="462">
        <v>51</v>
      </c>
      <c r="L534" s="462">
        <v>246</v>
      </c>
      <c r="M534" s="477" t="s">
        <v>6058</v>
      </c>
      <c r="N534" s="288" t="s">
        <v>6533</v>
      </c>
      <c r="O534" s="288"/>
      <c r="P534" s="288" t="s">
        <v>6210</v>
      </c>
      <c r="Q534" s="288"/>
      <c r="R534" s="288"/>
      <c r="S534" s="288">
        <v>20</v>
      </c>
      <c r="T534" s="288" t="s">
        <v>6029</v>
      </c>
      <c r="U534" s="288" t="s">
        <v>6035</v>
      </c>
      <c r="V534" s="288" t="s">
        <v>5257</v>
      </c>
      <c r="W534" s="291">
        <v>42963</v>
      </c>
    </row>
    <row r="535" spans="1:23" x14ac:dyDescent="0.3">
      <c r="A535" s="286" t="s">
        <v>5244</v>
      </c>
      <c r="B535" s="333" t="s">
        <v>4913</v>
      </c>
      <c r="C535" s="288">
        <v>326.14</v>
      </c>
      <c r="D535" s="288" t="s">
        <v>5371</v>
      </c>
      <c r="E535" s="288" t="s">
        <v>5476</v>
      </c>
      <c r="F535" s="461">
        <v>20</v>
      </c>
      <c r="G535" s="461">
        <v>20</v>
      </c>
      <c r="H535" s="288"/>
      <c r="I535" s="288"/>
      <c r="J535" s="396"/>
      <c r="K535" s="462">
        <v>85</v>
      </c>
      <c r="L535" s="462">
        <v>106</v>
      </c>
      <c r="M535" s="477" t="s">
        <v>6058</v>
      </c>
      <c r="N535" s="288" t="s">
        <v>6534</v>
      </c>
      <c r="O535" s="288"/>
      <c r="P535" s="288" t="s">
        <v>6210</v>
      </c>
      <c r="Q535" s="288"/>
      <c r="R535" s="288" t="s">
        <v>133</v>
      </c>
      <c r="S535" s="288">
        <v>1</v>
      </c>
      <c r="T535" s="288" t="s">
        <v>6029</v>
      </c>
      <c r="U535" s="288"/>
      <c r="V535" s="288" t="s">
        <v>5257</v>
      </c>
      <c r="W535" s="291">
        <v>42963</v>
      </c>
    </row>
    <row r="536" spans="1:23" x14ac:dyDescent="0.3">
      <c r="A536" s="286" t="s">
        <v>5244</v>
      </c>
      <c r="B536" s="333" t="s">
        <v>4913</v>
      </c>
      <c r="C536" s="288">
        <v>327.19</v>
      </c>
      <c r="D536" s="288" t="s">
        <v>5371</v>
      </c>
      <c r="E536" s="288" t="s">
        <v>5529</v>
      </c>
      <c r="F536" s="461">
        <v>54</v>
      </c>
      <c r="G536" s="461">
        <v>343</v>
      </c>
      <c r="H536" s="288"/>
      <c r="I536" s="288"/>
      <c r="J536" s="396"/>
      <c r="K536" s="462">
        <v>61</v>
      </c>
      <c r="L536" s="462">
        <v>256</v>
      </c>
      <c r="M536" s="477" t="s">
        <v>6058</v>
      </c>
      <c r="N536" s="288" t="s">
        <v>6535</v>
      </c>
      <c r="O536" s="288"/>
      <c r="P536" s="288" t="s">
        <v>6034</v>
      </c>
      <c r="Q536" s="288"/>
      <c r="R536" s="288"/>
      <c r="S536" s="288">
        <v>1</v>
      </c>
      <c r="T536" s="288" t="s">
        <v>6029</v>
      </c>
      <c r="U536" s="288"/>
      <c r="V536" s="288" t="s">
        <v>5257</v>
      </c>
      <c r="W536" s="291">
        <v>42963</v>
      </c>
    </row>
    <row r="537" spans="1:23" x14ac:dyDescent="0.3">
      <c r="A537" s="286" t="s">
        <v>5244</v>
      </c>
      <c r="B537" s="333" t="s">
        <v>4913</v>
      </c>
      <c r="C537" s="288">
        <v>338.9</v>
      </c>
      <c r="D537" s="288" t="s">
        <v>5371</v>
      </c>
      <c r="E537" s="288" t="s">
        <v>5476</v>
      </c>
      <c r="F537" s="461">
        <v>44</v>
      </c>
      <c r="G537" s="461">
        <v>20</v>
      </c>
      <c r="H537" s="288"/>
      <c r="I537" s="288"/>
      <c r="J537" s="288"/>
      <c r="K537" s="462">
        <v>71</v>
      </c>
      <c r="L537" s="462">
        <v>282</v>
      </c>
      <c r="M537" s="477" t="s">
        <v>6058</v>
      </c>
      <c r="N537" s="288" t="s">
        <v>6536</v>
      </c>
      <c r="O537" s="288"/>
      <c r="P537" s="288" t="s">
        <v>6034</v>
      </c>
      <c r="Q537" s="288"/>
      <c r="R537" s="288" t="s">
        <v>5246</v>
      </c>
      <c r="S537" s="288"/>
      <c r="T537" s="288" t="s">
        <v>6029</v>
      </c>
      <c r="U537" s="288" t="s">
        <v>6090</v>
      </c>
      <c r="V537" s="288" t="s">
        <v>5257</v>
      </c>
      <c r="W537" s="291">
        <v>42963</v>
      </c>
    </row>
    <row r="538" spans="1:23" x14ac:dyDescent="0.3">
      <c r="A538" s="286" t="s">
        <v>5244</v>
      </c>
      <c r="B538" s="333" t="s">
        <v>4913</v>
      </c>
      <c r="C538" s="288">
        <v>186.9</v>
      </c>
      <c r="D538" s="288" t="s">
        <v>5371</v>
      </c>
      <c r="E538" s="288" t="s">
        <v>5476</v>
      </c>
      <c r="F538" s="461">
        <v>20</v>
      </c>
      <c r="G538" s="461">
        <v>182</v>
      </c>
      <c r="H538" s="288"/>
      <c r="I538" s="288"/>
      <c r="J538" s="288"/>
      <c r="K538" s="462">
        <v>46</v>
      </c>
      <c r="L538" s="462">
        <v>92</v>
      </c>
      <c r="M538" s="477" t="s">
        <v>6058</v>
      </c>
      <c r="N538" s="288" t="s">
        <v>6537</v>
      </c>
      <c r="O538" s="288" t="s">
        <v>4540</v>
      </c>
      <c r="P538" s="288" t="s">
        <v>6034</v>
      </c>
      <c r="Q538" s="288"/>
      <c r="R538" s="288"/>
      <c r="S538" s="288"/>
      <c r="T538" s="288" t="s">
        <v>6029</v>
      </c>
      <c r="U538" s="288"/>
      <c r="V538" s="288" t="s">
        <v>5257</v>
      </c>
      <c r="W538" s="291">
        <v>42963</v>
      </c>
    </row>
    <row r="539" spans="1:23" x14ac:dyDescent="0.3">
      <c r="A539" s="286" t="s">
        <v>5244</v>
      </c>
      <c r="B539" s="333" t="s">
        <v>4913</v>
      </c>
      <c r="C539" s="288">
        <v>292.26</v>
      </c>
      <c r="D539" s="288" t="s">
        <v>5371</v>
      </c>
      <c r="E539" s="288" t="s">
        <v>5529</v>
      </c>
      <c r="F539" s="461">
        <v>60</v>
      </c>
      <c r="G539" s="461">
        <v>12</v>
      </c>
      <c r="H539" s="288"/>
      <c r="I539" s="288"/>
      <c r="J539" s="288"/>
      <c r="K539" s="462">
        <v>55</v>
      </c>
      <c r="L539" s="462">
        <v>275</v>
      </c>
      <c r="M539" s="478" t="s">
        <v>6068</v>
      </c>
      <c r="N539" s="288" t="s">
        <v>6538</v>
      </c>
      <c r="O539" s="288"/>
      <c r="P539" s="288" t="s">
        <v>6034</v>
      </c>
      <c r="Q539" s="288"/>
      <c r="R539" s="288" t="s">
        <v>5246</v>
      </c>
      <c r="S539" s="288"/>
      <c r="T539" s="288" t="s">
        <v>6090</v>
      </c>
      <c r="U539" s="288"/>
      <c r="V539" s="288" t="s">
        <v>5257</v>
      </c>
      <c r="W539" s="291">
        <v>42963</v>
      </c>
    </row>
    <row r="540" spans="1:23" x14ac:dyDescent="0.3">
      <c r="A540" s="286" t="s">
        <v>5244</v>
      </c>
      <c r="B540" s="333" t="s">
        <v>4913</v>
      </c>
      <c r="C540" s="288">
        <v>200.42</v>
      </c>
      <c r="D540" s="288" t="s">
        <v>5371</v>
      </c>
      <c r="E540" s="288" t="s">
        <v>5476</v>
      </c>
      <c r="F540" s="461">
        <v>70</v>
      </c>
      <c r="G540" s="461">
        <v>320</v>
      </c>
      <c r="H540" s="288"/>
      <c r="I540" s="288"/>
      <c r="J540" s="288"/>
      <c r="K540" s="462">
        <v>41</v>
      </c>
      <c r="L540" s="462">
        <v>249</v>
      </c>
      <c r="M540" s="478" t="s">
        <v>6068</v>
      </c>
      <c r="N540" s="288" t="s">
        <v>6539</v>
      </c>
      <c r="O540" s="288"/>
      <c r="P540" s="288" t="s">
        <v>5292</v>
      </c>
      <c r="Q540" s="288"/>
      <c r="R540" s="288"/>
      <c r="S540" s="288"/>
      <c r="T540" s="288" t="s">
        <v>6067</v>
      </c>
      <c r="U540" s="288" t="s">
        <v>5403</v>
      </c>
      <c r="V540" s="288" t="s">
        <v>5257</v>
      </c>
      <c r="W540" s="291">
        <v>42963</v>
      </c>
    </row>
    <row r="541" spans="1:23" x14ac:dyDescent="0.3">
      <c r="A541" s="286" t="s">
        <v>5244</v>
      </c>
      <c r="B541" s="333" t="s">
        <v>4913</v>
      </c>
      <c r="C541" s="288">
        <v>210</v>
      </c>
      <c r="D541" s="288" t="s">
        <v>6023</v>
      </c>
      <c r="E541" s="288" t="s">
        <v>5529</v>
      </c>
      <c r="F541" s="461">
        <v>21</v>
      </c>
      <c r="G541" s="461">
        <v>32</v>
      </c>
      <c r="H541" s="288"/>
      <c r="I541" s="288"/>
      <c r="J541" s="288"/>
      <c r="K541" s="462">
        <v>90</v>
      </c>
      <c r="L541" s="462">
        <v>299</v>
      </c>
      <c r="M541" s="478" t="s">
        <v>6068</v>
      </c>
      <c r="N541" s="288" t="s">
        <v>6540</v>
      </c>
      <c r="O541" s="288"/>
      <c r="P541" s="288" t="s">
        <v>5292</v>
      </c>
      <c r="Q541" s="288"/>
      <c r="R541" s="288" t="s">
        <v>5299</v>
      </c>
      <c r="S541" s="288"/>
      <c r="T541" s="288" t="s">
        <v>6090</v>
      </c>
      <c r="U541" s="288"/>
      <c r="V541" s="288" t="s">
        <v>5257</v>
      </c>
      <c r="W541" s="291">
        <v>42963</v>
      </c>
    </row>
    <row r="542" spans="1:23" x14ac:dyDescent="0.3">
      <c r="A542" s="286" t="s">
        <v>5244</v>
      </c>
      <c r="B542" s="333" t="s">
        <v>4913</v>
      </c>
      <c r="C542" s="288">
        <v>296.95</v>
      </c>
      <c r="D542" s="288" t="s">
        <v>5371</v>
      </c>
      <c r="E542" s="288" t="s">
        <v>5529</v>
      </c>
      <c r="F542" s="461">
        <v>53</v>
      </c>
      <c r="G542" s="461">
        <v>333</v>
      </c>
      <c r="H542" s="288"/>
      <c r="I542" s="288"/>
      <c r="J542" s="288"/>
      <c r="K542" s="462">
        <v>61</v>
      </c>
      <c r="L542" s="462">
        <v>249</v>
      </c>
      <c r="M542" s="478" t="s">
        <v>6068</v>
      </c>
      <c r="N542" s="288" t="s">
        <v>6541</v>
      </c>
      <c r="O542" s="288"/>
      <c r="P542" s="288" t="s">
        <v>6034</v>
      </c>
      <c r="Q542" s="288"/>
      <c r="R542" s="288"/>
      <c r="S542" s="288"/>
      <c r="T542" s="288" t="s">
        <v>6090</v>
      </c>
      <c r="U542" s="288"/>
      <c r="V542" s="288" t="s">
        <v>5257</v>
      </c>
      <c r="W542" s="291">
        <v>42963</v>
      </c>
    </row>
    <row r="543" spans="1:23" x14ac:dyDescent="0.3">
      <c r="A543" s="286" t="s">
        <v>5244</v>
      </c>
      <c r="B543" s="333" t="s">
        <v>4913</v>
      </c>
      <c r="C543" s="288">
        <v>294.42</v>
      </c>
      <c r="D543" s="288" t="s">
        <v>5265</v>
      </c>
      <c r="E543" s="288" t="s">
        <v>5476</v>
      </c>
      <c r="F543" s="461">
        <v>40</v>
      </c>
      <c r="G543" s="461">
        <v>152</v>
      </c>
      <c r="H543" s="288"/>
      <c r="I543" s="288"/>
      <c r="J543" s="288"/>
      <c r="K543" s="462">
        <v>29</v>
      </c>
      <c r="L543" s="462">
        <v>40</v>
      </c>
      <c r="M543" s="479"/>
      <c r="N543" s="288" t="s">
        <v>6542</v>
      </c>
      <c r="O543" s="288"/>
      <c r="P543" s="288" t="s">
        <v>6034</v>
      </c>
      <c r="Q543" s="288"/>
      <c r="R543" s="288" t="s">
        <v>5246</v>
      </c>
      <c r="S543" s="288"/>
      <c r="T543" s="288" t="s">
        <v>6029</v>
      </c>
      <c r="U543" s="288" t="s">
        <v>6035</v>
      </c>
      <c r="V543" s="288" t="s">
        <v>5257</v>
      </c>
      <c r="W543" s="291">
        <v>42963</v>
      </c>
    </row>
    <row r="544" spans="1:23" x14ac:dyDescent="0.3">
      <c r="A544" s="286" t="s">
        <v>5244</v>
      </c>
      <c r="B544" s="333" t="s">
        <v>4913</v>
      </c>
      <c r="C544" s="288">
        <v>282.2</v>
      </c>
      <c r="D544" s="288" t="s">
        <v>5265</v>
      </c>
      <c r="E544" s="288" t="s">
        <v>5529</v>
      </c>
      <c r="F544" s="461">
        <v>45</v>
      </c>
      <c r="G544" s="461">
        <v>156</v>
      </c>
      <c r="H544" s="288"/>
      <c r="I544" s="288"/>
      <c r="J544" s="288"/>
      <c r="K544" s="462">
        <v>24</v>
      </c>
      <c r="L544" s="462">
        <v>42</v>
      </c>
      <c r="M544" s="479"/>
      <c r="N544" s="288" t="s">
        <v>6543</v>
      </c>
      <c r="O544" s="288"/>
      <c r="P544" s="288" t="s">
        <v>6210</v>
      </c>
      <c r="Q544" s="288"/>
      <c r="R544" s="288" t="s">
        <v>5246</v>
      </c>
      <c r="S544" s="288"/>
      <c r="T544" s="288" t="s">
        <v>6029</v>
      </c>
      <c r="U544" s="288"/>
      <c r="V544" s="288" t="s">
        <v>5257</v>
      </c>
      <c r="W544" s="291">
        <v>42963</v>
      </c>
    </row>
    <row r="545" spans="1:23" x14ac:dyDescent="0.3">
      <c r="A545" s="286" t="s">
        <v>5244</v>
      </c>
      <c r="B545" s="333" t="s">
        <v>4913</v>
      </c>
      <c r="C545" s="288">
        <v>203.2</v>
      </c>
      <c r="D545" s="288" t="s">
        <v>6023</v>
      </c>
      <c r="E545" s="288" t="s">
        <v>5476</v>
      </c>
      <c r="F545" s="461">
        <v>10</v>
      </c>
      <c r="G545" s="461">
        <v>276</v>
      </c>
      <c r="H545" s="288"/>
      <c r="I545" s="288"/>
      <c r="J545" s="288"/>
      <c r="K545" s="462">
        <v>83</v>
      </c>
      <c r="L545" s="462">
        <v>189</v>
      </c>
      <c r="M545" s="479"/>
      <c r="N545" s="288" t="s">
        <v>6544</v>
      </c>
      <c r="O545" s="288"/>
      <c r="P545" s="288" t="s">
        <v>6127</v>
      </c>
      <c r="Q545" s="288"/>
      <c r="R545" s="288"/>
      <c r="S545" s="288"/>
      <c r="T545" s="288"/>
      <c r="U545" s="288"/>
      <c r="V545" s="288" t="s">
        <v>5257</v>
      </c>
      <c r="W545" s="291">
        <v>42963</v>
      </c>
    </row>
    <row r="546" spans="1:23" x14ac:dyDescent="0.3">
      <c r="A546" s="286" t="s">
        <v>5244</v>
      </c>
      <c r="B546" s="288" t="s">
        <v>4959</v>
      </c>
      <c r="C546" s="288">
        <v>178.1</v>
      </c>
      <c r="D546" s="288" t="s">
        <v>5371</v>
      </c>
      <c r="E546" s="288" t="s">
        <v>5476</v>
      </c>
      <c r="F546" s="288">
        <v>45</v>
      </c>
      <c r="G546" s="288">
        <v>158</v>
      </c>
      <c r="H546" s="288"/>
      <c r="I546" s="288"/>
      <c r="J546" s="288" t="s">
        <v>5988</v>
      </c>
      <c r="K546" s="462">
        <v>22</v>
      </c>
      <c r="L546" s="462">
        <v>47</v>
      </c>
      <c r="M546" s="333" t="s">
        <v>6032</v>
      </c>
      <c r="N546" s="319" t="s">
        <v>6545</v>
      </c>
      <c r="O546" s="288"/>
      <c r="P546" s="288"/>
      <c r="Q546" s="288"/>
      <c r="R546" s="288"/>
      <c r="S546" s="288">
        <v>0.5</v>
      </c>
      <c r="T546" s="288" t="s">
        <v>6036</v>
      </c>
      <c r="U546" s="288"/>
      <c r="V546" s="288" t="s">
        <v>5257</v>
      </c>
      <c r="W546" s="291">
        <v>43002</v>
      </c>
    </row>
    <row r="547" spans="1:23" x14ac:dyDescent="0.3">
      <c r="A547" s="286" t="s">
        <v>5244</v>
      </c>
      <c r="B547" s="288" t="s">
        <v>4959</v>
      </c>
      <c r="C547" s="288">
        <v>211</v>
      </c>
      <c r="D547" s="288" t="s">
        <v>5434</v>
      </c>
      <c r="E547" s="288" t="s">
        <v>5476</v>
      </c>
      <c r="F547" s="288">
        <v>55</v>
      </c>
      <c r="G547" s="288">
        <v>176</v>
      </c>
      <c r="H547" s="288"/>
      <c r="I547" s="288"/>
      <c r="J547" s="288" t="s">
        <v>5988</v>
      </c>
      <c r="K547" s="462">
        <v>7</v>
      </c>
      <c r="L547" s="462">
        <v>69</v>
      </c>
      <c r="M547" s="333" t="s">
        <v>6032</v>
      </c>
      <c r="N547" s="319" t="s">
        <v>6546</v>
      </c>
      <c r="O547" s="288"/>
      <c r="P547" s="288"/>
      <c r="Q547" s="288"/>
      <c r="R547" s="288"/>
      <c r="S547" s="288">
        <v>1</v>
      </c>
      <c r="T547" s="288" t="s">
        <v>6036</v>
      </c>
      <c r="U547" s="288"/>
      <c r="V547" s="288" t="s">
        <v>5257</v>
      </c>
      <c r="W547" s="291">
        <v>43002</v>
      </c>
    </row>
    <row r="548" spans="1:23" x14ac:dyDescent="0.3">
      <c r="A548" s="286" t="s">
        <v>5244</v>
      </c>
      <c r="B548" s="288" t="s">
        <v>4959</v>
      </c>
      <c r="C548" s="288">
        <v>216.9</v>
      </c>
      <c r="D548" s="288" t="s">
        <v>5371</v>
      </c>
      <c r="E548" s="288" t="s">
        <v>5476</v>
      </c>
      <c r="F548" s="288">
        <v>58</v>
      </c>
      <c r="G548" s="288">
        <v>295</v>
      </c>
      <c r="H548" s="288"/>
      <c r="I548" s="288"/>
      <c r="J548" s="288" t="s">
        <v>5988</v>
      </c>
      <c r="K548" s="462">
        <v>51</v>
      </c>
      <c r="L548" s="462">
        <v>231</v>
      </c>
      <c r="M548" s="333" t="s">
        <v>6032</v>
      </c>
      <c r="N548" s="319" t="s">
        <v>6547</v>
      </c>
      <c r="O548" s="288"/>
      <c r="P548" s="288"/>
      <c r="Q548" s="288"/>
      <c r="R548" s="288"/>
      <c r="S548" s="288">
        <v>6</v>
      </c>
      <c r="T548" s="288" t="s">
        <v>6057</v>
      </c>
      <c r="U548" s="288" t="s">
        <v>6067</v>
      </c>
      <c r="V548" s="288" t="s">
        <v>5257</v>
      </c>
      <c r="W548" s="291">
        <v>43002</v>
      </c>
    </row>
    <row r="549" spans="1:23" x14ac:dyDescent="0.3">
      <c r="A549" s="286" t="s">
        <v>5244</v>
      </c>
      <c r="B549" s="288" t="s">
        <v>4959</v>
      </c>
      <c r="C549" s="288">
        <v>217.03</v>
      </c>
      <c r="D549" s="288" t="s">
        <v>5371</v>
      </c>
      <c r="E549" s="288" t="s">
        <v>5476</v>
      </c>
      <c r="F549" s="288">
        <v>43</v>
      </c>
      <c r="G549" s="288">
        <v>145</v>
      </c>
      <c r="H549" s="288"/>
      <c r="I549" s="288"/>
      <c r="J549" s="288" t="s">
        <v>5988</v>
      </c>
      <c r="K549" s="462">
        <v>27</v>
      </c>
      <c r="L549" s="462">
        <v>24</v>
      </c>
      <c r="M549" s="333" t="s">
        <v>6032</v>
      </c>
      <c r="N549" s="319" t="s">
        <v>6548</v>
      </c>
      <c r="O549" s="288"/>
      <c r="P549" s="288"/>
      <c r="Q549" s="288"/>
      <c r="R549" s="288"/>
      <c r="S549" s="288">
        <v>1</v>
      </c>
      <c r="T549" s="288" t="s">
        <v>6036</v>
      </c>
      <c r="U549" s="288" t="s">
        <v>6090</v>
      </c>
      <c r="V549" s="288" t="s">
        <v>5257</v>
      </c>
      <c r="W549" s="291">
        <v>43002</v>
      </c>
    </row>
    <row r="550" spans="1:23" x14ac:dyDescent="0.3">
      <c r="A550" s="286" t="s">
        <v>5244</v>
      </c>
      <c r="B550" s="288" t="s">
        <v>4959</v>
      </c>
      <c r="C550" s="288">
        <v>270.16000000000003</v>
      </c>
      <c r="D550" s="288" t="s">
        <v>5371</v>
      </c>
      <c r="E550" s="288" t="s">
        <v>5476</v>
      </c>
      <c r="F550" s="288">
        <v>46</v>
      </c>
      <c r="G550" s="288">
        <v>310</v>
      </c>
      <c r="H550" s="288"/>
      <c r="I550" s="288"/>
      <c r="J550" s="288" t="s">
        <v>5988</v>
      </c>
      <c r="K550" s="462">
        <v>67</v>
      </c>
      <c r="L550" s="462">
        <v>233</v>
      </c>
      <c r="M550" s="333" t="s">
        <v>6032</v>
      </c>
      <c r="N550" s="319" t="s">
        <v>6549</v>
      </c>
      <c r="O550" s="288"/>
      <c r="P550" s="288"/>
      <c r="Q550" s="288"/>
      <c r="R550" s="288"/>
      <c r="S550" s="288">
        <v>1</v>
      </c>
      <c r="T550" s="288" t="s">
        <v>6036</v>
      </c>
      <c r="U550" s="288" t="s">
        <v>6036</v>
      </c>
      <c r="V550" s="288" t="s">
        <v>5257</v>
      </c>
      <c r="W550" s="291">
        <v>43002</v>
      </c>
    </row>
    <row r="551" spans="1:23" x14ac:dyDescent="0.3">
      <c r="A551" s="286" t="s">
        <v>5244</v>
      </c>
      <c r="B551" s="288" t="s">
        <v>4959</v>
      </c>
      <c r="C551" s="288">
        <v>281.05</v>
      </c>
      <c r="D551" s="288" t="s">
        <v>5371</v>
      </c>
      <c r="E551" s="288" t="s">
        <v>5476</v>
      </c>
      <c r="F551" s="288">
        <v>30</v>
      </c>
      <c r="G551" s="288">
        <v>170</v>
      </c>
      <c r="H551" s="288"/>
      <c r="I551" s="288"/>
      <c r="J551" s="288" t="s">
        <v>5988</v>
      </c>
      <c r="K551" s="462">
        <v>29</v>
      </c>
      <c r="L551" s="462">
        <v>70</v>
      </c>
      <c r="M551" s="333" t="s">
        <v>6032</v>
      </c>
      <c r="N551" s="319" t="s">
        <v>6550</v>
      </c>
      <c r="O551" s="288"/>
      <c r="P551" s="288"/>
      <c r="Q551" s="288"/>
      <c r="R551" s="288"/>
      <c r="S551" s="288">
        <v>2</v>
      </c>
      <c r="T551" s="288" t="s">
        <v>6090</v>
      </c>
      <c r="U551" s="288"/>
      <c r="V551" s="288" t="s">
        <v>5257</v>
      </c>
      <c r="W551" s="291">
        <v>43003</v>
      </c>
    </row>
    <row r="552" spans="1:23" x14ac:dyDescent="0.3">
      <c r="A552" s="286" t="s">
        <v>5244</v>
      </c>
      <c r="B552" s="288" t="s">
        <v>4959</v>
      </c>
      <c r="C552" s="288">
        <v>300.45</v>
      </c>
      <c r="D552" s="288" t="s">
        <v>5371</v>
      </c>
      <c r="E552" s="288" t="s">
        <v>5476</v>
      </c>
      <c r="F552" s="288">
        <v>52</v>
      </c>
      <c r="G552" s="288">
        <v>166</v>
      </c>
      <c r="H552" s="288"/>
      <c r="I552" s="288"/>
      <c r="J552" s="288" t="s">
        <v>5988</v>
      </c>
      <c r="K552" s="462">
        <v>10</v>
      </c>
      <c r="L552" s="462">
        <v>28</v>
      </c>
      <c r="M552" s="333" t="s">
        <v>6032</v>
      </c>
      <c r="N552" s="319" t="s">
        <v>6551</v>
      </c>
      <c r="O552" s="288"/>
      <c r="P552" s="288"/>
      <c r="Q552" s="288"/>
      <c r="R552" s="288"/>
      <c r="S552" s="288">
        <v>5</v>
      </c>
      <c r="T552" s="288" t="s">
        <v>6036</v>
      </c>
      <c r="U552" s="288"/>
      <c r="V552" s="288" t="s">
        <v>5257</v>
      </c>
      <c r="W552" s="291">
        <v>43004</v>
      </c>
    </row>
    <row r="553" spans="1:23" x14ac:dyDescent="0.3">
      <c r="A553" s="286" t="s">
        <v>5244</v>
      </c>
      <c r="B553" s="288" t="s">
        <v>4959</v>
      </c>
      <c r="C553" s="288">
        <v>314.5</v>
      </c>
      <c r="D553" s="288" t="s">
        <v>5371</v>
      </c>
      <c r="E553" s="288" t="s">
        <v>5476</v>
      </c>
      <c r="F553" s="288">
        <v>45</v>
      </c>
      <c r="G553" s="288">
        <v>156</v>
      </c>
      <c r="H553" s="288"/>
      <c r="I553" s="288"/>
      <c r="J553" s="288" t="s">
        <v>5988</v>
      </c>
      <c r="K553" s="462">
        <v>20</v>
      </c>
      <c r="L553" s="462">
        <v>28</v>
      </c>
      <c r="M553" s="333" t="s">
        <v>6032</v>
      </c>
      <c r="N553" s="319" t="s">
        <v>6552</v>
      </c>
      <c r="O553" s="288" t="s">
        <v>4540</v>
      </c>
      <c r="P553" s="288"/>
      <c r="Q553" s="288"/>
      <c r="R553" s="288"/>
      <c r="S553" s="288">
        <v>1.5</v>
      </c>
      <c r="T553" s="288" t="s">
        <v>6036</v>
      </c>
      <c r="U553" s="288"/>
      <c r="V553" s="288" t="s">
        <v>5257</v>
      </c>
      <c r="W553" s="291">
        <v>43005</v>
      </c>
    </row>
    <row r="554" spans="1:23" x14ac:dyDescent="0.3">
      <c r="A554" s="286" t="s">
        <v>5244</v>
      </c>
      <c r="B554" s="288" t="s">
        <v>4959</v>
      </c>
      <c r="C554" s="288">
        <v>317.12</v>
      </c>
      <c r="D554" s="288" t="s">
        <v>5371</v>
      </c>
      <c r="E554" s="288" t="s">
        <v>5476</v>
      </c>
      <c r="F554" s="288">
        <v>35</v>
      </c>
      <c r="G554" s="288">
        <v>186</v>
      </c>
      <c r="H554" s="288"/>
      <c r="I554" s="288"/>
      <c r="J554" s="288" t="s">
        <v>5988</v>
      </c>
      <c r="K554" s="462">
        <v>23</v>
      </c>
      <c r="L554" s="462">
        <v>100</v>
      </c>
      <c r="M554" s="333" t="s">
        <v>6032</v>
      </c>
      <c r="N554" s="319" t="s">
        <v>6553</v>
      </c>
      <c r="O554" s="288" t="s">
        <v>4540</v>
      </c>
      <c r="P554" s="288"/>
      <c r="Q554" s="288"/>
      <c r="R554" s="288"/>
      <c r="S554" s="288">
        <v>1</v>
      </c>
      <c r="T554" s="288" t="s">
        <v>6036</v>
      </c>
      <c r="U554" s="288"/>
      <c r="V554" s="288" t="s">
        <v>5257</v>
      </c>
      <c r="W554" s="291">
        <v>43005</v>
      </c>
    </row>
    <row r="555" spans="1:23" x14ac:dyDescent="0.3">
      <c r="A555" s="286" t="s">
        <v>5244</v>
      </c>
      <c r="B555" s="288" t="s">
        <v>4959</v>
      </c>
      <c r="C555" s="288">
        <v>323.8</v>
      </c>
      <c r="D555" s="288" t="s">
        <v>5371</v>
      </c>
      <c r="E555" s="288" t="s">
        <v>5476</v>
      </c>
      <c r="F555" s="288">
        <v>58</v>
      </c>
      <c r="G555" s="288">
        <v>173</v>
      </c>
      <c r="H555" s="288"/>
      <c r="I555" s="288"/>
      <c r="J555" s="288" t="s">
        <v>5988</v>
      </c>
      <c r="K555" s="462">
        <v>4</v>
      </c>
      <c r="L555" s="462">
        <v>351</v>
      </c>
      <c r="M555" s="333" t="s">
        <v>6032</v>
      </c>
      <c r="N555" s="319" t="s">
        <v>6554</v>
      </c>
      <c r="O555" s="288"/>
      <c r="P555" s="288"/>
      <c r="Q555" s="288"/>
      <c r="R555" s="288"/>
      <c r="S555" s="288">
        <v>7</v>
      </c>
      <c r="T555" s="288" t="s">
        <v>6036</v>
      </c>
      <c r="U555" s="288" t="s">
        <v>6029</v>
      </c>
      <c r="V555" s="288" t="s">
        <v>5257</v>
      </c>
      <c r="W555" s="291">
        <v>43005</v>
      </c>
    </row>
    <row r="556" spans="1:23" x14ac:dyDescent="0.3">
      <c r="A556" s="286" t="s">
        <v>5244</v>
      </c>
      <c r="B556" s="288" t="s">
        <v>4959</v>
      </c>
      <c r="C556" s="288">
        <v>343.62</v>
      </c>
      <c r="D556" s="288" t="s">
        <v>5371</v>
      </c>
      <c r="E556" s="288" t="s">
        <v>5476</v>
      </c>
      <c r="F556" s="288">
        <v>40</v>
      </c>
      <c r="G556" s="288">
        <v>307</v>
      </c>
      <c r="H556" s="288"/>
      <c r="I556" s="288"/>
      <c r="J556" s="288" t="s">
        <v>5988</v>
      </c>
      <c r="K556" s="462">
        <v>73</v>
      </c>
      <c r="L556" s="462">
        <v>227</v>
      </c>
      <c r="M556" s="333" t="s">
        <v>6032</v>
      </c>
      <c r="N556" s="319" t="s">
        <v>6555</v>
      </c>
      <c r="O556" s="288"/>
      <c r="P556" s="288"/>
      <c r="Q556" s="288"/>
      <c r="R556" s="288"/>
      <c r="S556" s="288">
        <v>4</v>
      </c>
      <c r="T556" s="288" t="s">
        <v>6036</v>
      </c>
      <c r="U556" s="288"/>
      <c r="V556" s="288" t="s">
        <v>5257</v>
      </c>
      <c r="W556" s="291">
        <v>43005</v>
      </c>
    </row>
    <row r="557" spans="1:23" x14ac:dyDescent="0.3">
      <c r="A557" s="286" t="s">
        <v>5244</v>
      </c>
      <c r="B557" s="288" t="s">
        <v>4959</v>
      </c>
      <c r="C557" s="288">
        <v>347.75</v>
      </c>
      <c r="D557" s="288" t="s">
        <v>5371</v>
      </c>
      <c r="E557" s="288" t="s">
        <v>5476</v>
      </c>
      <c r="F557" s="288">
        <v>55</v>
      </c>
      <c r="G557" s="288">
        <v>350</v>
      </c>
      <c r="H557" s="288"/>
      <c r="I557" s="288"/>
      <c r="J557" s="288" t="s">
        <v>5988</v>
      </c>
      <c r="K557" s="462">
        <v>67</v>
      </c>
      <c r="L557" s="462">
        <v>261</v>
      </c>
      <c r="M557" s="333" t="s">
        <v>6032</v>
      </c>
      <c r="N557" s="319" t="s">
        <v>6556</v>
      </c>
      <c r="O557" s="288"/>
      <c r="P557" s="288"/>
      <c r="Q557" s="288"/>
      <c r="R557" s="288"/>
      <c r="S557" s="288"/>
      <c r="T557" s="288" t="s">
        <v>6057</v>
      </c>
      <c r="U557" s="288"/>
      <c r="V557" s="288" t="s">
        <v>5257</v>
      </c>
      <c r="W557" s="291">
        <v>43005</v>
      </c>
    </row>
    <row r="558" spans="1:23" x14ac:dyDescent="0.3">
      <c r="A558" s="286" t="s">
        <v>5244</v>
      </c>
      <c r="B558" s="288" t="s">
        <v>4959</v>
      </c>
      <c r="C558" s="288">
        <v>347.86</v>
      </c>
      <c r="D558" s="288" t="s">
        <v>5371</v>
      </c>
      <c r="E558" s="288" t="s">
        <v>5476</v>
      </c>
      <c r="F558" s="288">
        <v>47</v>
      </c>
      <c r="G558" s="288">
        <v>345</v>
      </c>
      <c r="H558" s="288"/>
      <c r="I558" s="288"/>
      <c r="J558" s="288" t="s">
        <v>5988</v>
      </c>
      <c r="K558" s="462">
        <v>75</v>
      </c>
      <c r="L558" s="462">
        <v>257</v>
      </c>
      <c r="M558" s="333" t="s">
        <v>6032</v>
      </c>
      <c r="N558" s="319" t="s">
        <v>6557</v>
      </c>
      <c r="O558" s="288"/>
      <c r="P558" s="288"/>
      <c r="Q558" s="288"/>
      <c r="R558" s="288"/>
      <c r="S558" s="288">
        <v>1.5</v>
      </c>
      <c r="T558" s="288" t="s">
        <v>6036</v>
      </c>
      <c r="U558" s="288"/>
      <c r="V558" s="288" t="s">
        <v>5257</v>
      </c>
      <c r="W558" s="291">
        <v>43005</v>
      </c>
    </row>
    <row r="559" spans="1:23" x14ac:dyDescent="0.3">
      <c r="A559" s="286" t="s">
        <v>5244</v>
      </c>
      <c r="B559" s="288" t="s">
        <v>4959</v>
      </c>
      <c r="C559" s="288">
        <v>357.43</v>
      </c>
      <c r="D559" s="288" t="s">
        <v>5371</v>
      </c>
      <c r="E559" s="288" t="s">
        <v>5476</v>
      </c>
      <c r="F559" s="288">
        <v>36</v>
      </c>
      <c r="G559" s="288">
        <v>182</v>
      </c>
      <c r="H559" s="288"/>
      <c r="I559" s="288"/>
      <c r="J559" s="288" t="s">
        <v>5988</v>
      </c>
      <c r="K559" s="462">
        <v>21</v>
      </c>
      <c r="L559" s="462">
        <v>91</v>
      </c>
      <c r="M559" s="333" t="s">
        <v>6032</v>
      </c>
      <c r="N559" s="319" t="s">
        <v>6558</v>
      </c>
      <c r="O559" s="288" t="s">
        <v>4540</v>
      </c>
      <c r="P559" s="288"/>
      <c r="Q559" s="288"/>
      <c r="R559" s="288"/>
      <c r="S559" s="288">
        <v>2</v>
      </c>
      <c r="T559" s="288" t="s">
        <v>6036</v>
      </c>
      <c r="U559" s="288"/>
      <c r="V559" s="288" t="s">
        <v>5257</v>
      </c>
      <c r="W559" s="291">
        <v>43005</v>
      </c>
    </row>
    <row r="560" spans="1:23" x14ac:dyDescent="0.3">
      <c r="A560" s="286" t="s">
        <v>5244</v>
      </c>
      <c r="B560" s="288" t="s">
        <v>4959</v>
      </c>
      <c r="C560" s="288">
        <v>255.95</v>
      </c>
      <c r="D560" s="288" t="s">
        <v>5371</v>
      </c>
      <c r="E560" s="288" t="s">
        <v>5476</v>
      </c>
      <c r="F560" s="288">
        <v>53</v>
      </c>
      <c r="G560" s="288">
        <v>339</v>
      </c>
      <c r="H560" s="288"/>
      <c r="I560" s="288"/>
      <c r="J560" s="288" t="s">
        <v>5988</v>
      </c>
      <c r="K560" s="462">
        <v>66</v>
      </c>
      <c r="L560" s="462">
        <v>255</v>
      </c>
      <c r="M560" s="333" t="s">
        <v>5989</v>
      </c>
      <c r="N560" s="319" t="s">
        <v>6559</v>
      </c>
      <c r="O560" s="288"/>
      <c r="P560" s="288"/>
      <c r="Q560" s="288"/>
      <c r="R560" s="288"/>
      <c r="S560" s="288">
        <v>4</v>
      </c>
      <c r="T560" s="288" t="s">
        <v>6057</v>
      </c>
      <c r="U560" s="288"/>
      <c r="V560" s="288" t="s">
        <v>5257</v>
      </c>
      <c r="W560" s="291">
        <v>43002</v>
      </c>
    </row>
    <row r="561" spans="1:23" x14ac:dyDescent="0.3">
      <c r="A561" s="286" t="s">
        <v>5244</v>
      </c>
      <c r="B561" s="288" t="s">
        <v>4959</v>
      </c>
      <c r="C561" s="288">
        <v>256.3</v>
      </c>
      <c r="D561" s="288" t="s">
        <v>5371</v>
      </c>
      <c r="E561" s="288" t="s">
        <v>5476</v>
      </c>
      <c r="F561" s="288">
        <v>30</v>
      </c>
      <c r="G561" s="288">
        <v>296</v>
      </c>
      <c r="H561" s="288"/>
      <c r="I561" s="288"/>
      <c r="J561" s="288" t="s">
        <v>5988</v>
      </c>
      <c r="K561" s="462">
        <v>76</v>
      </c>
      <c r="L561" s="462">
        <v>215</v>
      </c>
      <c r="M561" s="333" t="s">
        <v>5989</v>
      </c>
      <c r="N561" s="319" t="s">
        <v>6560</v>
      </c>
      <c r="O561" s="288"/>
      <c r="P561" s="288"/>
      <c r="Q561" s="288"/>
      <c r="R561" s="288"/>
      <c r="S561" s="288">
        <v>6</v>
      </c>
      <c r="T561" s="288" t="s">
        <v>6057</v>
      </c>
      <c r="U561" s="288"/>
      <c r="V561" s="288" t="s">
        <v>5257</v>
      </c>
      <c r="W561" s="291">
        <v>43002</v>
      </c>
    </row>
    <row r="562" spans="1:23" x14ac:dyDescent="0.3">
      <c r="A562" s="286" t="s">
        <v>5244</v>
      </c>
      <c r="B562" s="288" t="s">
        <v>4959</v>
      </c>
      <c r="C562" s="288">
        <v>257.7</v>
      </c>
      <c r="D562" s="288" t="s">
        <v>5371</v>
      </c>
      <c r="E562" s="288" t="s">
        <v>5476</v>
      </c>
      <c r="F562" s="288">
        <v>60</v>
      </c>
      <c r="G562" s="288">
        <v>338</v>
      </c>
      <c r="H562" s="288"/>
      <c r="I562" s="288"/>
      <c r="J562" s="288" t="s">
        <v>5988</v>
      </c>
      <c r="K562" s="462">
        <v>60</v>
      </c>
      <c r="L562" s="462">
        <v>256</v>
      </c>
      <c r="M562" s="333" t="s">
        <v>5989</v>
      </c>
      <c r="N562" s="319" t="s">
        <v>6561</v>
      </c>
      <c r="O562" s="288"/>
      <c r="P562" s="288"/>
      <c r="Q562" s="288"/>
      <c r="R562" s="288"/>
      <c r="S562" s="288">
        <v>3</v>
      </c>
      <c r="T562" s="288" t="s">
        <v>6057</v>
      </c>
      <c r="U562" s="288"/>
      <c r="V562" s="288" t="s">
        <v>5257</v>
      </c>
      <c r="W562" s="291">
        <v>43002</v>
      </c>
    </row>
    <row r="563" spans="1:23" x14ac:dyDescent="0.3">
      <c r="A563" s="286" t="s">
        <v>5244</v>
      </c>
      <c r="B563" s="288" t="s">
        <v>4959</v>
      </c>
      <c r="C563" s="288">
        <v>258.25</v>
      </c>
      <c r="D563" s="288" t="s">
        <v>5371</v>
      </c>
      <c r="E563" s="288" t="s">
        <v>5476</v>
      </c>
      <c r="F563" s="288">
        <v>58</v>
      </c>
      <c r="G563" s="288">
        <v>324</v>
      </c>
      <c r="H563" s="288"/>
      <c r="I563" s="288"/>
      <c r="J563" s="288" t="s">
        <v>5988</v>
      </c>
      <c r="K563" s="462">
        <v>59</v>
      </c>
      <c r="L563" s="462">
        <v>247</v>
      </c>
      <c r="M563" s="333" t="s">
        <v>5989</v>
      </c>
      <c r="N563" s="319" t="s">
        <v>6562</v>
      </c>
      <c r="O563" s="288"/>
      <c r="P563" s="288"/>
      <c r="Q563" s="288"/>
      <c r="R563" s="288"/>
      <c r="S563" s="288">
        <v>4</v>
      </c>
      <c r="T563" s="288" t="s">
        <v>6057</v>
      </c>
      <c r="U563" s="288" t="s">
        <v>6036</v>
      </c>
      <c r="V563" s="288" t="s">
        <v>5257</v>
      </c>
      <c r="W563" s="291">
        <v>43002</v>
      </c>
    </row>
    <row r="564" spans="1:23" x14ac:dyDescent="0.3">
      <c r="A564" s="286" t="s">
        <v>5244</v>
      </c>
      <c r="B564" s="288" t="s">
        <v>4959</v>
      </c>
      <c r="C564" s="288">
        <v>380.8</v>
      </c>
      <c r="D564" s="288" t="s">
        <v>5371</v>
      </c>
      <c r="E564" s="288" t="s">
        <v>5476</v>
      </c>
      <c r="F564" s="288">
        <v>50</v>
      </c>
      <c r="G564" s="288">
        <v>318</v>
      </c>
      <c r="H564" s="288"/>
      <c r="I564" s="288"/>
      <c r="J564" s="288" t="s">
        <v>5988</v>
      </c>
      <c r="K564" s="462">
        <v>68</v>
      </c>
      <c r="L564" s="462">
        <v>239</v>
      </c>
      <c r="M564" s="333" t="s">
        <v>5989</v>
      </c>
      <c r="N564" s="319" t="s">
        <v>6563</v>
      </c>
      <c r="O564" s="288"/>
      <c r="P564" s="288"/>
      <c r="Q564" s="288"/>
      <c r="R564" s="288"/>
      <c r="S564" s="288">
        <v>2</v>
      </c>
      <c r="T564" s="288" t="s">
        <v>6036</v>
      </c>
      <c r="U564" s="288"/>
      <c r="V564" s="288" t="s">
        <v>5257</v>
      </c>
      <c r="W564" s="291">
        <v>43005</v>
      </c>
    </row>
    <row r="565" spans="1:23" x14ac:dyDescent="0.3">
      <c r="A565" s="286" t="s">
        <v>5244</v>
      </c>
      <c r="B565" s="288" t="s">
        <v>4959</v>
      </c>
      <c r="C565" s="288">
        <v>209.99</v>
      </c>
      <c r="D565" s="288" t="s">
        <v>5371</v>
      </c>
      <c r="E565" s="288" t="s">
        <v>5476</v>
      </c>
      <c r="F565" s="288">
        <v>40</v>
      </c>
      <c r="G565" s="288">
        <v>177</v>
      </c>
      <c r="H565" s="288"/>
      <c r="I565" s="288"/>
      <c r="J565" s="288" t="s">
        <v>5988</v>
      </c>
      <c r="K565" s="462">
        <v>21</v>
      </c>
      <c r="L565" s="462">
        <v>84</v>
      </c>
      <c r="M565" s="480" t="s">
        <v>6052</v>
      </c>
      <c r="N565" s="319" t="s">
        <v>6564</v>
      </c>
      <c r="O565" s="288"/>
      <c r="P565" s="288"/>
      <c r="Q565" s="288"/>
      <c r="R565" s="288"/>
      <c r="S565" s="288">
        <v>1.5</v>
      </c>
      <c r="T565" s="288" t="s">
        <v>6035</v>
      </c>
      <c r="U565" s="288"/>
      <c r="V565" s="288" t="s">
        <v>5257</v>
      </c>
      <c r="W565" s="291">
        <v>43002</v>
      </c>
    </row>
    <row r="566" spans="1:23" x14ac:dyDescent="0.3">
      <c r="A566" s="286" t="s">
        <v>5244</v>
      </c>
      <c r="B566" s="288" t="s">
        <v>4959</v>
      </c>
      <c r="C566" s="288">
        <v>180.8</v>
      </c>
      <c r="D566" s="288" t="s">
        <v>5371</v>
      </c>
      <c r="E566" s="288" t="s">
        <v>5476</v>
      </c>
      <c r="F566" s="288">
        <v>60</v>
      </c>
      <c r="G566" s="288">
        <v>333</v>
      </c>
      <c r="H566" s="288"/>
      <c r="I566" s="288"/>
      <c r="J566" s="288" t="s">
        <v>5988</v>
      </c>
      <c r="K566" s="462">
        <v>55</v>
      </c>
      <c r="L566" s="462">
        <v>255</v>
      </c>
      <c r="M566" s="324" t="s">
        <v>6049</v>
      </c>
      <c r="N566" s="319" t="s">
        <v>6565</v>
      </c>
      <c r="O566" s="288"/>
      <c r="P566" s="288"/>
      <c r="Q566" s="288"/>
      <c r="R566" s="288"/>
      <c r="S566" s="288">
        <v>4</v>
      </c>
      <c r="T566" s="288" t="s">
        <v>6036</v>
      </c>
      <c r="U566" s="288" t="s">
        <v>6067</v>
      </c>
      <c r="V566" s="288" t="s">
        <v>5257</v>
      </c>
      <c r="W566" s="291">
        <v>43002</v>
      </c>
    </row>
    <row r="567" spans="1:23" x14ac:dyDescent="0.3">
      <c r="A567" s="286" t="s">
        <v>5244</v>
      </c>
      <c r="B567" s="288" t="s">
        <v>4959</v>
      </c>
      <c r="C567" s="288">
        <v>220.1</v>
      </c>
      <c r="D567" s="288" t="s">
        <v>5371</v>
      </c>
      <c r="E567" s="288" t="s">
        <v>5529</v>
      </c>
      <c r="F567" s="288">
        <v>60</v>
      </c>
      <c r="G567" s="288">
        <v>284</v>
      </c>
      <c r="H567" s="288"/>
      <c r="I567" s="288"/>
      <c r="J567" s="288" t="s">
        <v>5988</v>
      </c>
      <c r="K567" s="462">
        <v>46</v>
      </c>
      <c r="L567" s="462">
        <v>227</v>
      </c>
      <c r="M567" s="324" t="s">
        <v>6049</v>
      </c>
      <c r="N567" s="319" t="s">
        <v>6066</v>
      </c>
      <c r="O567" s="288"/>
      <c r="P567" s="288"/>
      <c r="Q567" s="288"/>
      <c r="R567" s="288"/>
      <c r="S567" s="288">
        <v>2</v>
      </c>
      <c r="T567" s="288" t="s">
        <v>6067</v>
      </c>
      <c r="U567" s="288"/>
      <c r="V567" s="288" t="s">
        <v>5257</v>
      </c>
      <c r="W567" s="291">
        <v>43002</v>
      </c>
    </row>
    <row r="568" spans="1:23" x14ac:dyDescent="0.3">
      <c r="A568" s="286" t="s">
        <v>5244</v>
      </c>
      <c r="B568" s="288" t="s">
        <v>4959</v>
      </c>
      <c r="C568" s="288">
        <v>268.31</v>
      </c>
      <c r="D568" s="288" t="s">
        <v>5371</v>
      </c>
      <c r="E568" s="288" t="s">
        <v>5476</v>
      </c>
      <c r="F568" s="288">
        <v>59</v>
      </c>
      <c r="G568" s="288">
        <v>274</v>
      </c>
      <c r="H568" s="288"/>
      <c r="I568" s="288"/>
      <c r="J568" s="288" t="s">
        <v>5988</v>
      </c>
      <c r="K568" s="462">
        <v>44</v>
      </c>
      <c r="L568" s="462">
        <v>221</v>
      </c>
      <c r="M568" s="324" t="s">
        <v>6049</v>
      </c>
      <c r="N568" s="319" t="s">
        <v>6566</v>
      </c>
      <c r="O568" s="288" t="s">
        <v>4540</v>
      </c>
      <c r="P568" s="288"/>
      <c r="Q568" s="288"/>
      <c r="R568" s="288"/>
      <c r="S568" s="288">
        <v>3</v>
      </c>
      <c r="T568" s="288" t="s">
        <v>6067</v>
      </c>
      <c r="U568" s="288" t="s">
        <v>6036</v>
      </c>
      <c r="V568" s="288" t="s">
        <v>5257</v>
      </c>
      <c r="W568" s="291">
        <v>43002</v>
      </c>
    </row>
    <row r="569" spans="1:23" x14ac:dyDescent="0.3">
      <c r="A569" s="286" t="s">
        <v>5244</v>
      </c>
      <c r="B569" s="288" t="s">
        <v>4959</v>
      </c>
      <c r="C569" s="288">
        <v>276.64999999999998</v>
      </c>
      <c r="D569" s="288" t="s">
        <v>5371</v>
      </c>
      <c r="E569" s="288" t="s">
        <v>5476</v>
      </c>
      <c r="F569" s="288">
        <v>49</v>
      </c>
      <c r="G569" s="288">
        <v>289</v>
      </c>
      <c r="H569" s="288"/>
      <c r="I569" s="288"/>
      <c r="J569" s="288" t="s">
        <v>5988</v>
      </c>
      <c r="K569" s="462">
        <v>58</v>
      </c>
      <c r="L569" s="462">
        <v>221</v>
      </c>
      <c r="M569" s="324" t="s">
        <v>6049</v>
      </c>
      <c r="N569" s="319" t="s">
        <v>6567</v>
      </c>
      <c r="O569" s="288"/>
      <c r="P569" s="288"/>
      <c r="Q569" s="288"/>
      <c r="R569" s="288"/>
      <c r="S569" s="288">
        <v>2</v>
      </c>
      <c r="T569" s="288" t="s">
        <v>6067</v>
      </c>
      <c r="U569" s="288" t="s">
        <v>6036</v>
      </c>
      <c r="V569" s="288" t="s">
        <v>5257</v>
      </c>
      <c r="W569" s="291">
        <v>43003</v>
      </c>
    </row>
    <row r="570" spans="1:23" x14ac:dyDescent="0.3">
      <c r="A570" s="286" t="s">
        <v>5244</v>
      </c>
      <c r="B570" s="288" t="s">
        <v>4959</v>
      </c>
      <c r="C570" s="288">
        <v>315.2</v>
      </c>
      <c r="D570" s="288" t="s">
        <v>5371</v>
      </c>
      <c r="E570" s="288" t="s">
        <v>5476</v>
      </c>
      <c r="F570" s="288">
        <v>35</v>
      </c>
      <c r="G570" s="288">
        <v>298</v>
      </c>
      <c r="H570" s="288"/>
      <c r="I570" s="288"/>
      <c r="J570" s="288" t="s">
        <v>5988</v>
      </c>
      <c r="K570" s="462">
        <v>74</v>
      </c>
      <c r="L570" s="462">
        <v>218</v>
      </c>
      <c r="M570" s="324" t="s">
        <v>6049</v>
      </c>
      <c r="N570" s="319" t="s">
        <v>6568</v>
      </c>
      <c r="O570" s="288"/>
      <c r="P570" s="288"/>
      <c r="Q570" s="288"/>
      <c r="R570" s="288"/>
      <c r="S570" s="288"/>
      <c r="T570" s="288"/>
      <c r="U570" s="288"/>
      <c r="V570" s="288" t="s">
        <v>5257</v>
      </c>
      <c r="W570" s="291">
        <v>43004</v>
      </c>
    </row>
    <row r="571" spans="1:23" x14ac:dyDescent="0.3">
      <c r="A571" s="286" t="s">
        <v>5244</v>
      </c>
      <c r="B571" s="288" t="s">
        <v>4959</v>
      </c>
      <c r="C571" s="288">
        <v>328.55</v>
      </c>
      <c r="D571" s="288" t="s">
        <v>5371</v>
      </c>
      <c r="E571" s="288" t="s">
        <v>5529</v>
      </c>
      <c r="F571" s="288">
        <v>30</v>
      </c>
      <c r="G571" s="288">
        <v>284</v>
      </c>
      <c r="H571" s="288"/>
      <c r="I571" s="288"/>
      <c r="J571" s="288" t="s">
        <v>5988</v>
      </c>
      <c r="K571" s="462">
        <v>72</v>
      </c>
      <c r="L571" s="462">
        <v>205</v>
      </c>
      <c r="M571" s="324" t="s">
        <v>6049</v>
      </c>
      <c r="N571" s="319" t="s">
        <v>6569</v>
      </c>
      <c r="O571" s="288"/>
      <c r="P571" s="288"/>
      <c r="Q571" s="288"/>
      <c r="R571" s="288"/>
      <c r="S571" s="288">
        <v>2</v>
      </c>
      <c r="T571" s="288" t="s">
        <v>6067</v>
      </c>
      <c r="U571" s="288" t="s">
        <v>6036</v>
      </c>
      <c r="V571" s="288" t="s">
        <v>5257</v>
      </c>
      <c r="W571" s="291">
        <v>43005</v>
      </c>
    </row>
    <row r="572" spans="1:23" x14ac:dyDescent="0.3">
      <c r="A572" s="286" t="s">
        <v>5244</v>
      </c>
      <c r="B572" s="288" t="s">
        <v>4959</v>
      </c>
      <c r="C572" s="288">
        <v>337.35</v>
      </c>
      <c r="D572" s="288" t="s">
        <v>5371</v>
      </c>
      <c r="E572" s="288" t="s">
        <v>5476</v>
      </c>
      <c r="F572" s="288">
        <v>40</v>
      </c>
      <c r="G572" s="288">
        <v>317</v>
      </c>
      <c r="H572" s="288"/>
      <c r="I572" s="288"/>
      <c r="J572" s="288" t="s">
        <v>5988</v>
      </c>
      <c r="K572" s="462">
        <v>76</v>
      </c>
      <c r="L572" s="462">
        <v>235</v>
      </c>
      <c r="M572" s="324" t="s">
        <v>6049</v>
      </c>
      <c r="N572" s="319" t="s">
        <v>6570</v>
      </c>
      <c r="O572" s="288"/>
      <c r="P572" s="288"/>
      <c r="Q572" s="288"/>
      <c r="R572" s="288"/>
      <c r="S572" s="288">
        <v>5</v>
      </c>
      <c r="T572" s="288" t="s">
        <v>6067</v>
      </c>
      <c r="U572" s="288" t="s">
        <v>6036</v>
      </c>
      <c r="V572" s="288" t="s">
        <v>5257</v>
      </c>
      <c r="W572" s="291">
        <v>43005</v>
      </c>
    </row>
    <row r="573" spans="1:23" x14ac:dyDescent="0.3">
      <c r="A573" s="286" t="s">
        <v>5244</v>
      </c>
      <c r="B573" s="288" t="s">
        <v>4959</v>
      </c>
      <c r="C573" s="288">
        <v>299.75</v>
      </c>
      <c r="D573" s="288" t="s">
        <v>133</v>
      </c>
      <c r="E573" s="288" t="s">
        <v>5476</v>
      </c>
      <c r="F573" s="288">
        <v>60</v>
      </c>
      <c r="G573" s="288">
        <v>343</v>
      </c>
      <c r="H573" s="288"/>
      <c r="I573" s="288"/>
      <c r="J573" s="288" t="s">
        <v>5988</v>
      </c>
      <c r="K573" s="462">
        <v>61</v>
      </c>
      <c r="L573" s="462">
        <v>258</v>
      </c>
      <c r="M573" s="481" t="s">
        <v>5992</v>
      </c>
      <c r="N573" s="319" t="s">
        <v>6571</v>
      </c>
      <c r="O573" s="288"/>
      <c r="P573" s="288"/>
      <c r="Q573" s="288"/>
      <c r="R573" s="288"/>
      <c r="S573" s="288"/>
      <c r="T573" s="288"/>
      <c r="U573" s="288"/>
      <c r="V573" s="288" t="s">
        <v>5257</v>
      </c>
      <c r="W573" s="291">
        <v>43004</v>
      </c>
    </row>
    <row r="574" spans="1:23" x14ac:dyDescent="0.3">
      <c r="A574" s="286" t="s">
        <v>5244</v>
      </c>
      <c r="B574" s="288" t="s">
        <v>4959</v>
      </c>
      <c r="C574" s="288">
        <v>300.05</v>
      </c>
      <c r="D574" s="288" t="s">
        <v>133</v>
      </c>
      <c r="E574" s="288" t="s">
        <v>5476</v>
      </c>
      <c r="F574" s="288">
        <v>60</v>
      </c>
      <c r="G574" s="288">
        <v>335</v>
      </c>
      <c r="H574" s="288"/>
      <c r="I574" s="288"/>
      <c r="J574" s="288" t="s">
        <v>5988</v>
      </c>
      <c r="K574" s="462">
        <v>60</v>
      </c>
      <c r="L574" s="462">
        <v>253</v>
      </c>
      <c r="M574" s="481" t="s">
        <v>5992</v>
      </c>
      <c r="N574" s="319" t="s">
        <v>6572</v>
      </c>
      <c r="O574" s="288"/>
      <c r="P574" s="288"/>
      <c r="Q574" s="288"/>
      <c r="R574" s="288"/>
      <c r="S574" s="288"/>
      <c r="T574" s="288"/>
      <c r="U574" s="288"/>
      <c r="V574" s="288" t="s">
        <v>5257</v>
      </c>
      <c r="W574" s="291">
        <v>43004</v>
      </c>
    </row>
    <row r="575" spans="1:23" x14ac:dyDescent="0.3">
      <c r="A575" s="286" t="s">
        <v>5244</v>
      </c>
      <c r="B575" s="288" t="s">
        <v>4959</v>
      </c>
      <c r="C575" s="288">
        <v>320.67</v>
      </c>
      <c r="D575" s="288" t="s">
        <v>5371</v>
      </c>
      <c r="E575" s="288" t="s">
        <v>5476</v>
      </c>
      <c r="F575" s="288">
        <v>50</v>
      </c>
      <c r="G575" s="288">
        <v>309</v>
      </c>
      <c r="H575" s="288"/>
      <c r="I575" s="288"/>
      <c r="J575" s="288" t="s">
        <v>5988</v>
      </c>
      <c r="K575" s="462">
        <v>64</v>
      </c>
      <c r="L575" s="462">
        <v>234</v>
      </c>
      <c r="M575" s="481" t="s">
        <v>5992</v>
      </c>
      <c r="N575" s="319" t="s">
        <v>6573</v>
      </c>
      <c r="O575" s="288"/>
      <c r="P575" s="288"/>
      <c r="Q575" s="288"/>
      <c r="R575" s="288"/>
      <c r="S575" s="288">
        <v>5</v>
      </c>
      <c r="T575" s="288" t="s">
        <v>6036</v>
      </c>
      <c r="U575" s="288"/>
      <c r="V575" s="288" t="s">
        <v>5257</v>
      </c>
      <c r="W575" s="291">
        <v>43005</v>
      </c>
    </row>
    <row r="576" spans="1:23" x14ac:dyDescent="0.3">
      <c r="A576" s="286" t="s">
        <v>5244</v>
      </c>
      <c r="B576" s="288" t="s">
        <v>4959</v>
      </c>
      <c r="C576" s="288">
        <v>334.96</v>
      </c>
      <c r="D576" s="288" t="s">
        <v>133</v>
      </c>
      <c r="E576" s="288" t="s">
        <v>5476</v>
      </c>
      <c r="F576" s="288">
        <v>61</v>
      </c>
      <c r="G576" s="288">
        <v>310</v>
      </c>
      <c r="H576" s="288"/>
      <c r="I576" s="288"/>
      <c r="J576" s="288" t="s">
        <v>5988</v>
      </c>
      <c r="K576" s="462">
        <v>55</v>
      </c>
      <c r="L576" s="462">
        <v>240</v>
      </c>
      <c r="M576" s="481" t="s">
        <v>5992</v>
      </c>
      <c r="N576" s="319" t="s">
        <v>6574</v>
      </c>
      <c r="O576" s="288"/>
      <c r="P576" s="288"/>
      <c r="Q576" s="288"/>
      <c r="R576" s="288"/>
      <c r="S576" s="288"/>
      <c r="T576" s="288" t="s">
        <v>6220</v>
      </c>
      <c r="U576" s="288" t="s">
        <v>6035</v>
      </c>
      <c r="V576" s="288" t="s">
        <v>5257</v>
      </c>
      <c r="W576" s="291">
        <v>43005</v>
      </c>
    </row>
    <row r="577" spans="1:23" x14ac:dyDescent="0.3">
      <c r="A577" s="286" t="s">
        <v>5244</v>
      </c>
      <c r="B577" s="288" t="s">
        <v>4959</v>
      </c>
      <c r="C577" s="288">
        <v>339.65</v>
      </c>
      <c r="D577" s="288" t="s">
        <v>133</v>
      </c>
      <c r="E577" s="288" t="s">
        <v>5476</v>
      </c>
      <c r="F577" s="288">
        <v>35</v>
      </c>
      <c r="G577" s="288">
        <v>321</v>
      </c>
      <c r="H577" s="288"/>
      <c r="I577" s="288"/>
      <c r="J577" s="288" t="s">
        <v>5988</v>
      </c>
      <c r="K577" s="462">
        <v>82</v>
      </c>
      <c r="L577" s="462">
        <v>236</v>
      </c>
      <c r="M577" s="481" t="s">
        <v>5992</v>
      </c>
      <c r="N577" s="319" t="s">
        <v>6575</v>
      </c>
      <c r="O577" s="288"/>
      <c r="P577" s="288"/>
      <c r="Q577" s="288"/>
      <c r="R577" s="288"/>
      <c r="S577" s="288"/>
      <c r="T577" s="288"/>
      <c r="U577" s="288"/>
      <c r="V577" s="288" t="s">
        <v>5257</v>
      </c>
      <c r="W577" s="291">
        <v>43005</v>
      </c>
    </row>
    <row r="578" spans="1:23" x14ac:dyDescent="0.3">
      <c r="A578" s="286" t="s">
        <v>5244</v>
      </c>
      <c r="B578" s="288" t="s">
        <v>4959</v>
      </c>
      <c r="C578" s="288">
        <v>340.5</v>
      </c>
      <c r="D578" s="288" t="s">
        <v>133</v>
      </c>
      <c r="E578" s="288" t="s">
        <v>5476</v>
      </c>
      <c r="F578" s="288">
        <v>49</v>
      </c>
      <c r="G578" s="288">
        <v>334</v>
      </c>
      <c r="H578" s="288"/>
      <c r="I578" s="449">
        <v>218</v>
      </c>
      <c r="J578" s="288" t="s">
        <v>5988</v>
      </c>
      <c r="K578" s="462">
        <v>71</v>
      </c>
      <c r="L578" s="462">
        <v>249</v>
      </c>
      <c r="M578" s="481" t="s">
        <v>5992</v>
      </c>
      <c r="N578" s="319" t="s">
        <v>6576</v>
      </c>
      <c r="O578" s="288"/>
      <c r="P578" s="288"/>
      <c r="Q578" s="288"/>
      <c r="R578" s="288"/>
      <c r="S578" s="288"/>
      <c r="T578" s="288"/>
      <c r="U578" s="288"/>
      <c r="V578" s="288" t="s">
        <v>5257</v>
      </c>
      <c r="W578" s="291">
        <v>43005</v>
      </c>
    </row>
    <row r="579" spans="1:23" x14ac:dyDescent="0.3">
      <c r="A579" s="286" t="s">
        <v>5244</v>
      </c>
      <c r="B579" s="288" t="s">
        <v>4959</v>
      </c>
      <c r="C579" s="288">
        <v>342.35</v>
      </c>
      <c r="D579" s="288" t="s">
        <v>133</v>
      </c>
      <c r="E579" s="288" t="s">
        <v>5476</v>
      </c>
      <c r="F579" s="288">
        <v>56</v>
      </c>
      <c r="G579" s="288">
        <v>298</v>
      </c>
      <c r="H579" s="288"/>
      <c r="I579" s="288"/>
      <c r="J579" s="288" t="s">
        <v>5988</v>
      </c>
      <c r="K579" s="462">
        <v>56</v>
      </c>
      <c r="L579" s="462">
        <v>231</v>
      </c>
      <c r="M579" s="481" t="s">
        <v>5992</v>
      </c>
      <c r="N579" s="319" t="s">
        <v>6577</v>
      </c>
      <c r="O579" s="288"/>
      <c r="P579" s="288"/>
      <c r="Q579" s="288"/>
      <c r="R579" s="288"/>
      <c r="S579" s="288"/>
      <c r="T579" s="288"/>
      <c r="U579" s="288"/>
      <c r="V579" s="288" t="s">
        <v>5257</v>
      </c>
      <c r="W579" s="291">
        <v>43005</v>
      </c>
    </row>
    <row r="580" spans="1:23" x14ac:dyDescent="0.3">
      <c r="A580" s="286" t="s">
        <v>5244</v>
      </c>
      <c r="B580" s="288" t="s">
        <v>4959</v>
      </c>
      <c r="C580" s="288">
        <v>343.8</v>
      </c>
      <c r="D580" s="288" t="s">
        <v>133</v>
      </c>
      <c r="E580" s="288" t="s">
        <v>5476</v>
      </c>
      <c r="F580" s="288">
        <v>44</v>
      </c>
      <c r="G580" s="288">
        <v>315</v>
      </c>
      <c r="H580" s="288"/>
      <c r="I580" s="288"/>
      <c r="J580" s="288" t="s">
        <v>5988</v>
      </c>
      <c r="K580" s="462">
        <v>72</v>
      </c>
      <c r="L580" s="462">
        <v>235</v>
      </c>
      <c r="M580" s="481" t="s">
        <v>5992</v>
      </c>
      <c r="N580" s="319" t="s">
        <v>6578</v>
      </c>
      <c r="O580" s="288"/>
      <c r="P580" s="288"/>
      <c r="Q580" s="288"/>
      <c r="R580" s="288"/>
      <c r="S580" s="288"/>
      <c r="T580" s="288"/>
      <c r="U580" s="288"/>
      <c r="V580" s="288" t="s">
        <v>5257</v>
      </c>
      <c r="W580" s="291">
        <v>43005</v>
      </c>
    </row>
    <row r="581" spans="1:23" x14ac:dyDescent="0.3">
      <c r="A581" s="286" t="s">
        <v>5244</v>
      </c>
      <c r="B581" s="288" t="s">
        <v>4959</v>
      </c>
      <c r="C581" s="288">
        <v>347.8</v>
      </c>
      <c r="D581" s="288" t="s">
        <v>133</v>
      </c>
      <c r="E581" s="288" t="s">
        <v>5476</v>
      </c>
      <c r="F581" s="288">
        <v>55</v>
      </c>
      <c r="G581" s="288">
        <v>348</v>
      </c>
      <c r="H581" s="288"/>
      <c r="I581" s="288"/>
      <c r="J581" s="288" t="s">
        <v>5988</v>
      </c>
      <c r="K581" s="462">
        <v>67</v>
      </c>
      <c r="L581" s="462">
        <v>260</v>
      </c>
      <c r="M581" s="481" t="s">
        <v>5992</v>
      </c>
      <c r="N581" s="319" t="s">
        <v>6579</v>
      </c>
      <c r="O581" s="288"/>
      <c r="P581" s="288"/>
      <c r="Q581" s="288"/>
      <c r="R581" s="288"/>
      <c r="S581" s="288"/>
      <c r="T581" s="288"/>
      <c r="U581" s="288"/>
      <c r="V581" s="288" t="s">
        <v>5257</v>
      </c>
      <c r="W581" s="291">
        <v>43005</v>
      </c>
    </row>
    <row r="582" spans="1:23" x14ac:dyDescent="0.3">
      <c r="A582" s="286" t="s">
        <v>5244</v>
      </c>
      <c r="B582" s="288" t="s">
        <v>4959</v>
      </c>
      <c r="C582" s="288">
        <v>348</v>
      </c>
      <c r="D582" s="288" t="s">
        <v>133</v>
      </c>
      <c r="E582" s="288" t="s">
        <v>5476</v>
      </c>
      <c r="F582" s="288">
        <v>50</v>
      </c>
      <c r="G582" s="288">
        <v>334</v>
      </c>
      <c r="H582" s="288"/>
      <c r="I582" s="288"/>
      <c r="J582" s="288" t="s">
        <v>5988</v>
      </c>
      <c r="K582" s="462">
        <v>70</v>
      </c>
      <c r="L582" s="462">
        <v>250</v>
      </c>
      <c r="M582" s="481" t="s">
        <v>5992</v>
      </c>
      <c r="N582" s="319" t="s">
        <v>6580</v>
      </c>
      <c r="O582" s="288"/>
      <c r="P582" s="288"/>
      <c r="Q582" s="288"/>
      <c r="R582" s="288"/>
      <c r="S582" s="288"/>
      <c r="T582" s="288"/>
      <c r="U582" s="288"/>
      <c r="V582" s="288" t="s">
        <v>5257</v>
      </c>
      <c r="W582" s="291">
        <v>43005</v>
      </c>
    </row>
    <row r="583" spans="1:23" x14ac:dyDescent="0.3">
      <c r="A583" s="286" t="s">
        <v>5244</v>
      </c>
      <c r="B583" s="288" t="s">
        <v>4959</v>
      </c>
      <c r="C583" s="288">
        <v>349.9</v>
      </c>
      <c r="D583" s="288" t="s">
        <v>133</v>
      </c>
      <c r="E583" s="288" t="s">
        <v>5476</v>
      </c>
      <c r="F583" s="288">
        <v>53</v>
      </c>
      <c r="G583" s="288">
        <v>357</v>
      </c>
      <c r="H583" s="288"/>
      <c r="I583" s="288">
        <v>237</v>
      </c>
      <c r="J583" s="288" t="s">
        <v>5988</v>
      </c>
      <c r="K583" s="462">
        <v>69</v>
      </c>
      <c r="L583" s="462">
        <v>265</v>
      </c>
      <c r="M583" s="481" t="s">
        <v>5992</v>
      </c>
      <c r="N583" s="319" t="s">
        <v>6581</v>
      </c>
      <c r="O583" s="288"/>
      <c r="P583" s="288"/>
      <c r="Q583" s="288"/>
      <c r="R583" s="288"/>
      <c r="S583" s="288"/>
      <c r="T583" s="288"/>
      <c r="U583" s="288"/>
      <c r="V583" s="288" t="s">
        <v>5257</v>
      </c>
      <c r="W583" s="291">
        <v>43005</v>
      </c>
    </row>
    <row r="584" spans="1:23" x14ac:dyDescent="0.3">
      <c r="A584" s="286" t="s">
        <v>5244</v>
      </c>
      <c r="B584" s="288" t="s">
        <v>4959</v>
      </c>
      <c r="C584" s="288">
        <v>350.3</v>
      </c>
      <c r="D584" s="288" t="s">
        <v>133</v>
      </c>
      <c r="E584" s="288" t="s">
        <v>5476</v>
      </c>
      <c r="F584" s="288">
        <v>56</v>
      </c>
      <c r="G584" s="288">
        <v>323</v>
      </c>
      <c r="H584" s="288"/>
      <c r="I584" s="288">
        <v>232</v>
      </c>
      <c r="J584" s="288" t="s">
        <v>5988</v>
      </c>
      <c r="K584" s="462">
        <v>63</v>
      </c>
      <c r="L584" s="462">
        <v>245</v>
      </c>
      <c r="M584" s="481" t="s">
        <v>5992</v>
      </c>
      <c r="N584" s="319" t="s">
        <v>6582</v>
      </c>
      <c r="O584" s="288"/>
      <c r="P584" s="288"/>
      <c r="Q584" s="288"/>
      <c r="R584" s="288"/>
      <c r="S584" s="288"/>
      <c r="T584" s="288"/>
      <c r="U584" s="288"/>
      <c r="V584" s="288" t="s">
        <v>5257</v>
      </c>
      <c r="W584" s="291">
        <v>43005</v>
      </c>
    </row>
    <row r="585" spans="1:23" x14ac:dyDescent="0.3">
      <c r="A585" s="286" t="s">
        <v>5244</v>
      </c>
      <c r="B585" s="288" t="s">
        <v>4959</v>
      </c>
      <c r="C585" s="288">
        <v>351.35</v>
      </c>
      <c r="D585" s="288" t="s">
        <v>133</v>
      </c>
      <c r="E585" s="288" t="s">
        <v>5476</v>
      </c>
      <c r="F585" s="288">
        <v>45</v>
      </c>
      <c r="G585" s="288">
        <v>338</v>
      </c>
      <c r="H585" s="288"/>
      <c r="I585" s="288">
        <v>228</v>
      </c>
      <c r="J585" s="288" t="s">
        <v>5988</v>
      </c>
      <c r="K585" s="462">
        <v>76</v>
      </c>
      <c r="L585" s="462">
        <v>251</v>
      </c>
      <c r="M585" s="481" t="s">
        <v>5992</v>
      </c>
      <c r="N585" s="319" t="s">
        <v>6583</v>
      </c>
      <c r="O585" s="288"/>
      <c r="P585" s="288"/>
      <c r="Q585" s="288"/>
      <c r="R585" s="288"/>
      <c r="S585" s="288"/>
      <c r="T585" s="288"/>
      <c r="U585" s="288"/>
      <c r="V585" s="288" t="s">
        <v>5257</v>
      </c>
      <c r="W585" s="291">
        <v>43005</v>
      </c>
    </row>
    <row r="586" spans="1:23" x14ac:dyDescent="0.3">
      <c r="A586" s="286" t="s">
        <v>5244</v>
      </c>
      <c r="B586" s="288" t="s">
        <v>4959</v>
      </c>
      <c r="C586" s="288">
        <v>357.3</v>
      </c>
      <c r="D586" s="288" t="s">
        <v>133</v>
      </c>
      <c r="E586" s="288" t="s">
        <v>5476</v>
      </c>
      <c r="F586" s="288">
        <v>45</v>
      </c>
      <c r="G586" s="288">
        <v>352</v>
      </c>
      <c r="H586" s="288"/>
      <c r="I586" s="288"/>
      <c r="J586" s="288" t="s">
        <v>5988</v>
      </c>
      <c r="K586" s="462">
        <v>77</v>
      </c>
      <c r="L586" s="462">
        <v>261</v>
      </c>
      <c r="M586" s="481" t="s">
        <v>5992</v>
      </c>
      <c r="N586" s="319" t="s">
        <v>6575</v>
      </c>
      <c r="O586" s="288"/>
      <c r="P586" s="288"/>
      <c r="Q586" s="288"/>
      <c r="R586" s="288"/>
      <c r="S586" s="288"/>
      <c r="T586" s="288"/>
      <c r="U586" s="288"/>
      <c r="V586" s="288" t="s">
        <v>5257</v>
      </c>
      <c r="W586" s="291">
        <v>43005</v>
      </c>
    </row>
    <row r="587" spans="1:23" x14ac:dyDescent="0.3">
      <c r="A587" s="286" t="s">
        <v>5244</v>
      </c>
      <c r="B587" s="288" t="s">
        <v>4959</v>
      </c>
      <c r="C587" s="288">
        <v>364.85</v>
      </c>
      <c r="D587" s="288" t="s">
        <v>5280</v>
      </c>
      <c r="E587" s="288" t="s">
        <v>5476</v>
      </c>
      <c r="F587" s="288">
        <v>43</v>
      </c>
      <c r="G587" s="288">
        <v>326</v>
      </c>
      <c r="H587" s="288"/>
      <c r="I587" s="288"/>
      <c r="J587" s="288" t="s">
        <v>5988</v>
      </c>
      <c r="K587" s="462">
        <v>76</v>
      </c>
      <c r="L587" s="462">
        <v>242</v>
      </c>
      <c r="M587" s="481" t="s">
        <v>5992</v>
      </c>
      <c r="N587" s="319" t="s">
        <v>6584</v>
      </c>
      <c r="O587" s="288"/>
      <c r="P587" s="288"/>
      <c r="Q587" s="288"/>
      <c r="R587" s="288"/>
      <c r="S587" s="288"/>
      <c r="T587" s="288"/>
      <c r="U587" s="288"/>
      <c r="V587" s="288" t="s">
        <v>5257</v>
      </c>
      <c r="W587" s="291">
        <v>43005</v>
      </c>
    </row>
    <row r="588" spans="1:23" x14ac:dyDescent="0.3">
      <c r="A588" s="286" t="s">
        <v>5244</v>
      </c>
      <c r="B588" s="288" t="s">
        <v>4959</v>
      </c>
      <c r="C588" s="288">
        <v>365.3</v>
      </c>
      <c r="D588" s="288" t="s">
        <v>133</v>
      </c>
      <c r="E588" s="288" t="s">
        <v>5476</v>
      </c>
      <c r="F588" s="288">
        <v>53</v>
      </c>
      <c r="G588" s="288">
        <v>331</v>
      </c>
      <c r="H588" s="288"/>
      <c r="I588" s="288"/>
      <c r="J588" s="288" t="s">
        <v>5988</v>
      </c>
      <c r="K588" s="462">
        <v>67</v>
      </c>
      <c r="L588" s="462">
        <v>248</v>
      </c>
      <c r="M588" s="481" t="s">
        <v>5992</v>
      </c>
      <c r="N588" s="319" t="s">
        <v>6335</v>
      </c>
      <c r="O588" s="288"/>
      <c r="P588" s="288"/>
      <c r="Q588" s="288"/>
      <c r="R588" s="288"/>
      <c r="S588" s="288"/>
      <c r="T588" s="288"/>
      <c r="U588" s="288"/>
      <c r="V588" s="288" t="s">
        <v>5257</v>
      </c>
      <c r="W588" s="291">
        <v>43005</v>
      </c>
    </row>
    <row r="589" spans="1:23" x14ac:dyDescent="0.3">
      <c r="A589" s="286" t="s">
        <v>5244</v>
      </c>
      <c r="B589" s="288" t="s">
        <v>4959</v>
      </c>
      <c r="C589" s="288">
        <v>375.1</v>
      </c>
      <c r="D589" s="288" t="s">
        <v>133</v>
      </c>
      <c r="E589" s="288" t="s">
        <v>5476</v>
      </c>
      <c r="F589" s="288">
        <v>55</v>
      </c>
      <c r="G589" s="288">
        <v>326</v>
      </c>
      <c r="H589" s="288"/>
      <c r="I589" s="288"/>
      <c r="J589" s="288" t="s">
        <v>5988</v>
      </c>
      <c r="K589" s="462">
        <v>65</v>
      </c>
      <c r="L589" s="462">
        <v>246</v>
      </c>
      <c r="M589" s="481" t="s">
        <v>5992</v>
      </c>
      <c r="N589" s="319" t="s">
        <v>6585</v>
      </c>
      <c r="O589" s="288"/>
      <c r="P589" s="288"/>
      <c r="Q589" s="288"/>
      <c r="R589" s="288"/>
      <c r="S589" s="288"/>
      <c r="T589" s="288"/>
      <c r="U589" s="288"/>
      <c r="V589" s="288" t="s">
        <v>5257</v>
      </c>
      <c r="W589" s="291">
        <v>43005</v>
      </c>
    </row>
    <row r="590" spans="1:23" x14ac:dyDescent="0.3">
      <c r="A590" s="286" t="s">
        <v>5244</v>
      </c>
      <c r="B590" s="288" t="s">
        <v>4959</v>
      </c>
      <c r="C590" s="288">
        <v>376.3</v>
      </c>
      <c r="D590" s="288" t="s">
        <v>5280</v>
      </c>
      <c r="E590" s="288" t="s">
        <v>5476</v>
      </c>
      <c r="F590" s="288">
        <v>41</v>
      </c>
      <c r="G590" s="288">
        <v>354</v>
      </c>
      <c r="H590" s="288"/>
      <c r="I590" s="288"/>
      <c r="J590" s="288" t="s">
        <v>5988</v>
      </c>
      <c r="K590" s="462">
        <v>82</v>
      </c>
      <c r="L590" s="462">
        <v>262</v>
      </c>
      <c r="M590" s="481" t="s">
        <v>5992</v>
      </c>
      <c r="N590" s="319" t="s">
        <v>6586</v>
      </c>
      <c r="O590" s="288"/>
      <c r="P590" s="288"/>
      <c r="Q590" s="288"/>
      <c r="R590" s="288"/>
      <c r="S590" s="288"/>
      <c r="T590" s="288"/>
      <c r="U590" s="288"/>
      <c r="V590" s="288" t="s">
        <v>5257</v>
      </c>
      <c r="W590" s="291">
        <v>43005</v>
      </c>
    </row>
    <row r="591" spans="1:23" x14ac:dyDescent="0.3">
      <c r="A591" s="286" t="s">
        <v>5244</v>
      </c>
      <c r="B591" s="288" t="s">
        <v>4959</v>
      </c>
      <c r="C591" s="288">
        <v>377.9</v>
      </c>
      <c r="D591" s="288" t="s">
        <v>133</v>
      </c>
      <c r="E591" s="288" t="s">
        <v>5476</v>
      </c>
      <c r="F591" s="288">
        <v>50</v>
      </c>
      <c r="G591" s="288">
        <v>330</v>
      </c>
      <c r="H591" s="288"/>
      <c r="I591" s="288"/>
      <c r="J591" s="288" t="s">
        <v>5988</v>
      </c>
      <c r="K591" s="462">
        <v>70</v>
      </c>
      <c r="L591" s="462">
        <v>247</v>
      </c>
      <c r="M591" s="481" t="s">
        <v>5992</v>
      </c>
      <c r="N591" s="319" t="s">
        <v>6587</v>
      </c>
      <c r="O591" s="288"/>
      <c r="P591" s="288"/>
      <c r="Q591" s="288"/>
      <c r="R591" s="288"/>
      <c r="S591" s="288"/>
      <c r="T591" s="288"/>
      <c r="U591" s="288"/>
      <c r="V591" s="288" t="s">
        <v>5257</v>
      </c>
      <c r="W591" s="291">
        <v>43005</v>
      </c>
    </row>
    <row r="592" spans="1:23" x14ac:dyDescent="0.3">
      <c r="A592" s="286" t="s">
        <v>5244</v>
      </c>
      <c r="B592" s="288" t="s">
        <v>4959</v>
      </c>
      <c r="C592" s="288">
        <v>379.39</v>
      </c>
      <c r="D592" s="288" t="s">
        <v>5280</v>
      </c>
      <c r="E592" s="288" t="s">
        <v>5476</v>
      </c>
      <c r="F592" s="288">
        <v>56</v>
      </c>
      <c r="G592" s="288">
        <v>350</v>
      </c>
      <c r="H592" s="288"/>
      <c r="I592" s="288"/>
      <c r="J592" s="288" t="s">
        <v>5988</v>
      </c>
      <c r="K592" s="462">
        <v>67</v>
      </c>
      <c r="L592" s="462">
        <v>261</v>
      </c>
      <c r="M592" s="481" t="s">
        <v>5992</v>
      </c>
      <c r="N592" s="319" t="s">
        <v>6588</v>
      </c>
      <c r="O592" s="288"/>
      <c r="P592" s="288"/>
      <c r="Q592" s="288"/>
      <c r="R592" s="288"/>
      <c r="S592" s="288"/>
      <c r="T592" s="288"/>
      <c r="U592" s="288"/>
      <c r="V592" s="288" t="s">
        <v>5257</v>
      </c>
      <c r="W592" s="291">
        <v>43005</v>
      </c>
    </row>
    <row r="593" spans="1:23" x14ac:dyDescent="0.3">
      <c r="A593" s="286" t="s">
        <v>5244</v>
      </c>
      <c r="B593" s="288" t="s">
        <v>4959</v>
      </c>
      <c r="C593" s="288">
        <v>401.11</v>
      </c>
      <c r="D593" s="288" t="s">
        <v>5434</v>
      </c>
      <c r="E593" s="288" t="s">
        <v>5476</v>
      </c>
      <c r="F593" s="288">
        <v>35</v>
      </c>
      <c r="G593" s="288">
        <v>10</v>
      </c>
      <c r="H593" s="288"/>
      <c r="I593" s="288"/>
      <c r="J593" s="288" t="s">
        <v>5988</v>
      </c>
      <c r="K593" s="462">
        <v>89</v>
      </c>
      <c r="L593" s="462">
        <v>274</v>
      </c>
      <c r="M593" s="481" t="s">
        <v>5992</v>
      </c>
      <c r="N593" s="319" t="s">
        <v>6589</v>
      </c>
      <c r="O593" s="288"/>
      <c r="P593" s="288"/>
      <c r="Q593" s="288" t="s">
        <v>5266</v>
      </c>
      <c r="R593" s="288"/>
      <c r="S593" s="288"/>
      <c r="T593" s="288"/>
      <c r="U593" s="288"/>
      <c r="V593" s="288" t="s">
        <v>5257</v>
      </c>
      <c r="W593" s="291">
        <v>43005</v>
      </c>
    </row>
    <row r="594" spans="1:23" x14ac:dyDescent="0.3">
      <c r="A594" s="286" t="s">
        <v>5244</v>
      </c>
      <c r="B594" s="288" t="s">
        <v>4959</v>
      </c>
      <c r="C594" s="288">
        <v>403.32</v>
      </c>
      <c r="D594" s="288" t="s">
        <v>5434</v>
      </c>
      <c r="E594" s="288" t="s">
        <v>5476</v>
      </c>
      <c r="F594" s="288">
        <v>50</v>
      </c>
      <c r="G594" s="288">
        <v>348</v>
      </c>
      <c r="H594" s="288"/>
      <c r="I594" s="288"/>
      <c r="J594" s="288" t="s">
        <v>5988</v>
      </c>
      <c r="K594" s="462">
        <v>74</v>
      </c>
      <c r="L594" s="462">
        <v>258</v>
      </c>
      <c r="M594" s="481" t="s">
        <v>5992</v>
      </c>
      <c r="N594" s="319" t="s">
        <v>6590</v>
      </c>
      <c r="O594" s="288"/>
      <c r="P594" s="288"/>
      <c r="Q594" s="288"/>
      <c r="R594" s="288"/>
      <c r="S594" s="288"/>
      <c r="T594" s="288"/>
      <c r="U594" s="288"/>
      <c r="V594" s="288" t="s">
        <v>5257</v>
      </c>
      <c r="W594" s="291">
        <v>43005</v>
      </c>
    </row>
    <row r="595" spans="1:23" x14ac:dyDescent="0.3">
      <c r="A595" s="286" t="s">
        <v>5244</v>
      </c>
      <c r="B595" s="288" t="s">
        <v>4959</v>
      </c>
      <c r="C595" s="288">
        <v>403.4</v>
      </c>
      <c r="D595" s="288" t="s">
        <v>133</v>
      </c>
      <c r="E595" s="288" t="s">
        <v>5476</v>
      </c>
      <c r="F595" s="288">
        <v>45</v>
      </c>
      <c r="G595" s="288">
        <v>355</v>
      </c>
      <c r="H595" s="288"/>
      <c r="I595" s="288"/>
      <c r="J595" s="288" t="s">
        <v>5988</v>
      </c>
      <c r="K595" s="462">
        <v>79</v>
      </c>
      <c r="L595" s="462">
        <v>263</v>
      </c>
      <c r="M595" s="481" t="s">
        <v>5992</v>
      </c>
      <c r="N595" s="319" t="s">
        <v>6591</v>
      </c>
      <c r="O595" s="288"/>
      <c r="P595" s="288"/>
      <c r="Q595" s="288"/>
      <c r="R595" s="288"/>
      <c r="S595" s="288"/>
      <c r="T595" s="288"/>
      <c r="U595" s="288"/>
      <c r="V595" s="288" t="s">
        <v>5257</v>
      </c>
      <c r="W595" s="291">
        <v>43005</v>
      </c>
    </row>
    <row r="596" spans="1:23" x14ac:dyDescent="0.3">
      <c r="A596" s="286" t="s">
        <v>5244</v>
      </c>
      <c r="B596" s="288" t="s">
        <v>4959</v>
      </c>
      <c r="C596" s="288">
        <v>407</v>
      </c>
      <c r="D596" s="288" t="s">
        <v>133</v>
      </c>
      <c r="E596" s="288" t="s">
        <v>5476</v>
      </c>
      <c r="F596" s="288">
        <v>55</v>
      </c>
      <c r="G596" s="288">
        <v>14</v>
      </c>
      <c r="H596" s="288"/>
      <c r="I596" s="288"/>
      <c r="J596" s="288" t="s">
        <v>5988</v>
      </c>
      <c r="K596" s="462">
        <v>69</v>
      </c>
      <c r="L596" s="462">
        <v>275</v>
      </c>
      <c r="M596" s="481" t="s">
        <v>5992</v>
      </c>
      <c r="N596" s="319" t="s">
        <v>6592</v>
      </c>
      <c r="O596" s="288"/>
      <c r="P596" s="288"/>
      <c r="Q596" s="288"/>
      <c r="R596" s="288"/>
      <c r="S596" s="288"/>
      <c r="T596" s="288"/>
      <c r="U596" s="288"/>
      <c r="V596" s="288" t="s">
        <v>5257</v>
      </c>
      <c r="W596" s="291">
        <v>43005</v>
      </c>
    </row>
    <row r="597" spans="1:23" x14ac:dyDescent="0.3">
      <c r="A597" s="286" t="s">
        <v>5244</v>
      </c>
      <c r="B597" s="288" t="s">
        <v>4959</v>
      </c>
      <c r="C597" s="288">
        <v>408.08</v>
      </c>
      <c r="D597" s="288" t="s">
        <v>5434</v>
      </c>
      <c r="E597" s="288" t="s">
        <v>5476</v>
      </c>
      <c r="F597" s="288">
        <v>45</v>
      </c>
      <c r="G597" s="288">
        <v>352</v>
      </c>
      <c r="H597" s="288"/>
      <c r="I597" s="288"/>
      <c r="J597" s="288" t="s">
        <v>5988</v>
      </c>
      <c r="K597" s="462">
        <v>79</v>
      </c>
      <c r="L597" s="462">
        <v>261</v>
      </c>
      <c r="M597" s="481" t="s">
        <v>5992</v>
      </c>
      <c r="N597" s="319" t="s">
        <v>6593</v>
      </c>
      <c r="O597" s="288"/>
      <c r="P597" s="288"/>
      <c r="Q597" s="288"/>
      <c r="R597" s="288"/>
      <c r="S597" s="288"/>
      <c r="T597" s="288"/>
      <c r="U597" s="288"/>
      <c r="V597" s="288" t="s">
        <v>5257</v>
      </c>
      <c r="W597" s="291">
        <v>43005</v>
      </c>
    </row>
    <row r="598" spans="1:23" x14ac:dyDescent="0.3">
      <c r="A598" s="286" t="s">
        <v>5244</v>
      </c>
      <c r="B598" s="288" t="s">
        <v>4959</v>
      </c>
      <c r="C598" s="288">
        <v>342.7</v>
      </c>
      <c r="D598" s="288" t="s">
        <v>133</v>
      </c>
      <c r="E598" s="288" t="s">
        <v>5476</v>
      </c>
      <c r="F598" s="288">
        <v>52</v>
      </c>
      <c r="G598" s="288">
        <v>313</v>
      </c>
      <c r="H598" s="288"/>
      <c r="I598" s="288">
        <v>213</v>
      </c>
      <c r="J598" s="288" t="s">
        <v>5988</v>
      </c>
      <c r="K598" s="465">
        <v>63.700385508919979</v>
      </c>
      <c r="L598" s="465">
        <v>237</v>
      </c>
      <c r="M598" s="481" t="s">
        <v>5992</v>
      </c>
      <c r="N598" s="319" t="s">
        <v>6594</v>
      </c>
      <c r="O598" s="288"/>
      <c r="P598" s="288"/>
      <c r="Q598" s="288"/>
      <c r="R598" s="288"/>
      <c r="S598" s="288"/>
      <c r="T598" s="288"/>
      <c r="U598" s="288"/>
      <c r="V598" s="288" t="s">
        <v>5257</v>
      </c>
      <c r="W598" s="291">
        <v>43005</v>
      </c>
    </row>
    <row r="599" spans="1:23" x14ac:dyDescent="0.3">
      <c r="A599" s="286" t="s">
        <v>5244</v>
      </c>
      <c r="B599" s="288" t="s">
        <v>4959</v>
      </c>
      <c r="C599" s="288">
        <v>402.39</v>
      </c>
      <c r="D599" s="288" t="s">
        <v>5434</v>
      </c>
      <c r="E599" s="288" t="s">
        <v>5476</v>
      </c>
      <c r="F599" s="288">
        <v>45</v>
      </c>
      <c r="G599" s="288">
        <v>350</v>
      </c>
      <c r="H599" s="288"/>
      <c r="I599" s="288"/>
      <c r="J599" s="288" t="s">
        <v>5988</v>
      </c>
      <c r="K599" s="462">
        <v>79</v>
      </c>
      <c r="L599" s="462">
        <v>259</v>
      </c>
      <c r="M599" s="481" t="s">
        <v>5992</v>
      </c>
      <c r="N599" s="319" t="s">
        <v>6595</v>
      </c>
      <c r="O599" s="288"/>
      <c r="P599" s="288"/>
      <c r="Q599" s="288" t="s">
        <v>5266</v>
      </c>
      <c r="R599" s="288"/>
      <c r="S599" s="288"/>
      <c r="T599" s="288"/>
      <c r="U599" s="288"/>
      <c r="V599" s="288" t="s">
        <v>5257</v>
      </c>
      <c r="W599" s="291">
        <v>43005</v>
      </c>
    </row>
    <row r="600" spans="1:23" x14ac:dyDescent="0.3">
      <c r="A600" s="286" t="s">
        <v>5244</v>
      </c>
      <c r="B600" s="288" t="s">
        <v>4959</v>
      </c>
      <c r="C600" s="288">
        <v>352.58</v>
      </c>
      <c r="D600" s="288" t="s">
        <v>5434</v>
      </c>
      <c r="E600" s="288" t="s">
        <v>5476</v>
      </c>
      <c r="F600" s="288">
        <v>40</v>
      </c>
      <c r="G600" s="288">
        <v>291</v>
      </c>
      <c r="H600" s="288">
        <v>342</v>
      </c>
      <c r="I600" s="288"/>
      <c r="J600" s="288" t="s">
        <v>5988</v>
      </c>
      <c r="K600" s="462">
        <v>67</v>
      </c>
      <c r="L600" s="462">
        <v>216</v>
      </c>
      <c r="M600" s="321" t="s">
        <v>6075</v>
      </c>
      <c r="N600" s="319" t="s">
        <v>6596</v>
      </c>
      <c r="O600" s="288"/>
      <c r="P600" s="288"/>
      <c r="Q600" s="288"/>
      <c r="R600" s="288"/>
      <c r="S600" s="288"/>
      <c r="T600" s="288"/>
      <c r="U600" s="288"/>
      <c r="V600" s="288" t="s">
        <v>5257</v>
      </c>
      <c r="W600" s="291">
        <v>43005</v>
      </c>
    </row>
    <row r="601" spans="1:23" x14ac:dyDescent="0.3">
      <c r="A601" s="286" t="s">
        <v>5244</v>
      </c>
      <c r="B601" s="288" t="s">
        <v>4959</v>
      </c>
      <c r="C601" s="288">
        <v>357.99</v>
      </c>
      <c r="D601" s="288" t="s">
        <v>5434</v>
      </c>
      <c r="E601" s="288" t="s">
        <v>5476</v>
      </c>
      <c r="F601" s="288">
        <v>40</v>
      </c>
      <c r="G601" s="288">
        <v>10</v>
      </c>
      <c r="H601" s="288">
        <v>322</v>
      </c>
      <c r="I601" s="288"/>
      <c r="J601" s="288" t="s">
        <v>5988</v>
      </c>
      <c r="K601" s="462">
        <v>82</v>
      </c>
      <c r="L601" s="462">
        <v>275</v>
      </c>
      <c r="M601" s="321" t="s">
        <v>6075</v>
      </c>
      <c r="N601" s="319" t="s">
        <v>6597</v>
      </c>
      <c r="O601" s="288"/>
      <c r="P601" s="288"/>
      <c r="Q601" s="288"/>
      <c r="R601" s="288"/>
      <c r="S601" s="288"/>
      <c r="T601" s="288"/>
      <c r="U601" s="288"/>
      <c r="V601" s="288" t="s">
        <v>5257</v>
      </c>
      <c r="W601" s="291">
        <v>43005</v>
      </c>
    </row>
    <row r="602" spans="1:23" x14ac:dyDescent="0.3">
      <c r="A602" s="286" t="s">
        <v>5244</v>
      </c>
      <c r="B602" s="288" t="s">
        <v>4959</v>
      </c>
      <c r="C602" s="288">
        <v>364.75</v>
      </c>
      <c r="D602" s="288" t="s">
        <v>5434</v>
      </c>
      <c r="E602" s="288" t="s">
        <v>5476</v>
      </c>
      <c r="F602" s="288">
        <v>35</v>
      </c>
      <c r="G602" s="288">
        <v>326</v>
      </c>
      <c r="H602" s="288">
        <v>258</v>
      </c>
      <c r="I602" s="288"/>
      <c r="J602" s="288" t="s">
        <v>5988</v>
      </c>
      <c r="K602" s="462">
        <v>83</v>
      </c>
      <c r="L602" s="462">
        <v>239</v>
      </c>
      <c r="M602" s="321" t="s">
        <v>6075</v>
      </c>
      <c r="N602" s="319" t="s">
        <v>6598</v>
      </c>
      <c r="O602" s="288"/>
      <c r="P602" s="288"/>
      <c r="Q602" s="288"/>
      <c r="R602" s="288"/>
      <c r="S602" s="288"/>
      <c r="T602" s="288"/>
      <c r="U602" s="288"/>
      <c r="V602" s="288" t="s">
        <v>5257</v>
      </c>
      <c r="W602" s="291">
        <v>43005</v>
      </c>
    </row>
    <row r="603" spans="1:23" x14ac:dyDescent="0.3">
      <c r="A603" s="286" t="s">
        <v>5244</v>
      </c>
      <c r="B603" s="288" t="s">
        <v>4959</v>
      </c>
      <c r="C603" s="288">
        <v>401.56</v>
      </c>
      <c r="D603" s="288" t="s">
        <v>5434</v>
      </c>
      <c r="E603" s="288" t="s">
        <v>5476</v>
      </c>
      <c r="F603" s="288">
        <v>38</v>
      </c>
      <c r="G603" s="288">
        <v>10</v>
      </c>
      <c r="H603" s="288"/>
      <c r="I603" s="288"/>
      <c r="J603" s="288" t="s">
        <v>5988</v>
      </c>
      <c r="K603" s="462">
        <v>86</v>
      </c>
      <c r="L603" s="462">
        <v>274</v>
      </c>
      <c r="M603" s="321" t="s">
        <v>6075</v>
      </c>
      <c r="N603" s="319" t="s">
        <v>6599</v>
      </c>
      <c r="O603" s="288"/>
      <c r="P603" s="288"/>
      <c r="Q603" s="288" t="s">
        <v>5266</v>
      </c>
      <c r="R603" s="288"/>
      <c r="S603" s="288"/>
      <c r="T603" s="288"/>
      <c r="U603" s="288"/>
      <c r="V603" s="288" t="s">
        <v>5257</v>
      </c>
      <c r="W603" s="291">
        <v>43005</v>
      </c>
    </row>
    <row r="604" spans="1:23" x14ac:dyDescent="0.3">
      <c r="A604" s="286" t="s">
        <v>5244</v>
      </c>
      <c r="B604" s="288" t="s">
        <v>4959</v>
      </c>
      <c r="C604" s="288">
        <v>409.01</v>
      </c>
      <c r="D604" s="288" t="s">
        <v>5280</v>
      </c>
      <c r="E604" s="288" t="s">
        <v>5476</v>
      </c>
      <c r="F604" s="288">
        <v>65</v>
      </c>
      <c r="G604" s="288">
        <v>90</v>
      </c>
      <c r="H604" s="288"/>
      <c r="I604" s="288"/>
      <c r="J604" s="288" t="s">
        <v>5988</v>
      </c>
      <c r="K604" s="462">
        <v>42</v>
      </c>
      <c r="L604" s="462">
        <v>306</v>
      </c>
      <c r="M604" s="338" t="s">
        <v>6002</v>
      </c>
      <c r="N604" s="319" t="s">
        <v>6600</v>
      </c>
      <c r="O604" s="288"/>
      <c r="P604" s="288"/>
      <c r="Q604" s="288"/>
      <c r="R604" s="288"/>
      <c r="S604" s="288"/>
      <c r="T604" s="288"/>
      <c r="U604" s="288"/>
      <c r="V604" s="288" t="s">
        <v>5257</v>
      </c>
      <c r="W604" s="291">
        <v>43005</v>
      </c>
    </row>
    <row r="605" spans="1:23" x14ac:dyDescent="0.3">
      <c r="A605" s="286" t="s">
        <v>5244</v>
      </c>
      <c r="B605" s="288" t="s">
        <v>4959</v>
      </c>
      <c r="C605" s="288">
        <v>409.5</v>
      </c>
      <c r="D605" s="288" t="s">
        <v>5280</v>
      </c>
      <c r="E605" s="288" t="s">
        <v>5476</v>
      </c>
      <c r="F605" s="288">
        <v>53</v>
      </c>
      <c r="G605" s="288">
        <v>50</v>
      </c>
      <c r="H605" s="288"/>
      <c r="I605" s="288"/>
      <c r="J605" s="288" t="s">
        <v>5988</v>
      </c>
      <c r="K605" s="462">
        <v>64</v>
      </c>
      <c r="L605" s="462">
        <v>297</v>
      </c>
      <c r="M605" s="338" t="s">
        <v>6002</v>
      </c>
      <c r="N605" s="319" t="s">
        <v>6601</v>
      </c>
      <c r="O605" s="288"/>
      <c r="P605" s="288"/>
      <c r="Q605" s="288"/>
      <c r="R605" s="288"/>
      <c r="S605" s="288"/>
      <c r="T605" s="288"/>
      <c r="U605" s="288"/>
      <c r="V605" s="288" t="s">
        <v>5257</v>
      </c>
      <c r="W605" s="291">
        <v>43005</v>
      </c>
    </row>
    <row r="606" spans="1:23" x14ac:dyDescent="0.3">
      <c r="A606" s="286" t="s">
        <v>5244</v>
      </c>
      <c r="B606" s="288" t="s">
        <v>4959</v>
      </c>
      <c r="C606" s="288">
        <v>410.67</v>
      </c>
      <c r="D606" s="288" t="s">
        <v>5280</v>
      </c>
      <c r="E606" s="288" t="s">
        <v>5476</v>
      </c>
      <c r="F606" s="288">
        <v>46</v>
      </c>
      <c r="G606" s="288">
        <v>32</v>
      </c>
      <c r="H606" s="288"/>
      <c r="I606" s="288"/>
      <c r="J606" s="288" t="s">
        <v>5988</v>
      </c>
      <c r="K606" s="462">
        <v>75</v>
      </c>
      <c r="L606" s="462">
        <v>289</v>
      </c>
      <c r="M606" s="338" t="s">
        <v>6002</v>
      </c>
      <c r="N606" s="319" t="s">
        <v>6602</v>
      </c>
      <c r="O606" s="288"/>
      <c r="P606" s="288"/>
      <c r="Q606" s="288"/>
      <c r="R606" s="288"/>
      <c r="S606" s="288"/>
      <c r="T606" s="288"/>
      <c r="U606" s="288"/>
      <c r="V606" s="288" t="s">
        <v>5257</v>
      </c>
      <c r="W606" s="291">
        <v>43005</v>
      </c>
    </row>
    <row r="607" spans="1:23" x14ac:dyDescent="0.3">
      <c r="A607" s="286" t="s">
        <v>5244</v>
      </c>
      <c r="B607" s="288" t="s">
        <v>4959</v>
      </c>
      <c r="C607" s="288">
        <v>413.08</v>
      </c>
      <c r="D607" s="288" t="s">
        <v>5280</v>
      </c>
      <c r="E607" s="288" t="s">
        <v>5476</v>
      </c>
      <c r="F607" s="288">
        <v>45</v>
      </c>
      <c r="G607" s="288">
        <v>72</v>
      </c>
      <c r="H607" s="288"/>
      <c r="I607" s="288"/>
      <c r="J607" s="288" t="s">
        <v>5988</v>
      </c>
      <c r="K607" s="462">
        <v>63</v>
      </c>
      <c r="L607" s="462">
        <v>316</v>
      </c>
      <c r="M607" s="338" t="s">
        <v>6002</v>
      </c>
      <c r="N607" s="319" t="s">
        <v>6603</v>
      </c>
      <c r="O607" s="288"/>
      <c r="P607" s="288"/>
      <c r="Q607" s="288"/>
      <c r="R607" s="288"/>
      <c r="S607" s="288"/>
      <c r="T607" s="288"/>
      <c r="U607" s="288"/>
      <c r="V607" s="288" t="s">
        <v>5257</v>
      </c>
      <c r="W607" s="291">
        <v>43005</v>
      </c>
    </row>
    <row r="608" spans="1:23" x14ac:dyDescent="0.3">
      <c r="A608" s="286" t="s">
        <v>5244</v>
      </c>
      <c r="B608" s="288" t="s">
        <v>4959</v>
      </c>
      <c r="C608" s="288">
        <v>413.13</v>
      </c>
      <c r="D608" s="288" t="s">
        <v>6023</v>
      </c>
      <c r="E608" s="288" t="s">
        <v>5476</v>
      </c>
      <c r="F608" s="288">
        <v>54</v>
      </c>
      <c r="G608" s="288">
        <v>64</v>
      </c>
      <c r="H608" s="288"/>
      <c r="I608" s="288"/>
      <c r="J608" s="288" t="s">
        <v>5988</v>
      </c>
      <c r="K608" s="462">
        <v>59</v>
      </c>
      <c r="L608" s="462">
        <v>305</v>
      </c>
      <c r="M608" s="338" t="s">
        <v>6002</v>
      </c>
      <c r="N608" s="319" t="s">
        <v>6604</v>
      </c>
      <c r="O608" s="288"/>
      <c r="P608" s="288"/>
      <c r="Q608" s="288"/>
      <c r="R608" s="288"/>
      <c r="S608" s="288"/>
      <c r="T608" s="288"/>
      <c r="U608" s="288"/>
      <c r="V608" s="288" t="s">
        <v>5257</v>
      </c>
      <c r="W608" s="291">
        <v>43005</v>
      </c>
    </row>
    <row r="609" spans="1:23" x14ac:dyDescent="0.3">
      <c r="A609" s="286" t="s">
        <v>5244</v>
      </c>
      <c r="B609" s="288" t="s">
        <v>4959</v>
      </c>
      <c r="C609" s="288">
        <v>413.3</v>
      </c>
      <c r="D609" s="288" t="s">
        <v>5280</v>
      </c>
      <c r="E609" s="288" t="s">
        <v>5476</v>
      </c>
      <c r="F609" s="288">
        <v>52</v>
      </c>
      <c r="G609" s="288">
        <v>51</v>
      </c>
      <c r="H609" s="288"/>
      <c r="I609" s="288"/>
      <c r="J609" s="288" t="s">
        <v>5988</v>
      </c>
      <c r="K609" s="462">
        <v>64</v>
      </c>
      <c r="L609" s="462">
        <v>299</v>
      </c>
      <c r="M609" s="338" t="s">
        <v>6002</v>
      </c>
      <c r="N609" s="319" t="s">
        <v>6605</v>
      </c>
      <c r="O609" s="288"/>
      <c r="P609" s="288"/>
      <c r="Q609" s="288"/>
      <c r="R609" s="288"/>
      <c r="S609" s="288"/>
      <c r="T609" s="288"/>
      <c r="U609" s="288"/>
      <c r="V609" s="288" t="s">
        <v>5257</v>
      </c>
      <c r="W609" s="291">
        <v>43005</v>
      </c>
    </row>
    <row r="610" spans="1:23" x14ac:dyDescent="0.3">
      <c r="A610" s="286" t="s">
        <v>5244</v>
      </c>
      <c r="B610" s="288" t="s">
        <v>4959</v>
      </c>
      <c r="C610" s="288">
        <v>413.45</v>
      </c>
      <c r="D610" s="288" t="s">
        <v>5280</v>
      </c>
      <c r="E610" s="288" t="s">
        <v>5476</v>
      </c>
      <c r="F610" s="288">
        <v>44</v>
      </c>
      <c r="G610" s="288">
        <v>50</v>
      </c>
      <c r="H610" s="288"/>
      <c r="I610" s="288"/>
      <c r="J610" s="288" t="s">
        <v>5988</v>
      </c>
      <c r="K610" s="462">
        <v>72</v>
      </c>
      <c r="L610" s="462">
        <v>302</v>
      </c>
      <c r="M610" s="338" t="s">
        <v>6002</v>
      </c>
      <c r="N610" s="319" t="s">
        <v>6606</v>
      </c>
      <c r="O610" s="288"/>
      <c r="P610" s="288"/>
      <c r="Q610" s="288"/>
      <c r="R610" s="288"/>
      <c r="S610" s="288"/>
      <c r="T610" s="288"/>
      <c r="U610" s="288"/>
      <c r="V610" s="288" t="s">
        <v>5257</v>
      </c>
      <c r="W610" s="291">
        <v>43005</v>
      </c>
    </row>
    <row r="611" spans="1:23" x14ac:dyDescent="0.3">
      <c r="A611" s="286" t="s">
        <v>5244</v>
      </c>
      <c r="B611" s="288" t="s">
        <v>4959</v>
      </c>
      <c r="C611" s="288">
        <v>416.66</v>
      </c>
      <c r="D611" s="288" t="s">
        <v>5280</v>
      </c>
      <c r="E611" s="288" t="s">
        <v>5476</v>
      </c>
      <c r="F611" s="288">
        <v>58</v>
      </c>
      <c r="G611" s="288">
        <v>45</v>
      </c>
      <c r="H611" s="288"/>
      <c r="I611" s="288"/>
      <c r="J611" s="288" t="s">
        <v>5988</v>
      </c>
      <c r="K611" s="462">
        <v>61</v>
      </c>
      <c r="L611" s="462">
        <v>292</v>
      </c>
      <c r="M611" s="338" t="s">
        <v>6002</v>
      </c>
      <c r="N611" s="319" t="s">
        <v>6607</v>
      </c>
      <c r="O611" s="288"/>
      <c r="P611" s="288"/>
      <c r="Q611" s="288"/>
      <c r="R611" s="288"/>
      <c r="S611" s="288"/>
      <c r="T611" s="288"/>
      <c r="U611" s="288"/>
      <c r="V611" s="288" t="s">
        <v>5257</v>
      </c>
      <c r="W611" s="291">
        <v>43005</v>
      </c>
    </row>
    <row r="612" spans="1:23" x14ac:dyDescent="0.3">
      <c r="A612" s="286" t="s">
        <v>5244</v>
      </c>
      <c r="B612" s="288" t="s">
        <v>4959</v>
      </c>
      <c r="C612" s="288">
        <v>416.8</v>
      </c>
      <c r="D612" s="288" t="s">
        <v>5280</v>
      </c>
      <c r="E612" s="288" t="s">
        <v>5476</v>
      </c>
      <c r="F612" s="288">
        <v>54</v>
      </c>
      <c r="G612" s="288">
        <v>18</v>
      </c>
      <c r="H612" s="288"/>
      <c r="I612" s="288"/>
      <c r="J612" s="288" t="s">
        <v>5988</v>
      </c>
      <c r="K612" s="462">
        <v>69</v>
      </c>
      <c r="L612" s="462">
        <v>278</v>
      </c>
      <c r="M612" s="338" t="s">
        <v>6002</v>
      </c>
      <c r="N612" s="319" t="s">
        <v>6608</v>
      </c>
      <c r="O612" s="288"/>
      <c r="P612" s="288"/>
      <c r="Q612" s="288"/>
      <c r="R612" s="288"/>
      <c r="S612" s="288"/>
      <c r="T612" s="288"/>
      <c r="U612" s="288"/>
      <c r="V612" s="288" t="s">
        <v>5257</v>
      </c>
      <c r="W612" s="291">
        <v>43005</v>
      </c>
    </row>
    <row r="613" spans="1:23" x14ac:dyDescent="0.3">
      <c r="A613" s="286" t="s">
        <v>5244</v>
      </c>
      <c r="B613" s="288" t="s">
        <v>4959</v>
      </c>
      <c r="C613" s="288">
        <v>416.99</v>
      </c>
      <c r="D613" s="288" t="s">
        <v>5280</v>
      </c>
      <c r="E613" s="288" t="s">
        <v>5476</v>
      </c>
      <c r="F613" s="288">
        <v>62</v>
      </c>
      <c r="G613" s="288">
        <v>25</v>
      </c>
      <c r="H613" s="288"/>
      <c r="I613" s="288"/>
      <c r="J613" s="288" t="s">
        <v>5988</v>
      </c>
      <c r="K613" s="462">
        <v>61</v>
      </c>
      <c r="L613" s="462">
        <v>280</v>
      </c>
      <c r="M613" s="338" t="s">
        <v>6002</v>
      </c>
      <c r="N613" s="319" t="s">
        <v>6236</v>
      </c>
      <c r="O613" s="288"/>
      <c r="P613" s="288"/>
      <c r="Q613" s="288"/>
      <c r="R613" s="288"/>
      <c r="S613" s="288"/>
      <c r="T613" s="288"/>
      <c r="U613" s="288"/>
      <c r="V613" s="288" t="s">
        <v>5257</v>
      </c>
      <c r="W613" s="291">
        <v>43005</v>
      </c>
    </row>
    <row r="614" spans="1:23" x14ac:dyDescent="0.3">
      <c r="A614" s="286" t="s">
        <v>5244</v>
      </c>
      <c r="B614" s="288" t="s">
        <v>4959</v>
      </c>
      <c r="C614" s="288">
        <v>418.8</v>
      </c>
      <c r="D614" s="288" t="s">
        <v>5280</v>
      </c>
      <c r="E614" s="288" t="s">
        <v>5476</v>
      </c>
      <c r="F614" s="288">
        <v>50</v>
      </c>
      <c r="G614" s="288">
        <v>70</v>
      </c>
      <c r="H614" s="288"/>
      <c r="I614" s="288"/>
      <c r="J614" s="288" t="s">
        <v>5988</v>
      </c>
      <c r="K614" s="462">
        <v>60</v>
      </c>
      <c r="L614" s="462">
        <v>312</v>
      </c>
      <c r="M614" s="338" t="s">
        <v>6002</v>
      </c>
      <c r="N614" s="319" t="s">
        <v>6609</v>
      </c>
      <c r="O614" s="288"/>
      <c r="P614" s="288"/>
      <c r="Q614" s="288"/>
      <c r="R614" s="288"/>
      <c r="S614" s="288"/>
      <c r="T614" s="288"/>
      <c r="U614" s="288"/>
      <c r="V614" s="288" t="s">
        <v>5257</v>
      </c>
      <c r="W614" s="291">
        <v>43005</v>
      </c>
    </row>
    <row r="615" spans="1:23" x14ac:dyDescent="0.3">
      <c r="A615" s="286" t="s">
        <v>5244</v>
      </c>
      <c r="B615" s="288" t="s">
        <v>4959</v>
      </c>
      <c r="C615" s="288">
        <v>421.45</v>
      </c>
      <c r="D615" s="288" t="s">
        <v>5280</v>
      </c>
      <c r="E615" s="288" t="s">
        <v>5476</v>
      </c>
      <c r="F615" s="288">
        <v>55</v>
      </c>
      <c r="G615" s="288">
        <v>20</v>
      </c>
      <c r="H615" s="288"/>
      <c r="I615" s="288"/>
      <c r="J615" s="288" t="s">
        <v>5988</v>
      </c>
      <c r="K615" s="462">
        <v>68</v>
      </c>
      <c r="L615" s="462">
        <v>279</v>
      </c>
      <c r="M615" s="338" t="s">
        <v>6002</v>
      </c>
      <c r="N615" s="319" t="s">
        <v>6610</v>
      </c>
      <c r="O615" s="288"/>
      <c r="P615" s="288"/>
      <c r="Q615" s="288"/>
      <c r="R615" s="288"/>
      <c r="S615" s="288"/>
      <c r="T615" s="288"/>
      <c r="U615" s="288"/>
      <c r="V615" s="288" t="s">
        <v>5257</v>
      </c>
      <c r="W615" s="291">
        <v>43005</v>
      </c>
    </row>
    <row r="616" spans="1:23" x14ac:dyDescent="0.3">
      <c r="A616" s="286" t="s">
        <v>5244</v>
      </c>
      <c r="B616" s="288" t="s">
        <v>4959</v>
      </c>
      <c r="C616" s="288">
        <v>422.55</v>
      </c>
      <c r="D616" s="288" t="s">
        <v>5280</v>
      </c>
      <c r="E616" s="288" t="s">
        <v>5476</v>
      </c>
      <c r="F616" s="288">
        <v>55</v>
      </c>
      <c r="G616" s="288">
        <v>341</v>
      </c>
      <c r="H616" s="288"/>
      <c r="I616" s="288"/>
      <c r="J616" s="288" t="s">
        <v>5988</v>
      </c>
      <c r="K616" s="462">
        <v>69</v>
      </c>
      <c r="L616" s="462">
        <v>256</v>
      </c>
      <c r="M616" s="338" t="s">
        <v>6002</v>
      </c>
      <c r="N616" s="319" t="s">
        <v>6611</v>
      </c>
      <c r="O616" s="288"/>
      <c r="P616" s="288"/>
      <c r="Q616" s="288"/>
      <c r="R616" s="288"/>
      <c r="S616" s="288"/>
      <c r="T616" s="288"/>
      <c r="U616" s="288"/>
      <c r="V616" s="288" t="s">
        <v>5257</v>
      </c>
      <c r="W616" s="291">
        <v>43005</v>
      </c>
    </row>
    <row r="617" spans="1:23" x14ac:dyDescent="0.3">
      <c r="A617" s="286" t="s">
        <v>5244</v>
      </c>
      <c r="B617" s="288" t="s">
        <v>4959</v>
      </c>
      <c r="C617" s="288">
        <v>426.51</v>
      </c>
      <c r="D617" s="288" t="s">
        <v>5280</v>
      </c>
      <c r="E617" s="288" t="s">
        <v>5476</v>
      </c>
      <c r="F617" s="288">
        <v>55</v>
      </c>
      <c r="G617" s="288">
        <v>23</v>
      </c>
      <c r="H617" s="288"/>
      <c r="I617" s="288"/>
      <c r="J617" s="288" t="s">
        <v>5988</v>
      </c>
      <c r="K617" s="462">
        <v>68</v>
      </c>
      <c r="L617" s="462">
        <v>281</v>
      </c>
      <c r="M617" s="338" t="s">
        <v>6002</v>
      </c>
      <c r="N617" s="319" t="s">
        <v>6612</v>
      </c>
      <c r="O617" s="288"/>
      <c r="P617" s="288"/>
      <c r="Q617" s="288"/>
      <c r="R617" s="288"/>
      <c r="S617" s="288"/>
      <c r="T617" s="288"/>
      <c r="U617" s="288"/>
      <c r="V617" s="288" t="s">
        <v>5257</v>
      </c>
      <c r="W617" s="291">
        <v>43005</v>
      </c>
    </row>
    <row r="618" spans="1:23" x14ac:dyDescent="0.3">
      <c r="A618" s="286" t="s">
        <v>5244</v>
      </c>
      <c r="B618" s="288" t="s">
        <v>4959</v>
      </c>
      <c r="C618" s="288">
        <v>429.4</v>
      </c>
      <c r="D618" s="288" t="s">
        <v>5280</v>
      </c>
      <c r="E618" s="288" t="s">
        <v>5476</v>
      </c>
      <c r="F618" s="288">
        <v>60</v>
      </c>
      <c r="G618" s="288">
        <v>0</v>
      </c>
      <c r="H618" s="288"/>
      <c r="I618" s="288"/>
      <c r="J618" s="288" t="s">
        <v>5988</v>
      </c>
      <c r="K618" s="462">
        <v>65</v>
      </c>
      <c r="L618" s="462">
        <v>267</v>
      </c>
      <c r="M618" s="338" t="s">
        <v>6002</v>
      </c>
      <c r="N618" s="319" t="s">
        <v>6613</v>
      </c>
      <c r="O618" s="288"/>
      <c r="P618" s="288"/>
      <c r="Q618" s="288"/>
      <c r="R618" s="288"/>
      <c r="S618" s="288"/>
      <c r="T618" s="288"/>
      <c r="U618" s="288"/>
      <c r="V618" s="288" t="s">
        <v>5257</v>
      </c>
      <c r="W618" s="291">
        <v>43005</v>
      </c>
    </row>
    <row r="619" spans="1:23" x14ac:dyDescent="0.3">
      <c r="A619" s="286" t="s">
        <v>5244</v>
      </c>
      <c r="B619" s="288" t="s">
        <v>4959</v>
      </c>
      <c r="C619" s="288">
        <v>430.8</v>
      </c>
      <c r="D619" s="288" t="s">
        <v>5280</v>
      </c>
      <c r="E619" s="288" t="s">
        <v>5476</v>
      </c>
      <c r="F619" s="288">
        <v>50</v>
      </c>
      <c r="G619" s="288">
        <v>323</v>
      </c>
      <c r="H619" s="288"/>
      <c r="I619" s="288"/>
      <c r="J619" s="288" t="s">
        <v>5988</v>
      </c>
      <c r="K619" s="462">
        <v>71</v>
      </c>
      <c r="L619" s="462">
        <v>243</v>
      </c>
      <c r="M619" s="338" t="s">
        <v>6002</v>
      </c>
      <c r="N619" s="319" t="s">
        <v>6614</v>
      </c>
      <c r="O619" s="288"/>
      <c r="P619" s="288"/>
      <c r="Q619" s="288"/>
      <c r="R619" s="288"/>
      <c r="S619" s="288"/>
      <c r="T619" s="288"/>
      <c r="U619" s="288"/>
      <c r="V619" s="288" t="s">
        <v>5257</v>
      </c>
      <c r="W619" s="291">
        <v>43005</v>
      </c>
    </row>
    <row r="620" spans="1:23" x14ac:dyDescent="0.3">
      <c r="A620" s="286" t="s">
        <v>5244</v>
      </c>
      <c r="B620" s="288" t="s">
        <v>4959</v>
      </c>
      <c r="C620" s="288">
        <v>435.62</v>
      </c>
      <c r="D620" s="288" t="s">
        <v>5280</v>
      </c>
      <c r="E620" s="288" t="s">
        <v>5476</v>
      </c>
      <c r="F620" s="288">
        <v>50</v>
      </c>
      <c r="G620" s="288">
        <v>344</v>
      </c>
      <c r="H620" s="288"/>
      <c r="I620" s="288"/>
      <c r="J620" s="288" t="s">
        <v>5988</v>
      </c>
      <c r="K620" s="462">
        <v>74</v>
      </c>
      <c r="L620" s="462">
        <v>256</v>
      </c>
      <c r="M620" s="338" t="s">
        <v>6002</v>
      </c>
      <c r="N620" s="319" t="s">
        <v>6615</v>
      </c>
      <c r="O620" s="288"/>
      <c r="P620" s="288"/>
      <c r="Q620" s="288"/>
      <c r="R620" s="288"/>
      <c r="S620" s="288"/>
      <c r="T620" s="288"/>
      <c r="U620" s="288"/>
      <c r="V620" s="288" t="s">
        <v>5257</v>
      </c>
      <c r="W620" s="291">
        <v>43005</v>
      </c>
    </row>
    <row r="621" spans="1:23" x14ac:dyDescent="0.3">
      <c r="A621" s="286" t="s">
        <v>5244</v>
      </c>
      <c r="B621" s="288" t="s">
        <v>4959</v>
      </c>
      <c r="C621" s="288">
        <v>435.74</v>
      </c>
      <c r="D621" s="288" t="s">
        <v>5280</v>
      </c>
      <c r="E621" s="288" t="s">
        <v>5476</v>
      </c>
      <c r="F621" s="288">
        <v>58</v>
      </c>
      <c r="G621" s="288">
        <v>344</v>
      </c>
      <c r="H621" s="288"/>
      <c r="I621" s="288"/>
      <c r="J621" s="288" t="s">
        <v>5988</v>
      </c>
      <c r="K621" s="462">
        <v>66</v>
      </c>
      <c r="L621" s="462">
        <v>258</v>
      </c>
      <c r="M621" s="338" t="s">
        <v>6002</v>
      </c>
      <c r="N621" s="319" t="s">
        <v>6246</v>
      </c>
      <c r="O621" s="288"/>
      <c r="P621" s="288"/>
      <c r="Q621" s="288"/>
      <c r="R621" s="288"/>
      <c r="S621" s="288"/>
      <c r="T621" s="288"/>
      <c r="U621" s="288"/>
      <c r="V621" s="288" t="s">
        <v>5257</v>
      </c>
      <c r="W621" s="291">
        <v>43005</v>
      </c>
    </row>
    <row r="622" spans="1:23" x14ac:dyDescent="0.3">
      <c r="A622" s="286" t="s">
        <v>5244</v>
      </c>
      <c r="B622" s="288" t="s">
        <v>4959</v>
      </c>
      <c r="C622" s="288">
        <v>448.11</v>
      </c>
      <c r="D622" s="288" t="s">
        <v>5280</v>
      </c>
      <c r="E622" s="288" t="s">
        <v>5476</v>
      </c>
      <c r="F622" s="288">
        <v>60</v>
      </c>
      <c r="G622" s="288">
        <v>350</v>
      </c>
      <c r="H622" s="288"/>
      <c r="I622" s="288"/>
      <c r="J622" s="288" t="s">
        <v>5988</v>
      </c>
      <c r="K622" s="462">
        <v>65</v>
      </c>
      <c r="L622" s="462">
        <v>261</v>
      </c>
      <c r="M622" s="338" t="s">
        <v>6002</v>
      </c>
      <c r="N622" s="319" t="s">
        <v>6616</v>
      </c>
      <c r="O622" s="288"/>
      <c r="P622" s="288"/>
      <c r="Q622" s="288"/>
      <c r="R622" s="288"/>
      <c r="S622" s="288">
        <v>3</v>
      </c>
      <c r="T622" s="288" t="s">
        <v>6029</v>
      </c>
      <c r="U622" s="288" t="s">
        <v>6090</v>
      </c>
      <c r="V622" s="288" t="s">
        <v>5257</v>
      </c>
      <c r="W622" s="291">
        <v>43005</v>
      </c>
    </row>
    <row r="623" spans="1:23" x14ac:dyDescent="0.3">
      <c r="A623" s="286" t="s">
        <v>5244</v>
      </c>
      <c r="B623" s="288" t="s">
        <v>4959</v>
      </c>
      <c r="C623" s="288">
        <v>453.68</v>
      </c>
      <c r="D623" s="288" t="s">
        <v>5280</v>
      </c>
      <c r="E623" s="288" t="s">
        <v>5476</v>
      </c>
      <c r="F623" s="288">
        <v>60</v>
      </c>
      <c r="G623" s="288">
        <v>333</v>
      </c>
      <c r="H623" s="288"/>
      <c r="I623" s="288"/>
      <c r="J623" s="288" t="s">
        <v>5988</v>
      </c>
      <c r="K623" s="462">
        <v>64</v>
      </c>
      <c r="L623" s="462">
        <v>252</v>
      </c>
      <c r="M623" s="338" t="s">
        <v>6002</v>
      </c>
      <c r="N623" s="319" t="s">
        <v>6617</v>
      </c>
      <c r="O623" s="288"/>
      <c r="P623" s="288"/>
      <c r="Q623" s="288"/>
      <c r="R623" s="288"/>
      <c r="S623" s="288"/>
      <c r="T623" s="288"/>
      <c r="U623" s="288"/>
      <c r="V623" s="288" t="s">
        <v>5257</v>
      </c>
      <c r="W623" s="291">
        <v>43005</v>
      </c>
    </row>
    <row r="624" spans="1:23" x14ac:dyDescent="0.3">
      <c r="A624" s="286" t="s">
        <v>5244</v>
      </c>
      <c r="B624" s="288" t="s">
        <v>4959</v>
      </c>
      <c r="C624" s="288">
        <v>454.79</v>
      </c>
      <c r="D624" s="288" t="s">
        <v>6023</v>
      </c>
      <c r="E624" s="288" t="s">
        <v>5476</v>
      </c>
      <c r="F624" s="288">
        <v>45</v>
      </c>
      <c r="G624" s="288">
        <v>304</v>
      </c>
      <c r="H624" s="288"/>
      <c r="I624" s="288"/>
      <c r="J624" s="288" t="s">
        <v>5988</v>
      </c>
      <c r="K624" s="462">
        <v>70</v>
      </c>
      <c r="L624" s="462">
        <v>228</v>
      </c>
      <c r="M624" s="338" t="s">
        <v>6002</v>
      </c>
      <c r="N624" s="319" t="s">
        <v>6618</v>
      </c>
      <c r="O624" s="288"/>
      <c r="P624" s="288"/>
      <c r="Q624" s="288"/>
      <c r="R624" s="288"/>
      <c r="S624" s="288"/>
      <c r="T624" s="288"/>
      <c r="U624" s="288"/>
      <c r="V624" s="288" t="s">
        <v>5257</v>
      </c>
      <c r="W624" s="291">
        <v>43005</v>
      </c>
    </row>
    <row r="625" spans="1:23" x14ac:dyDescent="0.3">
      <c r="A625" s="286" t="s">
        <v>5244</v>
      </c>
      <c r="B625" s="288" t="s">
        <v>4959</v>
      </c>
      <c r="C625" s="288">
        <v>457.3</v>
      </c>
      <c r="D625" s="288" t="s">
        <v>5280</v>
      </c>
      <c r="E625" s="288" t="s">
        <v>5476</v>
      </c>
      <c r="F625" s="288">
        <v>60</v>
      </c>
      <c r="G625" s="288">
        <v>354</v>
      </c>
      <c r="H625" s="288"/>
      <c r="I625" s="288"/>
      <c r="J625" s="288" t="s">
        <v>5988</v>
      </c>
      <c r="K625" s="462">
        <v>66</v>
      </c>
      <c r="L625" s="462">
        <v>263</v>
      </c>
      <c r="M625" s="338" t="s">
        <v>6002</v>
      </c>
      <c r="N625" s="319" t="s">
        <v>6619</v>
      </c>
      <c r="O625" s="288"/>
      <c r="P625" s="288"/>
      <c r="Q625" s="288"/>
      <c r="R625" s="288"/>
      <c r="S625" s="288"/>
      <c r="T625" s="288"/>
      <c r="U625" s="288"/>
      <c r="V625" s="288" t="s">
        <v>5257</v>
      </c>
      <c r="W625" s="291">
        <v>43005</v>
      </c>
    </row>
    <row r="626" spans="1:23" x14ac:dyDescent="0.3">
      <c r="A626" s="286" t="s">
        <v>5244</v>
      </c>
      <c r="B626" s="288" t="s">
        <v>4959</v>
      </c>
      <c r="C626" s="288">
        <v>461.19</v>
      </c>
      <c r="D626" s="288" t="s">
        <v>5280</v>
      </c>
      <c r="E626" s="288" t="s">
        <v>5476</v>
      </c>
      <c r="F626" s="288">
        <v>50</v>
      </c>
      <c r="G626" s="288">
        <v>9</v>
      </c>
      <c r="H626" s="288"/>
      <c r="I626" s="288"/>
      <c r="J626" s="288" t="s">
        <v>5988</v>
      </c>
      <c r="K626" s="462">
        <v>76</v>
      </c>
      <c r="L626" s="462">
        <v>272</v>
      </c>
      <c r="M626" s="338" t="s">
        <v>6002</v>
      </c>
      <c r="N626" s="319" t="s">
        <v>6620</v>
      </c>
      <c r="O626" s="288"/>
      <c r="P626" s="288"/>
      <c r="Q626" s="288"/>
      <c r="R626" s="288"/>
      <c r="S626" s="288"/>
      <c r="T626" s="288"/>
      <c r="U626" s="288"/>
      <c r="V626" s="288" t="s">
        <v>5257</v>
      </c>
      <c r="W626" s="291">
        <v>43005</v>
      </c>
    </row>
    <row r="627" spans="1:23" x14ac:dyDescent="0.3">
      <c r="A627" s="286" t="s">
        <v>5244</v>
      </c>
      <c r="B627" s="288" t="s">
        <v>4959</v>
      </c>
      <c r="C627" s="288">
        <v>464.81</v>
      </c>
      <c r="D627" s="288" t="s">
        <v>5280</v>
      </c>
      <c r="E627" s="288" t="s">
        <v>5476</v>
      </c>
      <c r="F627" s="288">
        <v>57</v>
      </c>
      <c r="G627" s="288">
        <v>350</v>
      </c>
      <c r="H627" s="288"/>
      <c r="I627" s="288"/>
      <c r="J627" s="288" t="s">
        <v>5988</v>
      </c>
      <c r="K627" s="462">
        <v>69</v>
      </c>
      <c r="L627" s="462">
        <v>260</v>
      </c>
      <c r="M627" s="338" t="s">
        <v>6002</v>
      </c>
      <c r="N627" s="319" t="s">
        <v>6621</v>
      </c>
      <c r="O627" s="288"/>
      <c r="P627" s="288"/>
      <c r="Q627" s="288"/>
      <c r="R627" s="288"/>
      <c r="S627" s="288"/>
      <c r="T627" s="288"/>
      <c r="U627" s="288"/>
      <c r="V627" s="288" t="s">
        <v>5257</v>
      </c>
      <c r="W627" s="291">
        <v>43005</v>
      </c>
    </row>
    <row r="628" spans="1:23" x14ac:dyDescent="0.3">
      <c r="A628" s="286" t="s">
        <v>5244</v>
      </c>
      <c r="B628" s="288" t="s">
        <v>4959</v>
      </c>
      <c r="C628" s="288">
        <v>470.18</v>
      </c>
      <c r="D628" s="288" t="s">
        <v>5280</v>
      </c>
      <c r="E628" s="288" t="s">
        <v>5476</v>
      </c>
      <c r="F628" s="288">
        <v>55</v>
      </c>
      <c r="G628" s="288">
        <v>355</v>
      </c>
      <c r="H628" s="288"/>
      <c r="I628" s="288"/>
      <c r="J628" s="288" t="s">
        <v>5988</v>
      </c>
      <c r="K628" s="462">
        <v>72</v>
      </c>
      <c r="L628" s="462">
        <v>263</v>
      </c>
      <c r="M628" s="338" t="s">
        <v>6002</v>
      </c>
      <c r="N628" s="319" t="s">
        <v>6613</v>
      </c>
      <c r="O628" s="288"/>
      <c r="P628" s="288"/>
      <c r="Q628" s="288"/>
      <c r="R628" s="288"/>
      <c r="S628" s="288"/>
      <c r="T628" s="288"/>
      <c r="U628" s="288"/>
      <c r="V628" s="288" t="s">
        <v>5257</v>
      </c>
      <c r="W628" s="291">
        <v>43005</v>
      </c>
    </row>
    <row r="629" spans="1:23" x14ac:dyDescent="0.3">
      <c r="A629" s="286" t="s">
        <v>5244</v>
      </c>
      <c r="B629" s="288" t="s">
        <v>4959</v>
      </c>
      <c r="C629" s="288">
        <v>487.9</v>
      </c>
      <c r="D629" s="288" t="s">
        <v>5280</v>
      </c>
      <c r="E629" s="288" t="s">
        <v>5476</v>
      </c>
      <c r="F629" s="288">
        <v>65</v>
      </c>
      <c r="G629" s="288">
        <v>333</v>
      </c>
      <c r="H629" s="288"/>
      <c r="I629" s="288"/>
      <c r="J629" s="288" t="s">
        <v>5988</v>
      </c>
      <c r="K629" s="462">
        <v>61</v>
      </c>
      <c r="L629" s="462">
        <v>254</v>
      </c>
      <c r="M629" s="338" t="s">
        <v>6002</v>
      </c>
      <c r="N629" s="319" t="s">
        <v>6622</v>
      </c>
      <c r="O629" s="288"/>
      <c r="P629" s="288"/>
      <c r="Q629" s="288"/>
      <c r="R629" s="288"/>
      <c r="S629" s="288"/>
      <c r="T629" s="288"/>
      <c r="U629" s="288"/>
      <c r="V629" s="288" t="s">
        <v>5257</v>
      </c>
      <c r="W629" s="291">
        <v>43005</v>
      </c>
    </row>
    <row r="630" spans="1:23" x14ac:dyDescent="0.3">
      <c r="A630" s="286" t="s">
        <v>5244</v>
      </c>
      <c r="B630" s="288" t="s">
        <v>4959</v>
      </c>
      <c r="C630" s="288">
        <v>490.35</v>
      </c>
      <c r="D630" s="288" t="s">
        <v>5280</v>
      </c>
      <c r="E630" s="288" t="s">
        <v>5476</v>
      </c>
      <c r="F630" s="288">
        <v>73</v>
      </c>
      <c r="G630" s="288">
        <v>25</v>
      </c>
      <c r="H630" s="288"/>
      <c r="I630" s="288"/>
      <c r="J630" s="288" t="s">
        <v>5988</v>
      </c>
      <c r="K630" s="462">
        <v>53</v>
      </c>
      <c r="L630" s="462">
        <v>276</v>
      </c>
      <c r="M630" s="338" t="s">
        <v>6002</v>
      </c>
      <c r="N630" s="319" t="s">
        <v>6623</v>
      </c>
      <c r="O630" s="288"/>
      <c r="P630" s="288"/>
      <c r="Q630" s="288"/>
      <c r="R630" s="288"/>
      <c r="S630" s="288"/>
      <c r="T630" s="288"/>
      <c r="U630" s="288"/>
      <c r="V630" s="288" t="s">
        <v>5257</v>
      </c>
      <c r="W630" s="291">
        <v>43005</v>
      </c>
    </row>
    <row r="631" spans="1:23" x14ac:dyDescent="0.3">
      <c r="A631" s="286" t="s">
        <v>5244</v>
      </c>
      <c r="B631" s="288" t="s">
        <v>4959</v>
      </c>
      <c r="C631" s="288">
        <v>490.88</v>
      </c>
      <c r="D631" s="288" t="s">
        <v>5280</v>
      </c>
      <c r="E631" s="288" t="s">
        <v>5476</v>
      </c>
      <c r="F631" s="288">
        <v>75</v>
      </c>
      <c r="G631" s="288">
        <v>36</v>
      </c>
      <c r="H631" s="288"/>
      <c r="I631" s="288"/>
      <c r="J631" s="288" t="s">
        <v>5988</v>
      </c>
      <c r="K631" s="462">
        <v>50</v>
      </c>
      <c r="L631" s="462">
        <v>278</v>
      </c>
      <c r="M631" s="338" t="s">
        <v>6002</v>
      </c>
      <c r="N631" s="319" t="s">
        <v>6613</v>
      </c>
      <c r="O631" s="288"/>
      <c r="P631" s="288"/>
      <c r="Q631" s="288"/>
      <c r="R631" s="288"/>
      <c r="S631" s="288"/>
      <c r="T631" s="288"/>
      <c r="U631" s="288"/>
      <c r="V631" s="288" t="s">
        <v>5257</v>
      </c>
      <c r="W631" s="291">
        <v>43005</v>
      </c>
    </row>
    <row r="632" spans="1:23" x14ac:dyDescent="0.3">
      <c r="A632" s="286" t="s">
        <v>5244</v>
      </c>
      <c r="B632" s="288" t="s">
        <v>4959</v>
      </c>
      <c r="C632" s="288">
        <v>492.94</v>
      </c>
      <c r="D632" s="288" t="s">
        <v>5280</v>
      </c>
      <c r="E632" s="288" t="s">
        <v>5476</v>
      </c>
      <c r="F632" s="288">
        <v>68</v>
      </c>
      <c r="G632" s="288">
        <v>30</v>
      </c>
      <c r="H632" s="288"/>
      <c r="I632" s="288"/>
      <c r="J632" s="288" t="s">
        <v>5988</v>
      </c>
      <c r="K632" s="462">
        <v>58</v>
      </c>
      <c r="L632" s="462">
        <v>280</v>
      </c>
      <c r="M632" s="338" t="s">
        <v>6002</v>
      </c>
      <c r="N632" s="319" t="s">
        <v>6624</v>
      </c>
      <c r="O632" s="288"/>
      <c r="P632" s="288"/>
      <c r="Q632" s="288"/>
      <c r="R632" s="288"/>
      <c r="S632" s="288"/>
      <c r="T632" s="288"/>
      <c r="U632" s="288"/>
      <c r="V632" s="288" t="s">
        <v>5257</v>
      </c>
      <c r="W632" s="291">
        <v>43005</v>
      </c>
    </row>
    <row r="633" spans="1:23" x14ac:dyDescent="0.3">
      <c r="A633" s="286" t="s">
        <v>5244</v>
      </c>
      <c r="B633" s="288" t="s">
        <v>4959</v>
      </c>
      <c r="C633" s="288">
        <v>494.45</v>
      </c>
      <c r="D633" s="288" t="s">
        <v>5280</v>
      </c>
      <c r="E633" s="288" t="s">
        <v>5476</v>
      </c>
      <c r="F633" s="288">
        <v>60</v>
      </c>
      <c r="G633" s="288">
        <v>353</v>
      </c>
      <c r="H633" s="288"/>
      <c r="I633" s="288"/>
      <c r="J633" s="288" t="s">
        <v>5988</v>
      </c>
      <c r="K633" s="462">
        <v>68</v>
      </c>
      <c r="L633" s="462">
        <v>263</v>
      </c>
      <c r="M633" s="338" t="s">
        <v>6002</v>
      </c>
      <c r="N633" s="319" t="s">
        <v>6625</v>
      </c>
      <c r="O633" s="288"/>
      <c r="P633" s="288"/>
      <c r="Q633" s="288"/>
      <c r="R633" s="288"/>
      <c r="S633" s="288"/>
      <c r="T633" s="288"/>
      <c r="U633" s="288"/>
      <c r="V633" s="288" t="s">
        <v>5257</v>
      </c>
      <c r="W633" s="291">
        <v>43005</v>
      </c>
    </row>
    <row r="634" spans="1:23" x14ac:dyDescent="0.3">
      <c r="A634" s="286" t="s">
        <v>5244</v>
      </c>
      <c r="B634" s="288" t="s">
        <v>4959</v>
      </c>
      <c r="C634" s="288">
        <v>500</v>
      </c>
      <c r="D634" s="288" t="s">
        <v>5280</v>
      </c>
      <c r="E634" s="288" t="s">
        <v>5476</v>
      </c>
      <c r="F634" s="288">
        <v>47</v>
      </c>
      <c r="G634" s="288">
        <v>10</v>
      </c>
      <c r="H634" s="288"/>
      <c r="I634" s="288"/>
      <c r="J634" s="288" t="s">
        <v>5988</v>
      </c>
      <c r="K634" s="462">
        <v>80</v>
      </c>
      <c r="L634" s="462">
        <v>274</v>
      </c>
      <c r="M634" s="338" t="s">
        <v>6002</v>
      </c>
      <c r="N634" s="319" t="s">
        <v>6626</v>
      </c>
      <c r="O634" s="288"/>
      <c r="P634" s="288"/>
      <c r="Q634" s="288"/>
      <c r="R634" s="288"/>
      <c r="S634" s="288"/>
      <c r="T634" s="288"/>
      <c r="U634" s="288"/>
      <c r="V634" s="288" t="s">
        <v>5257</v>
      </c>
      <c r="W634" s="291">
        <v>43005</v>
      </c>
    </row>
    <row r="635" spans="1:23" x14ac:dyDescent="0.3">
      <c r="A635" s="286" t="s">
        <v>5244</v>
      </c>
      <c r="B635" s="288" t="s">
        <v>4959</v>
      </c>
      <c r="C635" s="288">
        <v>501.7</v>
      </c>
      <c r="D635" s="288" t="s">
        <v>5280</v>
      </c>
      <c r="E635" s="288" t="s">
        <v>5476</v>
      </c>
      <c r="F635" s="288">
        <v>55</v>
      </c>
      <c r="G635" s="288">
        <v>338</v>
      </c>
      <c r="H635" s="288"/>
      <c r="I635" s="288"/>
      <c r="J635" s="288" t="s">
        <v>5248</v>
      </c>
      <c r="K635" s="462">
        <v>71</v>
      </c>
      <c r="L635" s="462">
        <v>254</v>
      </c>
      <c r="M635" s="338" t="s">
        <v>6002</v>
      </c>
      <c r="N635" s="319" t="s">
        <v>6627</v>
      </c>
      <c r="O635" s="288"/>
      <c r="P635" s="288"/>
      <c r="Q635" s="288"/>
      <c r="R635" s="288"/>
      <c r="S635" s="288"/>
      <c r="T635" s="288"/>
      <c r="U635" s="288"/>
      <c r="V635" s="288" t="s">
        <v>5257</v>
      </c>
      <c r="W635" s="291">
        <v>43005</v>
      </c>
    </row>
    <row r="636" spans="1:23" x14ac:dyDescent="0.3">
      <c r="A636" s="286" t="s">
        <v>5244</v>
      </c>
      <c r="B636" s="288" t="s">
        <v>4959</v>
      </c>
      <c r="C636" s="288">
        <v>153.85</v>
      </c>
      <c r="D636" s="288" t="s">
        <v>5469</v>
      </c>
      <c r="E636" s="288" t="s">
        <v>5476</v>
      </c>
      <c r="F636" s="288">
        <v>56</v>
      </c>
      <c r="G636" s="288">
        <v>350</v>
      </c>
      <c r="H636" s="288"/>
      <c r="I636" s="288"/>
      <c r="J636" s="288" t="s">
        <v>5988</v>
      </c>
      <c r="K636" s="462">
        <v>60</v>
      </c>
      <c r="L636" s="462">
        <v>265</v>
      </c>
      <c r="M636" s="343" t="s">
        <v>6039</v>
      </c>
      <c r="N636" s="319" t="s">
        <v>6628</v>
      </c>
      <c r="O636" s="288"/>
      <c r="P636" s="288"/>
      <c r="Q636" s="288"/>
      <c r="R636" s="288"/>
      <c r="S636" s="288"/>
      <c r="T636" s="288"/>
      <c r="U636" s="288"/>
      <c r="V636" s="288" t="s">
        <v>5257</v>
      </c>
      <c r="W636" s="291">
        <v>43002</v>
      </c>
    </row>
    <row r="637" spans="1:23" x14ac:dyDescent="0.3">
      <c r="A637" s="286" t="s">
        <v>5244</v>
      </c>
      <c r="B637" s="288" t="s">
        <v>4959</v>
      </c>
      <c r="C637" s="288">
        <v>165.4</v>
      </c>
      <c r="D637" s="288" t="s">
        <v>5469</v>
      </c>
      <c r="E637" s="288" t="s">
        <v>5476</v>
      </c>
      <c r="F637" s="288">
        <v>44</v>
      </c>
      <c r="G637" s="288">
        <v>15</v>
      </c>
      <c r="H637" s="288"/>
      <c r="I637" s="288"/>
      <c r="J637" s="288" t="s">
        <v>5988</v>
      </c>
      <c r="K637" s="462">
        <v>71</v>
      </c>
      <c r="L637" s="462">
        <v>283</v>
      </c>
      <c r="M637" s="343" t="s">
        <v>6039</v>
      </c>
      <c r="N637" s="319" t="s">
        <v>6629</v>
      </c>
      <c r="O637" s="288"/>
      <c r="P637" s="288"/>
      <c r="Q637" s="288"/>
      <c r="R637" s="288"/>
      <c r="S637" s="288"/>
      <c r="T637" s="288"/>
      <c r="U637" s="288"/>
      <c r="V637" s="288" t="s">
        <v>5257</v>
      </c>
      <c r="W637" s="291">
        <v>43002</v>
      </c>
    </row>
    <row r="638" spans="1:23" x14ac:dyDescent="0.3">
      <c r="A638" s="286" t="s">
        <v>5244</v>
      </c>
      <c r="B638" s="288" t="s">
        <v>4959</v>
      </c>
      <c r="C638" s="288">
        <v>173.4</v>
      </c>
      <c r="D638" s="288" t="s">
        <v>5469</v>
      </c>
      <c r="E638" s="288" t="s">
        <v>5476</v>
      </c>
      <c r="F638" s="288">
        <v>50</v>
      </c>
      <c r="G638" s="288">
        <v>319</v>
      </c>
      <c r="H638" s="288"/>
      <c r="I638" s="288"/>
      <c r="J638" s="288" t="s">
        <v>5988</v>
      </c>
      <c r="K638" s="462">
        <v>62</v>
      </c>
      <c r="L638" s="462">
        <v>243</v>
      </c>
      <c r="M638" s="343" t="s">
        <v>6039</v>
      </c>
      <c r="N638" s="319" t="s">
        <v>6629</v>
      </c>
      <c r="O638" s="288"/>
      <c r="P638" s="288"/>
      <c r="Q638" s="288"/>
      <c r="R638" s="288" t="s">
        <v>133</v>
      </c>
      <c r="S638" s="288"/>
      <c r="T638" s="288" t="s">
        <v>6205</v>
      </c>
      <c r="U638" s="288"/>
      <c r="V638" s="288" t="s">
        <v>5257</v>
      </c>
      <c r="W638" s="291">
        <v>43002</v>
      </c>
    </row>
    <row r="639" spans="1:23" x14ac:dyDescent="0.3">
      <c r="A639" s="286" t="s">
        <v>5244</v>
      </c>
      <c r="B639" s="288" t="s">
        <v>4959</v>
      </c>
      <c r="C639" s="288">
        <v>185.95</v>
      </c>
      <c r="D639" s="288" t="s">
        <v>5280</v>
      </c>
      <c r="E639" s="288" t="s">
        <v>5476</v>
      </c>
      <c r="F639" s="288">
        <v>52</v>
      </c>
      <c r="G639" s="288">
        <v>0</v>
      </c>
      <c r="H639" s="288"/>
      <c r="I639" s="288"/>
      <c r="J639" s="288" t="s">
        <v>5988</v>
      </c>
      <c r="K639" s="462">
        <v>65</v>
      </c>
      <c r="L639" s="462">
        <v>271</v>
      </c>
      <c r="M639" s="343" t="s">
        <v>6039</v>
      </c>
      <c r="N639" s="319" t="s">
        <v>6630</v>
      </c>
      <c r="O639" s="288"/>
      <c r="P639" s="288"/>
      <c r="Q639" s="288"/>
      <c r="R639" s="288"/>
      <c r="S639" s="288"/>
      <c r="T639" s="288" t="s">
        <v>6090</v>
      </c>
      <c r="U639" s="288" t="s">
        <v>5403</v>
      </c>
      <c r="V639" s="288" t="s">
        <v>5257</v>
      </c>
      <c r="W639" s="291">
        <v>43002</v>
      </c>
    </row>
    <row r="640" spans="1:23" x14ac:dyDescent="0.3">
      <c r="A640" s="286" t="s">
        <v>5244</v>
      </c>
      <c r="B640" s="288" t="s">
        <v>4959</v>
      </c>
      <c r="C640" s="288">
        <v>190</v>
      </c>
      <c r="D640" s="288" t="s">
        <v>5280</v>
      </c>
      <c r="E640" s="288" t="s">
        <v>5476</v>
      </c>
      <c r="F640" s="288">
        <v>51</v>
      </c>
      <c r="G640" s="288">
        <v>353</v>
      </c>
      <c r="H640" s="288"/>
      <c r="I640" s="288"/>
      <c r="J640" s="288" t="s">
        <v>5988</v>
      </c>
      <c r="K640" s="462">
        <v>66</v>
      </c>
      <c r="L640" s="462">
        <v>266</v>
      </c>
      <c r="M640" s="343" t="s">
        <v>6039</v>
      </c>
      <c r="N640" s="319" t="s">
        <v>6631</v>
      </c>
      <c r="O640" s="288"/>
      <c r="P640" s="288"/>
      <c r="Q640" s="288"/>
      <c r="R640" s="288"/>
      <c r="S640" s="288"/>
      <c r="T640" s="288"/>
      <c r="U640" s="288"/>
      <c r="V640" s="288" t="s">
        <v>5257</v>
      </c>
      <c r="W640" s="291">
        <v>43002</v>
      </c>
    </row>
    <row r="641" spans="1:23" x14ac:dyDescent="0.3">
      <c r="A641" s="286" t="s">
        <v>5244</v>
      </c>
      <c r="B641" s="288" t="s">
        <v>4959</v>
      </c>
      <c r="C641" s="288">
        <v>250.4</v>
      </c>
      <c r="D641" s="288" t="s">
        <v>5280</v>
      </c>
      <c r="E641" s="288" t="s">
        <v>5476</v>
      </c>
      <c r="F641" s="288">
        <v>28</v>
      </c>
      <c r="G641" s="288">
        <v>150</v>
      </c>
      <c r="H641" s="288"/>
      <c r="I641" s="288"/>
      <c r="J641" s="288" t="s">
        <v>5248</v>
      </c>
      <c r="K641" s="462">
        <v>38</v>
      </c>
      <c r="L641" s="462">
        <v>42</v>
      </c>
      <c r="M641" s="343" t="s">
        <v>6039</v>
      </c>
      <c r="N641" s="319" t="s">
        <v>6632</v>
      </c>
      <c r="O641" s="288"/>
      <c r="P641" s="288"/>
      <c r="Q641" s="288"/>
      <c r="R641" s="288"/>
      <c r="S641" s="288"/>
      <c r="T641" s="288"/>
      <c r="U641" s="288"/>
      <c r="V641" s="288" t="s">
        <v>5257</v>
      </c>
      <c r="W641" s="291">
        <v>43002</v>
      </c>
    </row>
    <row r="642" spans="1:23" x14ac:dyDescent="0.3">
      <c r="A642" s="286" t="s">
        <v>5244</v>
      </c>
      <c r="B642" s="288" t="s">
        <v>4959</v>
      </c>
      <c r="C642" s="288">
        <v>252.9</v>
      </c>
      <c r="D642" s="288" t="s">
        <v>5280</v>
      </c>
      <c r="E642" s="288" t="s">
        <v>5476</v>
      </c>
      <c r="F642" s="288">
        <v>25</v>
      </c>
      <c r="G642" s="288">
        <v>0</v>
      </c>
      <c r="H642" s="288"/>
      <c r="I642" s="288"/>
      <c r="J642" s="288" t="s">
        <v>5988</v>
      </c>
      <c r="K642" s="462">
        <v>84</v>
      </c>
      <c r="L642" s="462">
        <v>88</v>
      </c>
      <c r="M642" s="343" t="s">
        <v>6039</v>
      </c>
      <c r="N642" s="319" t="s">
        <v>6633</v>
      </c>
      <c r="O642" s="288"/>
      <c r="P642" s="288"/>
      <c r="Q642" s="288"/>
      <c r="R642" s="288"/>
      <c r="S642" s="288"/>
      <c r="T642" s="288" t="s">
        <v>6057</v>
      </c>
      <c r="U642" s="288"/>
      <c r="V642" s="288" t="s">
        <v>5257</v>
      </c>
      <c r="W642" s="291">
        <v>43002</v>
      </c>
    </row>
    <row r="643" spans="1:23" x14ac:dyDescent="0.3">
      <c r="A643" s="286" t="s">
        <v>5244</v>
      </c>
      <c r="B643" s="288" t="s">
        <v>4959</v>
      </c>
      <c r="C643" s="288">
        <v>374.68</v>
      </c>
      <c r="D643" s="288" t="s">
        <v>5469</v>
      </c>
      <c r="E643" s="288" t="s">
        <v>5476</v>
      </c>
      <c r="F643" s="288">
        <v>67</v>
      </c>
      <c r="G643" s="288">
        <v>330</v>
      </c>
      <c r="H643" s="288"/>
      <c r="I643" s="288"/>
      <c r="J643" s="288" t="s">
        <v>5988</v>
      </c>
      <c r="K643" s="462">
        <v>54</v>
      </c>
      <c r="L643" s="462">
        <v>253</v>
      </c>
      <c r="M643" s="343" t="s">
        <v>6039</v>
      </c>
      <c r="N643" s="319" t="s">
        <v>6628</v>
      </c>
      <c r="O643" s="288"/>
      <c r="P643" s="288"/>
      <c r="Q643" s="288"/>
      <c r="R643" s="288"/>
      <c r="S643" s="288"/>
      <c r="T643" s="288"/>
      <c r="U643" s="288"/>
      <c r="V643" s="288" t="s">
        <v>5257</v>
      </c>
      <c r="W643" s="291">
        <v>43005</v>
      </c>
    </row>
    <row r="644" spans="1:23" x14ac:dyDescent="0.3">
      <c r="A644" s="286" t="s">
        <v>5244</v>
      </c>
      <c r="B644" s="288" t="s">
        <v>4959</v>
      </c>
      <c r="C644" s="288">
        <v>170.1</v>
      </c>
      <c r="D644" s="288" t="s">
        <v>5280</v>
      </c>
      <c r="E644" s="288" t="s">
        <v>5476</v>
      </c>
      <c r="F644" s="288">
        <v>50</v>
      </c>
      <c r="G644" s="288">
        <v>316</v>
      </c>
      <c r="H644" s="288"/>
      <c r="I644" s="288"/>
      <c r="J644" s="288" t="s">
        <v>5988</v>
      </c>
      <c r="K644" s="462">
        <v>61</v>
      </c>
      <c r="L644" s="462">
        <v>241</v>
      </c>
      <c r="M644" s="482" t="s">
        <v>6042</v>
      </c>
      <c r="N644" s="319" t="s">
        <v>6634</v>
      </c>
      <c r="O644" s="288"/>
      <c r="P644" s="288"/>
      <c r="Q644" s="288"/>
      <c r="R644" s="288"/>
      <c r="S644" s="288"/>
      <c r="T644" s="288"/>
      <c r="U644" s="288"/>
      <c r="V644" s="288" t="s">
        <v>5257</v>
      </c>
      <c r="W644" s="291">
        <v>43002</v>
      </c>
    </row>
    <row r="645" spans="1:23" x14ac:dyDescent="0.3">
      <c r="A645" s="286" t="s">
        <v>5244</v>
      </c>
      <c r="B645" s="288" t="s">
        <v>4959</v>
      </c>
      <c r="C645" s="288">
        <v>173.45</v>
      </c>
      <c r="D645" s="288" t="s">
        <v>6023</v>
      </c>
      <c r="E645" s="288" t="s">
        <v>5476</v>
      </c>
      <c r="F645" s="288">
        <v>48</v>
      </c>
      <c r="G645" s="288">
        <v>316</v>
      </c>
      <c r="H645" s="288"/>
      <c r="I645" s="288"/>
      <c r="J645" s="288" t="s">
        <v>5988</v>
      </c>
      <c r="K645" s="462">
        <v>63</v>
      </c>
      <c r="L645" s="462">
        <v>240</v>
      </c>
      <c r="M645" s="482" t="s">
        <v>6042</v>
      </c>
      <c r="N645" s="319" t="s">
        <v>6635</v>
      </c>
      <c r="O645" s="288"/>
      <c r="P645" s="288"/>
      <c r="Q645" s="288"/>
      <c r="R645" s="288"/>
      <c r="S645" s="288"/>
      <c r="T645" s="288"/>
      <c r="U645" s="288"/>
      <c r="V645" s="288" t="s">
        <v>5257</v>
      </c>
      <c r="W645" s="291">
        <v>43002</v>
      </c>
    </row>
    <row r="646" spans="1:23" x14ac:dyDescent="0.3">
      <c r="A646" s="286" t="s">
        <v>5244</v>
      </c>
      <c r="B646" s="288" t="s">
        <v>4959</v>
      </c>
      <c r="C646" s="288">
        <v>173.8</v>
      </c>
      <c r="D646" s="288" t="s">
        <v>5280</v>
      </c>
      <c r="E646" s="288" t="s">
        <v>5476</v>
      </c>
      <c r="F646" s="288">
        <v>48</v>
      </c>
      <c r="G646" s="288">
        <v>323</v>
      </c>
      <c r="H646" s="288"/>
      <c r="I646" s="288"/>
      <c r="J646" s="288" t="s">
        <v>5988</v>
      </c>
      <c r="K646" s="462">
        <v>65</v>
      </c>
      <c r="L646" s="462">
        <v>245</v>
      </c>
      <c r="M646" s="482" t="s">
        <v>6042</v>
      </c>
      <c r="N646" s="319" t="s">
        <v>6636</v>
      </c>
      <c r="O646" s="288"/>
      <c r="P646" s="288"/>
      <c r="Q646" s="288"/>
      <c r="R646" s="288"/>
      <c r="S646" s="288"/>
      <c r="T646" s="288"/>
      <c r="U646" s="288"/>
      <c r="V646" s="288" t="s">
        <v>5257</v>
      </c>
      <c r="W646" s="291">
        <v>43002</v>
      </c>
    </row>
    <row r="647" spans="1:23" x14ac:dyDescent="0.3">
      <c r="A647" s="286" t="s">
        <v>5244</v>
      </c>
      <c r="B647" s="288" t="s">
        <v>4959</v>
      </c>
      <c r="C647" s="288">
        <v>184.95</v>
      </c>
      <c r="D647" s="288" t="s">
        <v>5280</v>
      </c>
      <c r="E647" s="288" t="s">
        <v>5476</v>
      </c>
      <c r="F647" s="288">
        <v>45</v>
      </c>
      <c r="G647" s="288">
        <v>335</v>
      </c>
      <c r="H647" s="288"/>
      <c r="I647" s="288"/>
      <c r="J647" s="288" t="s">
        <v>5988</v>
      </c>
      <c r="K647" s="462">
        <v>70</v>
      </c>
      <c r="L647" s="462">
        <v>252</v>
      </c>
      <c r="M647" s="482" t="s">
        <v>6042</v>
      </c>
      <c r="N647" s="319" t="s">
        <v>6637</v>
      </c>
      <c r="O647" s="288"/>
      <c r="P647" s="288"/>
      <c r="Q647" s="288"/>
      <c r="R647" s="288"/>
      <c r="S647" s="288"/>
      <c r="T647" s="288"/>
      <c r="U647" s="288"/>
      <c r="V647" s="288" t="s">
        <v>5257</v>
      </c>
      <c r="W647" s="291">
        <v>43002</v>
      </c>
    </row>
    <row r="648" spans="1:23" x14ac:dyDescent="0.3">
      <c r="A648" s="286" t="s">
        <v>5244</v>
      </c>
      <c r="B648" s="288" t="s">
        <v>4959</v>
      </c>
      <c r="C648" s="288">
        <v>202.9</v>
      </c>
      <c r="D648" s="288" t="s">
        <v>5280</v>
      </c>
      <c r="E648" s="288" t="s">
        <v>5476</v>
      </c>
      <c r="F648" s="288">
        <v>50</v>
      </c>
      <c r="G648" s="288">
        <v>22</v>
      </c>
      <c r="H648" s="288"/>
      <c r="I648" s="288"/>
      <c r="J648" s="288" t="s">
        <v>5988</v>
      </c>
      <c r="K648" s="462">
        <v>67</v>
      </c>
      <c r="L648" s="462">
        <v>285</v>
      </c>
      <c r="M648" s="482" t="s">
        <v>6042</v>
      </c>
      <c r="N648" s="319" t="s">
        <v>6638</v>
      </c>
      <c r="O648" s="288"/>
      <c r="P648" s="288"/>
      <c r="Q648" s="288"/>
      <c r="R648" s="288"/>
      <c r="S648" s="288"/>
      <c r="T648" s="288"/>
      <c r="U648" s="288"/>
      <c r="V648" s="288" t="s">
        <v>5257</v>
      </c>
      <c r="W648" s="291">
        <v>43002</v>
      </c>
    </row>
    <row r="649" spans="1:23" x14ac:dyDescent="0.3">
      <c r="A649" s="286" t="s">
        <v>5244</v>
      </c>
      <c r="B649" s="288" t="s">
        <v>4959</v>
      </c>
      <c r="C649" s="288">
        <v>214.3</v>
      </c>
      <c r="D649" s="288" t="s">
        <v>5280</v>
      </c>
      <c r="E649" s="288" t="s">
        <v>5476</v>
      </c>
      <c r="F649" s="288">
        <v>60</v>
      </c>
      <c r="G649" s="288">
        <v>324</v>
      </c>
      <c r="H649" s="288"/>
      <c r="I649" s="288"/>
      <c r="J649" s="288" t="s">
        <v>5988</v>
      </c>
      <c r="K649" s="462">
        <v>56</v>
      </c>
      <c r="L649" s="462">
        <v>249</v>
      </c>
      <c r="M649" s="482" t="s">
        <v>6042</v>
      </c>
      <c r="N649" s="319" t="s">
        <v>6639</v>
      </c>
      <c r="O649" s="288"/>
      <c r="P649" s="288"/>
      <c r="Q649" s="288"/>
      <c r="R649" s="288"/>
      <c r="S649" s="288"/>
      <c r="T649" s="288"/>
      <c r="U649" s="288"/>
      <c r="V649" s="288" t="s">
        <v>5257</v>
      </c>
      <c r="W649" s="291">
        <v>43002</v>
      </c>
    </row>
    <row r="650" spans="1:23" x14ac:dyDescent="0.3">
      <c r="A650" s="286" t="s">
        <v>5244</v>
      </c>
      <c r="B650" s="288" t="s">
        <v>4959</v>
      </c>
      <c r="C650" s="288">
        <v>243.45</v>
      </c>
      <c r="D650" s="288" t="s">
        <v>5371</v>
      </c>
      <c r="E650" s="288" t="s">
        <v>5476</v>
      </c>
      <c r="F650" s="288">
        <v>42</v>
      </c>
      <c r="G650" s="288">
        <v>336</v>
      </c>
      <c r="H650" s="288"/>
      <c r="I650" s="288"/>
      <c r="J650" s="288" t="s">
        <v>5988</v>
      </c>
      <c r="K650" s="462">
        <v>76</v>
      </c>
      <c r="L650" s="462">
        <v>251</v>
      </c>
      <c r="M650" s="482" t="s">
        <v>6042</v>
      </c>
      <c r="N650" s="319" t="s">
        <v>6640</v>
      </c>
      <c r="O650" s="288"/>
      <c r="P650" s="288"/>
      <c r="Q650" s="288"/>
      <c r="R650" s="288"/>
      <c r="S650" s="288"/>
      <c r="T650" s="288"/>
      <c r="U650" s="288"/>
      <c r="V650" s="288" t="s">
        <v>5257</v>
      </c>
      <c r="W650" s="291">
        <v>43002</v>
      </c>
    </row>
    <row r="651" spans="1:23" x14ac:dyDescent="0.3">
      <c r="A651" s="286" t="s">
        <v>5244</v>
      </c>
      <c r="B651" s="288" t="s">
        <v>4959</v>
      </c>
      <c r="C651" s="288">
        <v>287.25</v>
      </c>
      <c r="D651" s="288" t="s">
        <v>5280</v>
      </c>
      <c r="E651" s="288" t="s">
        <v>5476</v>
      </c>
      <c r="F651" s="288">
        <v>40</v>
      </c>
      <c r="G651" s="288">
        <v>41</v>
      </c>
      <c r="H651" s="288"/>
      <c r="I651" s="288"/>
      <c r="J651" s="288" t="s">
        <v>5988</v>
      </c>
      <c r="K651" s="462">
        <v>76</v>
      </c>
      <c r="L651" s="462">
        <v>299</v>
      </c>
      <c r="M651" s="482" t="s">
        <v>6042</v>
      </c>
      <c r="N651" s="319" t="s">
        <v>6641</v>
      </c>
      <c r="O651" s="288"/>
      <c r="P651" s="288"/>
      <c r="Q651" s="288"/>
      <c r="R651" s="288"/>
      <c r="S651" s="288"/>
      <c r="T651" s="288" t="s">
        <v>6057</v>
      </c>
      <c r="U651" s="288"/>
      <c r="V651" s="288" t="s">
        <v>5257</v>
      </c>
      <c r="W651" s="291">
        <v>43003</v>
      </c>
    </row>
    <row r="652" spans="1:23" x14ac:dyDescent="0.3">
      <c r="A652" s="286" t="s">
        <v>5244</v>
      </c>
      <c r="B652" s="288" t="s">
        <v>4959</v>
      </c>
      <c r="C652" s="288">
        <v>370.74</v>
      </c>
      <c r="D652" s="288" t="s">
        <v>5280</v>
      </c>
      <c r="E652" s="288" t="s">
        <v>5476</v>
      </c>
      <c r="F652" s="288">
        <v>55</v>
      </c>
      <c r="G652" s="288">
        <v>346</v>
      </c>
      <c r="H652" s="288"/>
      <c r="I652" s="288"/>
      <c r="J652" s="288" t="s">
        <v>5988</v>
      </c>
      <c r="K652" s="462">
        <v>67</v>
      </c>
      <c r="L652" s="462">
        <v>258</v>
      </c>
      <c r="M652" s="482" t="s">
        <v>6042</v>
      </c>
      <c r="N652" s="319" t="s">
        <v>6642</v>
      </c>
      <c r="O652" s="288"/>
      <c r="P652" s="288"/>
      <c r="Q652" s="288"/>
      <c r="R652" s="288"/>
      <c r="S652" s="288"/>
      <c r="T652" s="288"/>
      <c r="U652" s="288"/>
      <c r="V652" s="288" t="s">
        <v>5257</v>
      </c>
      <c r="W652" s="291">
        <v>43005</v>
      </c>
    </row>
    <row r="653" spans="1:23" x14ac:dyDescent="0.3">
      <c r="A653" s="286" t="s">
        <v>5244</v>
      </c>
      <c r="B653" s="288" t="s">
        <v>4959</v>
      </c>
      <c r="C653" s="288">
        <v>191.15</v>
      </c>
      <c r="D653" s="288" t="s">
        <v>6023</v>
      </c>
      <c r="E653" s="288" t="s">
        <v>5476</v>
      </c>
      <c r="F653" s="288">
        <v>60</v>
      </c>
      <c r="G653" s="288">
        <v>343</v>
      </c>
      <c r="H653" s="288"/>
      <c r="I653" s="288"/>
      <c r="J653" s="288" t="s">
        <v>5988</v>
      </c>
      <c r="K653" s="462">
        <v>57</v>
      </c>
      <c r="L653" s="462">
        <v>261</v>
      </c>
      <c r="M653" s="483" t="s">
        <v>6024</v>
      </c>
      <c r="N653" s="319" t="s">
        <v>6643</v>
      </c>
      <c r="O653" s="288"/>
      <c r="P653" s="288"/>
      <c r="Q653" s="288"/>
      <c r="R653" s="288"/>
      <c r="S653" s="288"/>
      <c r="T653" s="288"/>
      <c r="U653" s="288"/>
      <c r="V653" s="288" t="s">
        <v>5257</v>
      </c>
      <c r="W653" s="291">
        <v>43002</v>
      </c>
    </row>
    <row r="654" spans="1:23" x14ac:dyDescent="0.3">
      <c r="A654" s="286" t="s">
        <v>5244</v>
      </c>
      <c r="B654" s="288" t="s">
        <v>4959</v>
      </c>
      <c r="C654" s="288">
        <v>253.02</v>
      </c>
      <c r="D654" s="288" t="s">
        <v>6023</v>
      </c>
      <c r="E654" s="288" t="s">
        <v>5476</v>
      </c>
      <c r="F654" s="288">
        <v>50</v>
      </c>
      <c r="G654" s="288">
        <v>357</v>
      </c>
      <c r="H654" s="288"/>
      <c r="I654" s="288"/>
      <c r="J654" s="288" t="s">
        <v>5988</v>
      </c>
      <c r="K654" s="462">
        <v>71</v>
      </c>
      <c r="L654" s="462">
        <v>266</v>
      </c>
      <c r="M654" s="483" t="s">
        <v>6024</v>
      </c>
      <c r="N654" s="319" t="s">
        <v>6644</v>
      </c>
      <c r="O654" s="288"/>
      <c r="P654" s="288"/>
      <c r="Q654" s="288"/>
      <c r="R654" s="288"/>
      <c r="S654" s="288"/>
      <c r="T654" s="288"/>
      <c r="U654" s="288"/>
      <c r="V654" s="288" t="s">
        <v>5257</v>
      </c>
      <c r="W654" s="291">
        <v>43002</v>
      </c>
    </row>
    <row r="655" spans="1:23" x14ac:dyDescent="0.3">
      <c r="A655" s="286" t="s">
        <v>5244</v>
      </c>
      <c r="B655" s="288" t="s">
        <v>4959</v>
      </c>
      <c r="C655" s="288">
        <v>287.05</v>
      </c>
      <c r="D655" s="288" t="s">
        <v>6023</v>
      </c>
      <c r="E655" s="288" t="s">
        <v>5476</v>
      </c>
      <c r="F655" s="288">
        <v>55</v>
      </c>
      <c r="G655" s="288">
        <v>41</v>
      </c>
      <c r="H655" s="288"/>
      <c r="I655" s="288"/>
      <c r="J655" s="288" t="s">
        <v>5988</v>
      </c>
      <c r="K655" s="462">
        <v>62</v>
      </c>
      <c r="L655" s="462">
        <v>293</v>
      </c>
      <c r="M655" s="483" t="s">
        <v>6024</v>
      </c>
      <c r="N655" s="319" t="s">
        <v>6645</v>
      </c>
      <c r="O655" s="288"/>
      <c r="P655" s="288"/>
      <c r="Q655" s="288"/>
      <c r="R655" s="288"/>
      <c r="S655" s="288"/>
      <c r="T655" s="288" t="s">
        <v>6057</v>
      </c>
      <c r="U655" s="288"/>
      <c r="V655" s="288" t="s">
        <v>5257</v>
      </c>
      <c r="W655" s="291">
        <v>43003</v>
      </c>
    </row>
    <row r="656" spans="1:23" x14ac:dyDescent="0.3">
      <c r="A656" s="286" t="s">
        <v>5244</v>
      </c>
      <c r="B656" s="288" t="s">
        <v>4959</v>
      </c>
      <c r="C656" s="288">
        <v>408.91</v>
      </c>
      <c r="D656" s="288" t="s">
        <v>6023</v>
      </c>
      <c r="E656" s="288" t="s">
        <v>5476</v>
      </c>
      <c r="F656" s="288">
        <v>41</v>
      </c>
      <c r="G656" s="288">
        <v>7</v>
      </c>
      <c r="H656" s="288"/>
      <c r="I656" s="288"/>
      <c r="J656" s="288" t="s">
        <v>5988</v>
      </c>
      <c r="K656" s="462">
        <v>83</v>
      </c>
      <c r="L656" s="462">
        <v>272</v>
      </c>
      <c r="M656" s="483" t="s">
        <v>6024</v>
      </c>
      <c r="N656" s="319" t="s">
        <v>6646</v>
      </c>
      <c r="O656" s="288"/>
      <c r="P656" s="288"/>
      <c r="Q656" s="288"/>
      <c r="R656" s="288"/>
      <c r="S656" s="288"/>
      <c r="T656" s="288"/>
      <c r="U656" s="288"/>
      <c r="V656" s="288" t="s">
        <v>5257</v>
      </c>
      <c r="W656" s="291">
        <v>43005</v>
      </c>
    </row>
    <row r="657" spans="1:23" x14ac:dyDescent="0.3">
      <c r="A657" s="286" t="s">
        <v>5244</v>
      </c>
      <c r="B657" s="288" t="s">
        <v>4959</v>
      </c>
      <c r="C657" s="288">
        <v>174.7</v>
      </c>
      <c r="D657" s="288" t="s">
        <v>5371</v>
      </c>
      <c r="E657" s="288" t="s">
        <v>5476</v>
      </c>
      <c r="F657" s="288">
        <v>47</v>
      </c>
      <c r="G657" s="288">
        <v>194</v>
      </c>
      <c r="H657" s="288"/>
      <c r="I657" s="288"/>
      <c r="J657" s="288" t="s">
        <v>5988</v>
      </c>
      <c r="K657" s="462">
        <v>18</v>
      </c>
      <c r="L657" s="462">
        <v>123</v>
      </c>
      <c r="M657" s="339" t="s">
        <v>6064</v>
      </c>
      <c r="N657" s="319" t="s">
        <v>6647</v>
      </c>
      <c r="O657" s="288"/>
      <c r="P657" s="288"/>
      <c r="Q657" s="288"/>
      <c r="R657" s="288"/>
      <c r="S657" s="288">
        <v>4</v>
      </c>
      <c r="T657" s="288" t="s">
        <v>6029</v>
      </c>
      <c r="U657" s="288" t="s">
        <v>6090</v>
      </c>
      <c r="V657" s="288" t="s">
        <v>5257</v>
      </c>
      <c r="W657" s="291">
        <v>43002</v>
      </c>
    </row>
    <row r="658" spans="1:23" x14ac:dyDescent="0.3">
      <c r="A658" s="286" t="s">
        <v>5244</v>
      </c>
      <c r="B658" s="288" t="s">
        <v>4959</v>
      </c>
      <c r="C658" s="288">
        <v>193.6</v>
      </c>
      <c r="D658" s="288" t="s">
        <v>5371</v>
      </c>
      <c r="E658" s="288" t="s">
        <v>5476</v>
      </c>
      <c r="F658" s="288">
        <v>35</v>
      </c>
      <c r="G658" s="288">
        <v>157</v>
      </c>
      <c r="H658" s="288"/>
      <c r="I658" s="288"/>
      <c r="J658" s="288" t="s">
        <v>5988</v>
      </c>
      <c r="K658" s="462">
        <v>31</v>
      </c>
      <c r="L658" s="462">
        <v>52</v>
      </c>
      <c r="M658" s="339" t="s">
        <v>6064</v>
      </c>
      <c r="N658" s="319" t="s">
        <v>6648</v>
      </c>
      <c r="O658" s="288"/>
      <c r="P658" s="288"/>
      <c r="Q658" s="288"/>
      <c r="R658" s="288"/>
      <c r="S658" s="288">
        <v>4</v>
      </c>
      <c r="T658" s="288" t="s">
        <v>6036</v>
      </c>
      <c r="U658" s="288" t="s">
        <v>6090</v>
      </c>
      <c r="V658" s="288" t="s">
        <v>5257</v>
      </c>
      <c r="W658" s="291">
        <v>43002</v>
      </c>
    </row>
    <row r="659" spans="1:23" x14ac:dyDescent="0.3">
      <c r="A659" s="286" t="s">
        <v>5244</v>
      </c>
      <c r="B659" s="288" t="s">
        <v>4959</v>
      </c>
      <c r="C659" s="288">
        <v>194</v>
      </c>
      <c r="D659" s="288" t="s">
        <v>5371</v>
      </c>
      <c r="E659" s="288" t="s">
        <v>5476</v>
      </c>
      <c r="F659" s="288">
        <v>38</v>
      </c>
      <c r="G659" s="288">
        <v>151</v>
      </c>
      <c r="H659" s="288"/>
      <c r="I659" s="288"/>
      <c r="J659" s="288" t="s">
        <v>5988</v>
      </c>
      <c r="K659" s="462">
        <v>30</v>
      </c>
      <c r="L659" s="462">
        <v>41</v>
      </c>
      <c r="M659" s="339" t="s">
        <v>6064</v>
      </c>
      <c r="N659" s="319" t="s">
        <v>6649</v>
      </c>
      <c r="O659" s="288"/>
      <c r="P659" s="288"/>
      <c r="Q659" s="288"/>
      <c r="R659" s="288"/>
      <c r="S659" s="288">
        <v>4</v>
      </c>
      <c r="T659" s="288" t="s">
        <v>6036</v>
      </c>
      <c r="U659" s="288" t="s">
        <v>6090</v>
      </c>
      <c r="V659" s="288" t="s">
        <v>5257</v>
      </c>
      <c r="W659" s="291">
        <v>43002</v>
      </c>
    </row>
    <row r="660" spans="1:23" x14ac:dyDescent="0.3">
      <c r="A660" s="286" t="s">
        <v>5244</v>
      </c>
      <c r="B660" s="288" t="s">
        <v>4959</v>
      </c>
      <c r="C660" s="288">
        <v>194.8</v>
      </c>
      <c r="D660" s="288" t="s">
        <v>5371</v>
      </c>
      <c r="E660" s="288" t="s">
        <v>5476</v>
      </c>
      <c r="F660" s="288">
        <v>34</v>
      </c>
      <c r="G660" s="288">
        <v>153</v>
      </c>
      <c r="H660" s="288"/>
      <c r="I660" s="288"/>
      <c r="J660" s="288" t="s">
        <v>5988</v>
      </c>
      <c r="K660" s="462">
        <v>33</v>
      </c>
      <c r="L660" s="462">
        <v>47</v>
      </c>
      <c r="M660" s="339" t="s">
        <v>6064</v>
      </c>
      <c r="N660" s="319" t="s">
        <v>6650</v>
      </c>
      <c r="O660" s="288"/>
      <c r="P660" s="288"/>
      <c r="Q660" s="288"/>
      <c r="R660" s="288"/>
      <c r="S660" s="288">
        <v>2</v>
      </c>
      <c r="T660" s="288" t="s">
        <v>6036</v>
      </c>
      <c r="U660" s="288" t="s">
        <v>6090</v>
      </c>
      <c r="V660" s="288" t="s">
        <v>5257</v>
      </c>
      <c r="W660" s="291">
        <v>43002</v>
      </c>
    </row>
    <row r="661" spans="1:23" x14ac:dyDescent="0.3">
      <c r="A661" s="286" t="s">
        <v>5244</v>
      </c>
      <c r="B661" s="288" t="s">
        <v>4959</v>
      </c>
      <c r="C661" s="288">
        <v>207</v>
      </c>
      <c r="D661" s="288" t="s">
        <v>5371</v>
      </c>
      <c r="E661" s="288" t="s">
        <v>5476</v>
      </c>
      <c r="F661" s="288">
        <v>40</v>
      </c>
      <c r="G661" s="288">
        <v>148</v>
      </c>
      <c r="H661" s="288"/>
      <c r="I661" s="288"/>
      <c r="J661" s="288" t="s">
        <v>5988</v>
      </c>
      <c r="K661" s="462">
        <v>29</v>
      </c>
      <c r="L661" s="462">
        <v>33</v>
      </c>
      <c r="M661" s="339" t="s">
        <v>6064</v>
      </c>
      <c r="N661" s="319" t="s">
        <v>6651</v>
      </c>
      <c r="O661" s="288"/>
      <c r="P661" s="288"/>
      <c r="Q661" s="288"/>
      <c r="R661" s="288"/>
      <c r="S661" s="288">
        <v>2</v>
      </c>
      <c r="T661" s="288" t="s">
        <v>6036</v>
      </c>
      <c r="U661" s="288" t="s">
        <v>6029</v>
      </c>
      <c r="V661" s="288" t="s">
        <v>5257</v>
      </c>
      <c r="W661" s="291">
        <v>43002</v>
      </c>
    </row>
    <row r="662" spans="1:23" x14ac:dyDescent="0.3">
      <c r="A662" s="286" t="s">
        <v>5244</v>
      </c>
      <c r="B662" s="288" t="s">
        <v>4959</v>
      </c>
      <c r="C662" s="288">
        <v>221.56</v>
      </c>
      <c r="D662" s="288" t="s">
        <v>5371</v>
      </c>
      <c r="E662" s="288" t="s">
        <v>5476</v>
      </c>
      <c r="F662" s="288">
        <v>70</v>
      </c>
      <c r="G662" s="288">
        <v>303</v>
      </c>
      <c r="H662" s="288"/>
      <c r="I662" s="288"/>
      <c r="J662" s="288" t="s">
        <v>5988</v>
      </c>
      <c r="K662" s="462">
        <v>43</v>
      </c>
      <c r="L662" s="462">
        <v>245</v>
      </c>
      <c r="M662" s="339" t="s">
        <v>6064</v>
      </c>
      <c r="N662" s="319" t="s">
        <v>6652</v>
      </c>
      <c r="O662" s="288"/>
      <c r="P662" s="288"/>
      <c r="Q662" s="288"/>
      <c r="R662" s="288"/>
      <c r="S662" s="288">
        <v>20</v>
      </c>
      <c r="T662" s="288" t="s">
        <v>6036</v>
      </c>
      <c r="U662" s="288" t="s">
        <v>6029</v>
      </c>
      <c r="V662" s="288" t="s">
        <v>5257</v>
      </c>
      <c r="W662" s="291">
        <v>43002</v>
      </c>
    </row>
    <row r="663" spans="1:23" x14ac:dyDescent="0.3">
      <c r="A663" s="286" t="s">
        <v>5244</v>
      </c>
      <c r="B663" s="288" t="s">
        <v>4959</v>
      </c>
      <c r="C663" s="288">
        <v>243.38</v>
      </c>
      <c r="D663" s="288" t="s">
        <v>5371</v>
      </c>
      <c r="E663" s="288" t="s">
        <v>5476</v>
      </c>
      <c r="F663" s="288">
        <v>35</v>
      </c>
      <c r="G663" s="288">
        <v>149</v>
      </c>
      <c r="H663" s="288"/>
      <c r="I663" s="288"/>
      <c r="J663" s="288" t="s">
        <v>5988</v>
      </c>
      <c r="K663" s="462">
        <v>32</v>
      </c>
      <c r="L663" s="462">
        <v>36</v>
      </c>
      <c r="M663" s="339" t="s">
        <v>6064</v>
      </c>
      <c r="N663" s="319" t="s">
        <v>6653</v>
      </c>
      <c r="O663" s="288"/>
      <c r="P663" s="288"/>
      <c r="Q663" s="288"/>
      <c r="R663" s="288"/>
      <c r="S663" s="288">
        <v>8</v>
      </c>
      <c r="T663" s="288" t="s">
        <v>6036</v>
      </c>
      <c r="U663" s="288" t="s">
        <v>6090</v>
      </c>
      <c r="V663" s="288" t="s">
        <v>5257</v>
      </c>
      <c r="W663" s="291">
        <v>43002</v>
      </c>
    </row>
    <row r="664" spans="1:23" x14ac:dyDescent="0.3">
      <c r="A664" s="286" t="s">
        <v>5244</v>
      </c>
      <c r="B664" s="288" t="s">
        <v>4959</v>
      </c>
      <c r="C664" s="288">
        <v>273.10000000000002</v>
      </c>
      <c r="D664" s="288" t="s">
        <v>5371</v>
      </c>
      <c r="E664" s="288" t="s">
        <v>5476</v>
      </c>
      <c r="F664" s="288">
        <v>25</v>
      </c>
      <c r="G664" s="288">
        <v>58</v>
      </c>
      <c r="H664" s="288"/>
      <c r="I664" s="288"/>
      <c r="J664" s="288" t="s">
        <v>5988</v>
      </c>
      <c r="K664" s="462">
        <v>84</v>
      </c>
      <c r="L664" s="462">
        <v>319</v>
      </c>
      <c r="M664" s="339" t="s">
        <v>6064</v>
      </c>
      <c r="N664" s="319" t="s">
        <v>6654</v>
      </c>
      <c r="O664" s="288"/>
      <c r="P664" s="288"/>
      <c r="Q664" s="288"/>
      <c r="R664" s="288"/>
      <c r="S664" s="288">
        <v>6</v>
      </c>
      <c r="T664" s="288" t="s">
        <v>6029</v>
      </c>
      <c r="U664" s="288" t="s">
        <v>6036</v>
      </c>
      <c r="V664" s="288" t="s">
        <v>5257</v>
      </c>
      <c r="W664" s="291">
        <v>43003</v>
      </c>
    </row>
    <row r="665" spans="1:23" x14ac:dyDescent="0.3">
      <c r="A665" s="286" t="s">
        <v>5244</v>
      </c>
      <c r="B665" s="288" t="s">
        <v>4959</v>
      </c>
      <c r="C665" s="288">
        <v>315.75</v>
      </c>
      <c r="D665" s="288" t="s">
        <v>5371</v>
      </c>
      <c r="E665" s="288" t="s">
        <v>5476</v>
      </c>
      <c r="F665" s="288">
        <v>40</v>
      </c>
      <c r="G665" s="288">
        <v>158</v>
      </c>
      <c r="H665" s="288"/>
      <c r="I665" s="288"/>
      <c r="J665" s="288" t="s">
        <v>5988</v>
      </c>
      <c r="K665" s="462">
        <v>23</v>
      </c>
      <c r="L665" s="462">
        <v>39</v>
      </c>
      <c r="M665" s="339" t="s">
        <v>6064</v>
      </c>
      <c r="N665" s="319" t="s">
        <v>6655</v>
      </c>
      <c r="O665" s="288"/>
      <c r="P665" s="288"/>
      <c r="Q665" s="288"/>
      <c r="R665" s="288"/>
      <c r="S665" s="288">
        <v>5</v>
      </c>
      <c r="T665" s="288" t="s">
        <v>6036</v>
      </c>
      <c r="U665" s="288" t="s">
        <v>6029</v>
      </c>
      <c r="V665" s="288" t="s">
        <v>5257</v>
      </c>
      <c r="W665" s="291">
        <v>43004</v>
      </c>
    </row>
    <row r="666" spans="1:23" x14ac:dyDescent="0.3">
      <c r="A666" s="286" t="s">
        <v>5244</v>
      </c>
      <c r="B666" s="288" t="s">
        <v>4959</v>
      </c>
      <c r="C666" s="288">
        <v>405.18</v>
      </c>
      <c r="D666" s="288" t="s">
        <v>5371</v>
      </c>
      <c r="E666" s="288" t="s">
        <v>5476</v>
      </c>
      <c r="F666" s="288">
        <v>42</v>
      </c>
      <c r="G666" s="288">
        <v>186</v>
      </c>
      <c r="H666" s="288"/>
      <c r="I666" s="288"/>
      <c r="J666" s="288" t="s">
        <v>5988</v>
      </c>
      <c r="K666" s="462">
        <v>14</v>
      </c>
      <c r="L666" s="462">
        <v>105</v>
      </c>
      <c r="M666" s="339" t="s">
        <v>6064</v>
      </c>
      <c r="N666" s="319" t="s">
        <v>6656</v>
      </c>
      <c r="O666" s="288"/>
      <c r="P666" s="288"/>
      <c r="Q666" s="288"/>
      <c r="R666" s="288"/>
      <c r="S666" s="288">
        <v>3</v>
      </c>
      <c r="T666" s="288" t="s">
        <v>6029</v>
      </c>
      <c r="U666" s="288" t="s">
        <v>6036</v>
      </c>
      <c r="V666" s="288" t="s">
        <v>5257</v>
      </c>
      <c r="W666" s="291">
        <v>43005</v>
      </c>
    </row>
    <row r="667" spans="1:23" x14ac:dyDescent="0.3">
      <c r="A667" s="286" t="s">
        <v>5244</v>
      </c>
      <c r="B667" s="288" t="s">
        <v>4959</v>
      </c>
      <c r="C667" s="288">
        <v>472.05</v>
      </c>
      <c r="D667" s="288" t="s">
        <v>5371</v>
      </c>
      <c r="E667" s="288" t="s">
        <v>5476</v>
      </c>
      <c r="F667" s="288">
        <v>22</v>
      </c>
      <c r="G667" s="288">
        <v>0</v>
      </c>
      <c r="H667" s="288"/>
      <c r="I667" s="288"/>
      <c r="J667" s="288" t="s">
        <v>5988</v>
      </c>
      <c r="K667" s="462">
        <v>75</v>
      </c>
      <c r="L667" s="462">
        <v>86</v>
      </c>
      <c r="M667" s="339" t="s">
        <v>6064</v>
      </c>
      <c r="N667" s="319" t="s">
        <v>6657</v>
      </c>
      <c r="O667" s="288"/>
      <c r="P667" s="288"/>
      <c r="Q667" s="288"/>
      <c r="R667" s="288"/>
      <c r="S667" s="288">
        <v>3</v>
      </c>
      <c r="T667" s="288" t="s">
        <v>6029</v>
      </c>
      <c r="U667" s="288" t="s">
        <v>6090</v>
      </c>
      <c r="V667" s="288" t="s">
        <v>5257</v>
      </c>
      <c r="W667" s="291">
        <v>43005</v>
      </c>
    </row>
    <row r="668" spans="1:23" x14ac:dyDescent="0.3">
      <c r="A668" s="286" t="s">
        <v>5244</v>
      </c>
      <c r="B668" s="288" t="s">
        <v>4959</v>
      </c>
      <c r="C668" s="288">
        <v>472.1</v>
      </c>
      <c r="D668" s="288" t="s">
        <v>5371</v>
      </c>
      <c r="E668" s="288" t="s">
        <v>5476</v>
      </c>
      <c r="F668" s="288">
        <v>62</v>
      </c>
      <c r="G668" s="288">
        <v>348</v>
      </c>
      <c r="H668" s="288"/>
      <c r="I668" s="288"/>
      <c r="J668" s="288" t="s">
        <v>5988</v>
      </c>
      <c r="K668" s="462">
        <v>64</v>
      </c>
      <c r="L668" s="462">
        <v>260</v>
      </c>
      <c r="M668" s="339" t="s">
        <v>6064</v>
      </c>
      <c r="N668" s="319" t="s">
        <v>6658</v>
      </c>
      <c r="O668" s="288"/>
      <c r="P668" s="288"/>
      <c r="Q668" s="288"/>
      <c r="R668" s="288"/>
      <c r="S668" s="288">
        <v>3</v>
      </c>
      <c r="T668" s="288" t="s">
        <v>6029</v>
      </c>
      <c r="U668" s="288" t="s">
        <v>6036</v>
      </c>
      <c r="V668" s="288" t="s">
        <v>5257</v>
      </c>
      <c r="W668" s="291">
        <v>43005</v>
      </c>
    </row>
    <row r="669" spans="1:23" x14ac:dyDescent="0.3">
      <c r="A669" s="286" t="s">
        <v>5244</v>
      </c>
      <c r="B669" s="288" t="s">
        <v>4959</v>
      </c>
      <c r="C669" s="288">
        <v>265</v>
      </c>
      <c r="D669" s="288" t="s">
        <v>5371</v>
      </c>
      <c r="E669" s="288" t="s">
        <v>5476</v>
      </c>
      <c r="F669" s="288">
        <v>45</v>
      </c>
      <c r="G669" s="288">
        <v>347</v>
      </c>
      <c r="H669" s="288"/>
      <c r="I669" s="288"/>
      <c r="J669" s="288" t="s">
        <v>5988</v>
      </c>
      <c r="K669" s="462">
        <v>76</v>
      </c>
      <c r="L669" s="462">
        <v>259</v>
      </c>
      <c r="M669" s="484" t="s">
        <v>6027</v>
      </c>
      <c r="N669" s="319" t="s">
        <v>6659</v>
      </c>
      <c r="O669" s="288"/>
      <c r="P669" s="288"/>
      <c r="Q669" s="288"/>
      <c r="R669" s="288"/>
      <c r="S669" s="288">
        <v>18</v>
      </c>
      <c r="T669" s="288" t="s">
        <v>6036</v>
      </c>
      <c r="U669" s="288" t="s">
        <v>6029</v>
      </c>
      <c r="V669" s="288" t="s">
        <v>5257</v>
      </c>
      <c r="W669" s="291">
        <v>43002</v>
      </c>
    </row>
    <row r="670" spans="1:23" x14ac:dyDescent="0.3">
      <c r="A670" s="286" t="s">
        <v>5244</v>
      </c>
      <c r="B670" s="288" t="s">
        <v>4959</v>
      </c>
      <c r="C670" s="288">
        <v>268.3</v>
      </c>
      <c r="D670" s="288" t="s">
        <v>5371</v>
      </c>
      <c r="E670" s="288" t="s">
        <v>5476</v>
      </c>
      <c r="F670" s="288">
        <v>40</v>
      </c>
      <c r="G670" s="288">
        <v>154</v>
      </c>
      <c r="H670" s="288"/>
      <c r="I670" s="288"/>
      <c r="J670" s="288" t="s">
        <v>5988</v>
      </c>
      <c r="K670" s="462">
        <v>25</v>
      </c>
      <c r="L670" s="462">
        <v>35</v>
      </c>
      <c r="M670" s="484" t="s">
        <v>6027</v>
      </c>
      <c r="N670" s="319" t="s">
        <v>6660</v>
      </c>
      <c r="O670" s="288" t="s">
        <v>4540</v>
      </c>
      <c r="P670" s="288"/>
      <c r="Q670" s="288"/>
      <c r="R670" s="288"/>
      <c r="S670" s="288">
        <v>4</v>
      </c>
      <c r="T670" s="288" t="s">
        <v>6029</v>
      </c>
      <c r="U670" s="288" t="s">
        <v>6036</v>
      </c>
      <c r="V670" s="288" t="s">
        <v>5257</v>
      </c>
      <c r="W670" s="291">
        <v>43002</v>
      </c>
    </row>
    <row r="671" spans="1:23" x14ac:dyDescent="0.3">
      <c r="A671" s="286" t="s">
        <v>5244</v>
      </c>
      <c r="B671" s="288" t="s">
        <v>4959</v>
      </c>
      <c r="C671" s="288">
        <v>305.7</v>
      </c>
      <c r="D671" s="288" t="s">
        <v>5371</v>
      </c>
      <c r="E671" s="288" t="s">
        <v>5476</v>
      </c>
      <c r="F671" s="288">
        <v>45</v>
      </c>
      <c r="G671" s="288">
        <v>96</v>
      </c>
      <c r="H671" s="288"/>
      <c r="I671" s="288"/>
      <c r="J671" s="288" t="s">
        <v>5988</v>
      </c>
      <c r="K671" s="462">
        <v>50</v>
      </c>
      <c r="L671" s="462">
        <v>333</v>
      </c>
      <c r="M671" s="484" t="s">
        <v>6027</v>
      </c>
      <c r="N671" s="319" t="s">
        <v>6661</v>
      </c>
      <c r="O671" s="288" t="s">
        <v>4540</v>
      </c>
      <c r="P671" s="288"/>
      <c r="Q671" s="288"/>
      <c r="R671" s="288"/>
      <c r="S671" s="288">
        <v>5</v>
      </c>
      <c r="T671" s="288" t="s">
        <v>6029</v>
      </c>
      <c r="U671" s="288" t="s">
        <v>6036</v>
      </c>
      <c r="V671" s="288" t="s">
        <v>5257</v>
      </c>
      <c r="W671" s="291">
        <v>43004</v>
      </c>
    </row>
    <row r="672" spans="1:23" x14ac:dyDescent="0.3">
      <c r="A672" s="286" t="s">
        <v>5244</v>
      </c>
      <c r="B672" s="288" t="s">
        <v>4959</v>
      </c>
      <c r="C672" s="288">
        <v>305.70999999999998</v>
      </c>
      <c r="D672" s="288" t="s">
        <v>5371</v>
      </c>
      <c r="E672" s="288" t="s">
        <v>5476</v>
      </c>
      <c r="F672" s="288">
        <v>55</v>
      </c>
      <c r="G672" s="288">
        <v>148</v>
      </c>
      <c r="H672" s="288"/>
      <c r="I672" s="288"/>
      <c r="J672" s="288" t="s">
        <v>5988</v>
      </c>
      <c r="K672" s="462">
        <v>18</v>
      </c>
      <c r="L672" s="462">
        <v>353</v>
      </c>
      <c r="M672" s="484" t="s">
        <v>6027</v>
      </c>
      <c r="N672" s="319" t="s">
        <v>6662</v>
      </c>
      <c r="O672" s="288" t="s">
        <v>4540</v>
      </c>
      <c r="P672" s="288"/>
      <c r="Q672" s="288"/>
      <c r="R672" s="288"/>
      <c r="S672" s="288">
        <v>5</v>
      </c>
      <c r="T672" s="288" t="s">
        <v>6029</v>
      </c>
      <c r="U672" s="288"/>
      <c r="V672" s="288" t="s">
        <v>5257</v>
      </c>
      <c r="W672" s="291">
        <v>43004</v>
      </c>
    </row>
    <row r="673" spans="1:23" x14ac:dyDescent="0.3">
      <c r="A673" s="286" t="s">
        <v>5244</v>
      </c>
      <c r="B673" s="288" t="s">
        <v>4959</v>
      </c>
      <c r="C673" s="288">
        <v>317.10000000000002</v>
      </c>
      <c r="D673" s="288" t="s">
        <v>5371</v>
      </c>
      <c r="E673" s="288" t="s">
        <v>5476</v>
      </c>
      <c r="F673" s="288">
        <v>21</v>
      </c>
      <c r="G673" s="288">
        <v>66</v>
      </c>
      <c r="H673" s="288"/>
      <c r="I673" s="288"/>
      <c r="J673" s="288" t="s">
        <v>5988</v>
      </c>
      <c r="K673" s="462">
        <v>84</v>
      </c>
      <c r="L673" s="462">
        <v>326</v>
      </c>
      <c r="M673" s="484" t="s">
        <v>6027</v>
      </c>
      <c r="N673" s="319" t="s">
        <v>6663</v>
      </c>
      <c r="O673" s="288" t="s">
        <v>4540</v>
      </c>
      <c r="P673" s="288"/>
      <c r="Q673" s="288"/>
      <c r="R673" s="288"/>
      <c r="S673" s="288">
        <v>8</v>
      </c>
      <c r="T673" s="288" t="s">
        <v>6036</v>
      </c>
      <c r="U673" s="288" t="s">
        <v>6029</v>
      </c>
      <c r="V673" s="288" t="s">
        <v>5257</v>
      </c>
      <c r="W673" s="291">
        <v>43005</v>
      </c>
    </row>
    <row r="674" spans="1:23" x14ac:dyDescent="0.3">
      <c r="A674" s="286" t="s">
        <v>5244</v>
      </c>
      <c r="B674" s="288" t="s">
        <v>4959</v>
      </c>
      <c r="C674" s="288">
        <v>320</v>
      </c>
      <c r="D674" s="288" t="s">
        <v>5371</v>
      </c>
      <c r="E674" s="288" t="s">
        <v>5476</v>
      </c>
      <c r="F674" s="288">
        <v>72</v>
      </c>
      <c r="G674" s="288">
        <v>325</v>
      </c>
      <c r="H674" s="288"/>
      <c r="I674" s="288"/>
      <c r="J674" s="288" t="s">
        <v>5988</v>
      </c>
      <c r="K674" s="462">
        <v>48</v>
      </c>
      <c r="L674" s="462">
        <v>253</v>
      </c>
      <c r="M674" s="484" t="s">
        <v>6027</v>
      </c>
      <c r="N674" s="319" t="s">
        <v>6664</v>
      </c>
      <c r="O674" s="288"/>
      <c r="P674" s="288"/>
      <c r="Q674" s="288"/>
      <c r="R674" s="288"/>
      <c r="S674" s="288">
        <v>4</v>
      </c>
      <c r="T674" s="288" t="s">
        <v>6029</v>
      </c>
      <c r="U674" s="288" t="s">
        <v>6036</v>
      </c>
      <c r="V674" s="288" t="s">
        <v>5257</v>
      </c>
      <c r="W674" s="291">
        <v>43005</v>
      </c>
    </row>
    <row r="675" spans="1:23" x14ac:dyDescent="0.3">
      <c r="A675" s="286" t="s">
        <v>5244</v>
      </c>
      <c r="B675" s="288" t="s">
        <v>4959</v>
      </c>
      <c r="C675" s="288">
        <v>322.25</v>
      </c>
      <c r="D675" s="288" t="s">
        <v>5371</v>
      </c>
      <c r="E675" s="288" t="s">
        <v>5476</v>
      </c>
      <c r="F675" s="288">
        <v>60</v>
      </c>
      <c r="G675" s="288">
        <v>333</v>
      </c>
      <c r="H675" s="288"/>
      <c r="I675" s="288"/>
      <c r="J675" s="288" t="s">
        <v>5988</v>
      </c>
      <c r="K675" s="462">
        <v>60</v>
      </c>
      <c r="L675" s="462">
        <v>252</v>
      </c>
      <c r="M675" s="484" t="s">
        <v>6027</v>
      </c>
      <c r="N675" s="319" t="s">
        <v>6665</v>
      </c>
      <c r="O675" s="288"/>
      <c r="P675" s="288"/>
      <c r="Q675" s="288"/>
      <c r="R675" s="288"/>
      <c r="S675" s="288">
        <v>4</v>
      </c>
      <c r="T675" s="288" t="s">
        <v>6029</v>
      </c>
      <c r="U675" s="288" t="s">
        <v>6036</v>
      </c>
      <c r="V675" s="288" t="s">
        <v>5257</v>
      </c>
      <c r="W675" s="291">
        <v>43005</v>
      </c>
    </row>
    <row r="676" spans="1:23" x14ac:dyDescent="0.3">
      <c r="A676" s="286" t="s">
        <v>5244</v>
      </c>
      <c r="B676" s="288" t="s">
        <v>4959</v>
      </c>
      <c r="C676" s="288">
        <v>328.58</v>
      </c>
      <c r="D676" s="288" t="s">
        <v>5371</v>
      </c>
      <c r="E676" s="288" t="s">
        <v>5476</v>
      </c>
      <c r="F676" s="288">
        <v>30</v>
      </c>
      <c r="G676" s="288">
        <v>300</v>
      </c>
      <c r="H676" s="288"/>
      <c r="I676" s="288"/>
      <c r="J676" s="288" t="s">
        <v>5988</v>
      </c>
      <c r="K676" s="462">
        <v>79</v>
      </c>
      <c r="L676" s="462">
        <v>217</v>
      </c>
      <c r="M676" s="484" t="s">
        <v>6027</v>
      </c>
      <c r="N676" s="319" t="s">
        <v>6666</v>
      </c>
      <c r="O676" s="288"/>
      <c r="P676" s="288"/>
      <c r="Q676" s="288"/>
      <c r="R676" s="288"/>
      <c r="S676" s="288">
        <v>3</v>
      </c>
      <c r="T676" s="288" t="s">
        <v>6036</v>
      </c>
      <c r="U676" s="288" t="s">
        <v>6029</v>
      </c>
      <c r="V676" s="288" t="s">
        <v>5257</v>
      </c>
      <c r="W676" s="291">
        <v>43005</v>
      </c>
    </row>
    <row r="677" spans="1:23" x14ac:dyDescent="0.3">
      <c r="A677" s="286" t="s">
        <v>5244</v>
      </c>
      <c r="B677" s="288" t="s">
        <v>4959</v>
      </c>
      <c r="C677" s="288">
        <v>329.8</v>
      </c>
      <c r="D677" s="288" t="s">
        <v>5371</v>
      </c>
      <c r="E677" s="288" t="s">
        <v>5476</v>
      </c>
      <c r="F677" s="288">
        <v>75</v>
      </c>
      <c r="G677" s="288">
        <v>77</v>
      </c>
      <c r="H677" s="288"/>
      <c r="I677" s="288"/>
      <c r="J677" s="288" t="s">
        <v>5988</v>
      </c>
      <c r="K677" s="462">
        <v>38</v>
      </c>
      <c r="L677" s="462">
        <v>291</v>
      </c>
      <c r="M677" s="484" t="s">
        <v>6027</v>
      </c>
      <c r="N677" s="319" t="s">
        <v>6667</v>
      </c>
      <c r="O677" s="288"/>
      <c r="P677" s="288"/>
      <c r="Q677" s="288"/>
      <c r="R677" s="288"/>
      <c r="S677" s="288">
        <v>20</v>
      </c>
      <c r="T677" s="288" t="s">
        <v>6029</v>
      </c>
      <c r="U677" s="288" t="s">
        <v>6036</v>
      </c>
      <c r="V677" s="288" t="s">
        <v>5257</v>
      </c>
      <c r="W677" s="291">
        <v>43005</v>
      </c>
    </row>
    <row r="678" spans="1:23" x14ac:dyDescent="0.3">
      <c r="A678" s="286" t="s">
        <v>5244</v>
      </c>
      <c r="B678" s="288" t="s">
        <v>4959</v>
      </c>
      <c r="C678" s="288">
        <v>336.98</v>
      </c>
      <c r="D678" s="288" t="s">
        <v>5371</v>
      </c>
      <c r="E678" s="288" t="s">
        <v>5476</v>
      </c>
      <c r="F678" s="288">
        <v>55</v>
      </c>
      <c r="G678" s="288">
        <v>330</v>
      </c>
      <c r="H678" s="288"/>
      <c r="I678" s="288"/>
      <c r="J678" s="288" t="s">
        <v>5988</v>
      </c>
      <c r="K678" s="462">
        <v>65</v>
      </c>
      <c r="L678" s="462">
        <v>249</v>
      </c>
      <c r="M678" s="484" t="s">
        <v>6027</v>
      </c>
      <c r="N678" s="319" t="s">
        <v>6668</v>
      </c>
      <c r="O678" s="288" t="s">
        <v>4540</v>
      </c>
      <c r="P678" s="288"/>
      <c r="Q678" s="288"/>
      <c r="R678" s="288"/>
      <c r="S678" s="288">
        <v>7</v>
      </c>
      <c r="T678" s="288" t="s">
        <v>6029</v>
      </c>
      <c r="U678" s="288" t="s">
        <v>6036</v>
      </c>
      <c r="V678" s="288" t="s">
        <v>5257</v>
      </c>
      <c r="W678" s="291">
        <v>43005</v>
      </c>
    </row>
    <row r="679" spans="1:23" x14ac:dyDescent="0.3">
      <c r="A679" s="286" t="s">
        <v>5244</v>
      </c>
      <c r="B679" s="288" t="s">
        <v>4959</v>
      </c>
      <c r="C679" s="288">
        <v>341.81</v>
      </c>
      <c r="D679" s="288" t="s">
        <v>5371</v>
      </c>
      <c r="E679" s="288" t="s">
        <v>5476</v>
      </c>
      <c r="F679" s="288">
        <v>40</v>
      </c>
      <c r="G679" s="288">
        <v>314</v>
      </c>
      <c r="H679" s="288"/>
      <c r="I679" s="288"/>
      <c r="J679" s="288" t="s">
        <v>5988</v>
      </c>
      <c r="K679" s="462">
        <v>75</v>
      </c>
      <c r="L679" s="462">
        <v>232</v>
      </c>
      <c r="M679" s="484" t="s">
        <v>6027</v>
      </c>
      <c r="N679" s="319" t="s">
        <v>6669</v>
      </c>
      <c r="O679" s="288"/>
      <c r="P679" s="288"/>
      <c r="Q679" s="288"/>
      <c r="R679" s="288"/>
      <c r="S679" s="288">
        <v>7</v>
      </c>
      <c r="T679" s="288" t="s">
        <v>6036</v>
      </c>
      <c r="U679" s="288"/>
      <c r="V679" s="288" t="s">
        <v>5257</v>
      </c>
      <c r="W679" s="291">
        <v>43005</v>
      </c>
    </row>
    <row r="680" spans="1:23" x14ac:dyDescent="0.3">
      <c r="A680" s="286" t="s">
        <v>5244</v>
      </c>
      <c r="B680" s="288" t="s">
        <v>4959</v>
      </c>
      <c r="C680" s="288">
        <v>347.84500000000003</v>
      </c>
      <c r="D680" s="288" t="s">
        <v>5371</v>
      </c>
      <c r="E680" s="288" t="s">
        <v>5476</v>
      </c>
      <c r="F680" s="288">
        <v>55</v>
      </c>
      <c r="G680" s="288">
        <v>357</v>
      </c>
      <c r="H680" s="288"/>
      <c r="I680" s="288"/>
      <c r="J680" s="288" t="s">
        <v>5988</v>
      </c>
      <c r="K680" s="462">
        <v>67</v>
      </c>
      <c r="L680" s="462">
        <v>265</v>
      </c>
      <c r="M680" s="484" t="s">
        <v>6027</v>
      </c>
      <c r="N680" s="319" t="s">
        <v>6670</v>
      </c>
      <c r="O680" s="288"/>
      <c r="P680" s="288"/>
      <c r="Q680" s="288"/>
      <c r="R680" s="288"/>
      <c r="S680" s="288">
        <v>7</v>
      </c>
      <c r="T680" s="288" t="s">
        <v>6029</v>
      </c>
      <c r="U680" s="288" t="s">
        <v>6036</v>
      </c>
      <c r="V680" s="288" t="s">
        <v>5257</v>
      </c>
      <c r="W680" s="291">
        <v>43005</v>
      </c>
    </row>
    <row r="681" spans="1:23" x14ac:dyDescent="0.3">
      <c r="A681" s="286" t="s">
        <v>5244</v>
      </c>
      <c r="B681" s="288" t="s">
        <v>4959</v>
      </c>
      <c r="C681" s="288">
        <v>352.15</v>
      </c>
      <c r="D681" s="288" t="s">
        <v>5371</v>
      </c>
      <c r="E681" s="288" t="s">
        <v>5476</v>
      </c>
      <c r="F681" s="288">
        <v>44</v>
      </c>
      <c r="G681" s="288">
        <v>175</v>
      </c>
      <c r="H681" s="288"/>
      <c r="I681" s="288"/>
      <c r="J681" s="288" t="s">
        <v>5988</v>
      </c>
      <c r="K681" s="462">
        <v>14</v>
      </c>
      <c r="L681" s="462">
        <v>72</v>
      </c>
      <c r="M681" s="484" t="s">
        <v>6027</v>
      </c>
      <c r="N681" s="319" t="s">
        <v>6671</v>
      </c>
      <c r="O681" s="288"/>
      <c r="P681" s="288"/>
      <c r="Q681" s="288"/>
      <c r="R681" s="288"/>
      <c r="S681" s="288">
        <v>13</v>
      </c>
      <c r="T681" s="288" t="s">
        <v>6029</v>
      </c>
      <c r="U681" s="288" t="s">
        <v>6036</v>
      </c>
      <c r="V681" s="288" t="s">
        <v>5257</v>
      </c>
      <c r="W681" s="291">
        <v>43005</v>
      </c>
    </row>
    <row r="682" spans="1:23" x14ac:dyDescent="0.3">
      <c r="A682" s="286" t="s">
        <v>5244</v>
      </c>
      <c r="B682" s="288" t="s">
        <v>4959</v>
      </c>
      <c r="C682" s="288">
        <v>352.59</v>
      </c>
      <c r="D682" s="288" t="s">
        <v>5371</v>
      </c>
      <c r="E682" s="288" t="s">
        <v>5476</v>
      </c>
      <c r="F682" s="288">
        <v>45</v>
      </c>
      <c r="G682" s="288">
        <v>352</v>
      </c>
      <c r="H682" s="288"/>
      <c r="I682" s="288"/>
      <c r="J682" s="288" t="s">
        <v>5988</v>
      </c>
      <c r="K682" s="462">
        <v>77</v>
      </c>
      <c r="L682" s="462">
        <v>261</v>
      </c>
      <c r="M682" s="484" t="s">
        <v>6027</v>
      </c>
      <c r="N682" s="319" t="s">
        <v>6672</v>
      </c>
      <c r="O682" s="288"/>
      <c r="P682" s="288"/>
      <c r="Q682" s="288"/>
      <c r="R682" s="288"/>
      <c r="S682" s="288"/>
      <c r="T682" s="288" t="s">
        <v>6036</v>
      </c>
      <c r="U682" s="288" t="s">
        <v>6029</v>
      </c>
      <c r="V682" s="288" t="s">
        <v>5257</v>
      </c>
      <c r="W682" s="291">
        <v>43005</v>
      </c>
    </row>
    <row r="683" spans="1:23" x14ac:dyDescent="0.3">
      <c r="A683" s="286" t="s">
        <v>5244</v>
      </c>
      <c r="B683" s="288" t="s">
        <v>4959</v>
      </c>
      <c r="C683" s="288">
        <v>357.36</v>
      </c>
      <c r="D683" s="288" t="s">
        <v>5371</v>
      </c>
      <c r="E683" s="288" t="s">
        <v>5476</v>
      </c>
      <c r="F683" s="288">
        <v>55</v>
      </c>
      <c r="G683" s="288">
        <v>351</v>
      </c>
      <c r="H683" s="288"/>
      <c r="I683" s="288"/>
      <c r="J683" s="288" t="s">
        <v>5988</v>
      </c>
      <c r="K683" s="462">
        <v>67</v>
      </c>
      <c r="L683" s="462">
        <v>261</v>
      </c>
      <c r="M683" s="484" t="s">
        <v>6027</v>
      </c>
      <c r="N683" s="319" t="s">
        <v>6673</v>
      </c>
      <c r="O683" s="288"/>
      <c r="P683" s="288"/>
      <c r="Q683" s="288"/>
      <c r="R683" s="288"/>
      <c r="S683" s="288">
        <v>5</v>
      </c>
      <c r="T683" s="288" t="s">
        <v>6029</v>
      </c>
      <c r="U683" s="288" t="s">
        <v>6036</v>
      </c>
      <c r="V683" s="288" t="s">
        <v>5257</v>
      </c>
      <c r="W683" s="291">
        <v>43005</v>
      </c>
    </row>
    <row r="684" spans="1:23" x14ac:dyDescent="0.3">
      <c r="A684" s="286" t="s">
        <v>5244</v>
      </c>
      <c r="B684" s="288" t="s">
        <v>4959</v>
      </c>
      <c r="C684" s="288">
        <v>357.9</v>
      </c>
      <c r="D684" s="288" t="s">
        <v>5371</v>
      </c>
      <c r="E684" s="288" t="s">
        <v>5476</v>
      </c>
      <c r="F684" s="288">
        <v>45</v>
      </c>
      <c r="G684" s="288">
        <v>0</v>
      </c>
      <c r="H684" s="288"/>
      <c r="I684" s="288"/>
      <c r="J684" s="288" t="s">
        <v>5988</v>
      </c>
      <c r="K684" s="462">
        <v>78</v>
      </c>
      <c r="L684" s="462">
        <v>267</v>
      </c>
      <c r="M684" s="484" t="s">
        <v>6027</v>
      </c>
      <c r="N684" s="319" t="s">
        <v>6674</v>
      </c>
      <c r="O684" s="288"/>
      <c r="P684" s="288"/>
      <c r="Q684" s="288"/>
      <c r="R684" s="288"/>
      <c r="S684" s="288"/>
      <c r="T684" s="288"/>
      <c r="U684" s="288"/>
      <c r="V684" s="288" t="s">
        <v>5257</v>
      </c>
      <c r="W684" s="291">
        <v>43005</v>
      </c>
    </row>
    <row r="685" spans="1:23" x14ac:dyDescent="0.3">
      <c r="A685" s="286" t="s">
        <v>5244</v>
      </c>
      <c r="B685" s="288" t="s">
        <v>4959</v>
      </c>
      <c r="C685" s="288">
        <v>377.85</v>
      </c>
      <c r="D685" s="288" t="s">
        <v>5371</v>
      </c>
      <c r="E685" s="288" t="s">
        <v>5476</v>
      </c>
      <c r="F685" s="288">
        <v>59</v>
      </c>
      <c r="G685" s="288">
        <v>223</v>
      </c>
      <c r="H685" s="288"/>
      <c r="I685" s="288"/>
      <c r="J685" s="288" t="s">
        <v>5988</v>
      </c>
      <c r="K685" s="462">
        <v>23</v>
      </c>
      <c r="L685" s="462">
        <v>200</v>
      </c>
      <c r="M685" s="484" t="s">
        <v>6027</v>
      </c>
      <c r="N685" s="319" t="s">
        <v>6675</v>
      </c>
      <c r="O685" s="288" t="s">
        <v>4540</v>
      </c>
      <c r="P685" s="288"/>
      <c r="Q685" s="288"/>
      <c r="R685" s="288" t="s">
        <v>5344</v>
      </c>
      <c r="S685" s="288">
        <v>4</v>
      </c>
      <c r="T685" s="288" t="s">
        <v>6036</v>
      </c>
      <c r="U685" s="288" t="s">
        <v>6029</v>
      </c>
      <c r="V685" s="288" t="s">
        <v>5257</v>
      </c>
      <c r="W685" s="291">
        <v>43005</v>
      </c>
    </row>
    <row r="686" spans="1:23" x14ac:dyDescent="0.3">
      <c r="A686" s="286" t="s">
        <v>5244</v>
      </c>
      <c r="B686" s="288" t="s">
        <v>4959</v>
      </c>
      <c r="C686" s="288">
        <v>404.5</v>
      </c>
      <c r="D686" s="288" t="s">
        <v>5371</v>
      </c>
      <c r="E686" s="288" t="s">
        <v>5476</v>
      </c>
      <c r="F686" s="288">
        <v>46</v>
      </c>
      <c r="G686" s="288">
        <v>246</v>
      </c>
      <c r="H686" s="288"/>
      <c r="I686" s="288"/>
      <c r="J686" s="288" t="s">
        <v>5988</v>
      </c>
      <c r="K686" s="462">
        <v>41</v>
      </c>
      <c r="L686" s="462">
        <v>191</v>
      </c>
      <c r="M686" s="484" t="s">
        <v>6027</v>
      </c>
      <c r="N686" s="319" t="s">
        <v>6676</v>
      </c>
      <c r="O686" s="288"/>
      <c r="P686" s="288"/>
      <c r="Q686" s="288"/>
      <c r="R686" s="288"/>
      <c r="S686" s="288">
        <v>5</v>
      </c>
      <c r="T686" s="288" t="s">
        <v>6029</v>
      </c>
      <c r="U686" s="288" t="s">
        <v>6057</v>
      </c>
      <c r="V686" s="288" t="s">
        <v>5257</v>
      </c>
      <c r="W686" s="291">
        <v>43005</v>
      </c>
    </row>
    <row r="687" spans="1:23" x14ac:dyDescent="0.3">
      <c r="A687" s="286" t="s">
        <v>5244</v>
      </c>
      <c r="B687" s="288" t="s">
        <v>4959</v>
      </c>
      <c r="C687" s="288">
        <v>404.7</v>
      </c>
      <c r="D687" s="288" t="s">
        <v>5371</v>
      </c>
      <c r="E687" s="288" t="s">
        <v>5476</v>
      </c>
      <c r="F687" s="288">
        <v>46</v>
      </c>
      <c r="G687" s="288">
        <v>238</v>
      </c>
      <c r="H687" s="288"/>
      <c r="I687" s="288"/>
      <c r="J687" s="288" t="s">
        <v>5988</v>
      </c>
      <c r="K687" s="462">
        <v>37</v>
      </c>
      <c r="L687" s="462">
        <v>186</v>
      </c>
      <c r="M687" s="484" t="s">
        <v>6027</v>
      </c>
      <c r="N687" s="319" t="s">
        <v>6677</v>
      </c>
      <c r="O687" s="288"/>
      <c r="P687" s="288"/>
      <c r="Q687" s="288"/>
      <c r="R687" s="288"/>
      <c r="S687" s="288">
        <v>6</v>
      </c>
      <c r="T687" s="288" t="s">
        <v>6029</v>
      </c>
      <c r="U687" s="288" t="s">
        <v>6057</v>
      </c>
      <c r="V687" s="288" t="s">
        <v>5257</v>
      </c>
      <c r="W687" s="291">
        <v>43005</v>
      </c>
    </row>
    <row r="688" spans="1:23" x14ac:dyDescent="0.3">
      <c r="A688" s="286" t="s">
        <v>5244</v>
      </c>
      <c r="B688" s="288" t="s">
        <v>4959</v>
      </c>
      <c r="C688" s="288">
        <v>443.4</v>
      </c>
      <c r="D688" s="288" t="s">
        <v>5371</v>
      </c>
      <c r="E688" s="288" t="s">
        <v>5476</v>
      </c>
      <c r="F688" s="288">
        <v>54</v>
      </c>
      <c r="G688" s="288">
        <v>20</v>
      </c>
      <c r="H688" s="288"/>
      <c r="I688" s="288"/>
      <c r="J688" s="288" t="s">
        <v>5988</v>
      </c>
      <c r="K688" s="462">
        <v>70</v>
      </c>
      <c r="L688" s="462">
        <v>279</v>
      </c>
      <c r="M688" s="484" t="s">
        <v>6027</v>
      </c>
      <c r="N688" s="319" t="s">
        <v>6678</v>
      </c>
      <c r="O688" s="288"/>
      <c r="P688" s="288"/>
      <c r="Q688" s="288"/>
      <c r="R688" s="288"/>
      <c r="S688" s="288">
        <v>6</v>
      </c>
      <c r="T688" s="288" t="s">
        <v>6029</v>
      </c>
      <c r="U688" s="288" t="s">
        <v>6057</v>
      </c>
      <c r="V688" s="288" t="s">
        <v>5257</v>
      </c>
      <c r="W688" s="291">
        <v>43005</v>
      </c>
    </row>
    <row r="689" spans="1:23" x14ac:dyDescent="0.3">
      <c r="A689" s="286" t="s">
        <v>5244</v>
      </c>
      <c r="B689" s="288" t="s">
        <v>4959</v>
      </c>
      <c r="C689" s="288">
        <v>443.8</v>
      </c>
      <c r="D689" s="288" t="s">
        <v>5371</v>
      </c>
      <c r="E689" s="288" t="s">
        <v>5476</v>
      </c>
      <c r="F689" s="288">
        <v>48</v>
      </c>
      <c r="G689" s="288">
        <v>348</v>
      </c>
      <c r="H689" s="288"/>
      <c r="I689" s="288"/>
      <c r="J689" s="288" t="s">
        <v>5988</v>
      </c>
      <c r="K689" s="462">
        <v>77</v>
      </c>
      <c r="L689" s="462">
        <v>259</v>
      </c>
      <c r="M689" s="484" t="s">
        <v>6027</v>
      </c>
      <c r="N689" s="319" t="s">
        <v>6679</v>
      </c>
      <c r="O689" s="288"/>
      <c r="P689" s="288"/>
      <c r="Q689" s="288"/>
      <c r="R689" s="288"/>
      <c r="S689" s="288">
        <v>1</v>
      </c>
      <c r="T689" s="288" t="s">
        <v>6029</v>
      </c>
      <c r="U689" s="288" t="s">
        <v>6036</v>
      </c>
      <c r="V689" s="288" t="s">
        <v>5257</v>
      </c>
      <c r="W689" s="291">
        <v>43005</v>
      </c>
    </row>
    <row r="690" spans="1:23" x14ac:dyDescent="0.3">
      <c r="A690" s="286" t="s">
        <v>5244</v>
      </c>
      <c r="B690" s="288" t="s">
        <v>4959</v>
      </c>
      <c r="C690" s="288">
        <v>443.6</v>
      </c>
      <c r="D690" s="288" t="s">
        <v>5371</v>
      </c>
      <c r="E690" s="288" t="s">
        <v>5476</v>
      </c>
      <c r="F690" s="288">
        <v>55</v>
      </c>
      <c r="G690" s="288">
        <v>25</v>
      </c>
      <c r="H690" s="288"/>
      <c r="I690" s="288">
        <v>281</v>
      </c>
      <c r="J690" s="288" t="s">
        <v>5988</v>
      </c>
      <c r="K690" s="465">
        <v>68.591578605905553</v>
      </c>
      <c r="L690" s="465">
        <v>282</v>
      </c>
      <c r="M690" s="484" t="s">
        <v>6027</v>
      </c>
      <c r="N690" s="319" t="s">
        <v>6680</v>
      </c>
      <c r="O690" s="288"/>
      <c r="P690" s="288"/>
      <c r="Q690" s="288"/>
      <c r="R690" s="288"/>
      <c r="S690" s="288"/>
      <c r="T690" s="288" t="s">
        <v>6029</v>
      </c>
      <c r="U690" s="288" t="s">
        <v>6036</v>
      </c>
      <c r="V690" s="288" t="s">
        <v>5257</v>
      </c>
      <c r="W690" s="291">
        <v>43005</v>
      </c>
    </row>
    <row r="691" spans="1:23" x14ac:dyDescent="0.3">
      <c r="A691" s="286" t="s">
        <v>5244</v>
      </c>
      <c r="B691" s="288" t="s">
        <v>4959</v>
      </c>
      <c r="C691" s="288">
        <v>435.63</v>
      </c>
      <c r="D691" s="288" t="s">
        <v>5371</v>
      </c>
      <c r="E691" s="288" t="s">
        <v>5476</v>
      </c>
      <c r="F691" s="288">
        <v>43</v>
      </c>
      <c r="G691" s="288">
        <v>5</v>
      </c>
      <c r="H691" s="288"/>
      <c r="I691" s="288"/>
      <c r="J691" s="288" t="s">
        <v>5988</v>
      </c>
      <c r="K691" s="462">
        <v>82</v>
      </c>
      <c r="L691" s="462">
        <v>271</v>
      </c>
      <c r="M691" s="485" t="s">
        <v>6061</v>
      </c>
      <c r="N691" s="319" t="s">
        <v>6681</v>
      </c>
      <c r="O691" s="288" t="s">
        <v>4540</v>
      </c>
      <c r="P691" s="288"/>
      <c r="Q691" s="288"/>
      <c r="R691" s="288"/>
      <c r="S691" s="288"/>
      <c r="T691" s="288" t="s">
        <v>6029</v>
      </c>
      <c r="U691" s="288"/>
      <c r="V691" s="288" t="s">
        <v>5257</v>
      </c>
      <c r="W691" s="291">
        <v>43005</v>
      </c>
    </row>
    <row r="692" spans="1:23" x14ac:dyDescent="0.3">
      <c r="A692" s="286" t="s">
        <v>5244</v>
      </c>
      <c r="B692" s="288" t="s">
        <v>4959</v>
      </c>
      <c r="C692" s="288">
        <v>481.4</v>
      </c>
      <c r="D692" s="288" t="s">
        <v>5371</v>
      </c>
      <c r="E692" s="288" t="s">
        <v>5476</v>
      </c>
      <c r="F692" s="288">
        <v>50</v>
      </c>
      <c r="G692" s="288">
        <v>342</v>
      </c>
      <c r="H692" s="288"/>
      <c r="I692" s="288"/>
      <c r="J692" s="288" t="s">
        <v>5988</v>
      </c>
      <c r="K692" s="462">
        <v>76</v>
      </c>
      <c r="L692" s="462">
        <v>254</v>
      </c>
      <c r="M692" s="485" t="s">
        <v>6061</v>
      </c>
      <c r="N692" s="319" t="s">
        <v>6682</v>
      </c>
      <c r="O692" s="288"/>
      <c r="P692" s="288"/>
      <c r="Q692" s="288"/>
      <c r="R692" s="288"/>
      <c r="S692" s="288">
        <v>20</v>
      </c>
      <c r="T692" s="288" t="s">
        <v>6029</v>
      </c>
      <c r="U692" s="288" t="s">
        <v>6090</v>
      </c>
      <c r="V692" s="288" t="s">
        <v>5257</v>
      </c>
      <c r="W692" s="291">
        <v>43005</v>
      </c>
    </row>
    <row r="693" spans="1:23" x14ac:dyDescent="0.3">
      <c r="A693" s="286" t="s">
        <v>5244</v>
      </c>
      <c r="B693" s="288" t="s">
        <v>4959</v>
      </c>
      <c r="C693" s="288">
        <v>403.07</v>
      </c>
      <c r="D693" s="288" t="s">
        <v>5371</v>
      </c>
      <c r="E693" s="288" t="s">
        <v>5476</v>
      </c>
      <c r="F693" s="288">
        <v>18</v>
      </c>
      <c r="G693" s="288">
        <v>30</v>
      </c>
      <c r="H693" s="288"/>
      <c r="I693" s="288"/>
      <c r="J693" s="288" t="s">
        <v>5988</v>
      </c>
      <c r="K693" s="465">
        <v>78.031617124827079</v>
      </c>
      <c r="L693" s="465">
        <v>115</v>
      </c>
      <c r="M693" s="486" t="s">
        <v>6061</v>
      </c>
      <c r="N693" s="319" t="s">
        <v>6683</v>
      </c>
      <c r="O693" s="288"/>
      <c r="P693" s="288"/>
      <c r="Q693" s="288"/>
      <c r="R693" s="288"/>
      <c r="S693" s="288"/>
      <c r="T693" s="288" t="s">
        <v>6029</v>
      </c>
      <c r="U693" s="288" t="s">
        <v>6684</v>
      </c>
      <c r="V693" s="288" t="s">
        <v>5257</v>
      </c>
      <c r="W693" s="291">
        <v>43005</v>
      </c>
    </row>
    <row r="694" spans="1:23" x14ac:dyDescent="0.3">
      <c r="A694" s="286" t="s">
        <v>5244</v>
      </c>
      <c r="B694" s="288" t="s">
        <v>4959</v>
      </c>
      <c r="C694" s="288">
        <v>400.78</v>
      </c>
      <c r="D694" s="288" t="s">
        <v>5371</v>
      </c>
      <c r="E694" s="288" t="s">
        <v>5476</v>
      </c>
      <c r="F694" s="288">
        <v>53</v>
      </c>
      <c r="G694" s="288">
        <v>226</v>
      </c>
      <c r="H694" s="288"/>
      <c r="I694" s="288"/>
      <c r="J694" s="288" t="s">
        <v>5988</v>
      </c>
      <c r="K694" s="462">
        <v>26</v>
      </c>
      <c r="L694" s="462">
        <v>189</v>
      </c>
      <c r="M694" s="485" t="s">
        <v>6058</v>
      </c>
      <c r="N694" s="319" t="s">
        <v>6685</v>
      </c>
      <c r="O694" s="288"/>
      <c r="P694" s="288"/>
      <c r="Q694" s="288"/>
      <c r="R694" s="288"/>
      <c r="S694" s="288">
        <v>5</v>
      </c>
      <c r="T694" s="288" t="s">
        <v>6029</v>
      </c>
      <c r="U694" s="288"/>
      <c r="V694" s="288" t="s">
        <v>5257</v>
      </c>
      <c r="W694" s="291">
        <v>43005</v>
      </c>
    </row>
    <row r="695" spans="1:23" x14ac:dyDescent="0.3">
      <c r="A695" s="286" t="s">
        <v>5244</v>
      </c>
      <c r="B695" s="288" t="s">
        <v>4959</v>
      </c>
      <c r="C695" s="288">
        <v>404.37</v>
      </c>
      <c r="D695" s="288" t="s">
        <v>5371</v>
      </c>
      <c r="E695" s="288" t="s">
        <v>5476</v>
      </c>
      <c r="F695" s="288">
        <v>38</v>
      </c>
      <c r="G695" s="288">
        <v>12</v>
      </c>
      <c r="H695" s="288"/>
      <c r="I695" s="288"/>
      <c r="J695" s="288" t="s">
        <v>5988</v>
      </c>
      <c r="K695" s="462">
        <v>86</v>
      </c>
      <c r="L695" s="462">
        <v>276</v>
      </c>
      <c r="M695" s="485" t="s">
        <v>6058</v>
      </c>
      <c r="N695" s="319" t="s">
        <v>6686</v>
      </c>
      <c r="O695" s="288"/>
      <c r="P695" s="288"/>
      <c r="Q695" s="288"/>
      <c r="R695" s="288"/>
      <c r="S695" s="288">
        <v>3</v>
      </c>
      <c r="T695" s="288" t="s">
        <v>6029</v>
      </c>
      <c r="U695" s="288" t="s">
        <v>6036</v>
      </c>
      <c r="V695" s="288" t="s">
        <v>5257</v>
      </c>
      <c r="W695" s="291">
        <v>43005</v>
      </c>
    </row>
    <row r="696" spans="1:23" x14ac:dyDescent="0.3">
      <c r="A696" s="286" t="s">
        <v>5244</v>
      </c>
      <c r="B696" s="288" t="s">
        <v>4959</v>
      </c>
      <c r="C696" s="288">
        <v>435.53</v>
      </c>
      <c r="D696" s="288" t="s">
        <v>5371</v>
      </c>
      <c r="E696" s="288" t="s">
        <v>5476</v>
      </c>
      <c r="F696" s="288">
        <v>43</v>
      </c>
      <c r="G696" s="288">
        <v>5</v>
      </c>
      <c r="H696" s="288"/>
      <c r="I696" s="288"/>
      <c r="J696" s="288" t="s">
        <v>5988</v>
      </c>
      <c r="K696" s="462">
        <v>82</v>
      </c>
      <c r="L696" s="462">
        <v>271</v>
      </c>
      <c r="M696" s="485" t="s">
        <v>6058</v>
      </c>
      <c r="N696" s="319" t="s">
        <v>6687</v>
      </c>
      <c r="O696" s="288"/>
      <c r="P696" s="288"/>
      <c r="Q696" s="288"/>
      <c r="R696" s="288"/>
      <c r="S696" s="288"/>
      <c r="T696" s="288" t="s">
        <v>6029</v>
      </c>
      <c r="U696" s="288"/>
      <c r="V696" s="288" t="s">
        <v>5257</v>
      </c>
      <c r="W696" s="291">
        <v>43005</v>
      </c>
    </row>
    <row r="697" spans="1:23" x14ac:dyDescent="0.3">
      <c r="A697" s="286" t="s">
        <v>5244</v>
      </c>
      <c r="B697" s="288" t="s">
        <v>4959</v>
      </c>
      <c r="C697" s="288">
        <v>401.18</v>
      </c>
      <c r="D697" s="288" t="s">
        <v>5280</v>
      </c>
      <c r="E697" s="288" t="s">
        <v>5529</v>
      </c>
      <c r="F697" s="288">
        <v>70</v>
      </c>
      <c r="G697" s="288">
        <v>287</v>
      </c>
      <c r="H697" s="288"/>
      <c r="I697" s="288"/>
      <c r="J697" s="288" t="s">
        <v>5988</v>
      </c>
      <c r="K697" s="462">
        <v>44</v>
      </c>
      <c r="L697" s="462">
        <v>238</v>
      </c>
      <c r="M697" s="487" t="s">
        <v>6068</v>
      </c>
      <c r="N697" s="319" t="s">
        <v>6688</v>
      </c>
      <c r="O697" s="288"/>
      <c r="P697" s="288"/>
      <c r="Q697" s="288"/>
      <c r="R697" s="288"/>
      <c r="S697" s="288"/>
      <c r="T697" s="288"/>
      <c r="U697" s="288"/>
      <c r="V697" s="288" t="s">
        <v>5257</v>
      </c>
      <c r="W697" s="291">
        <v>43005</v>
      </c>
    </row>
    <row r="698" spans="1:23" x14ac:dyDescent="0.3">
      <c r="A698" s="286" t="s">
        <v>5244</v>
      </c>
      <c r="B698" s="288" t="s">
        <v>4959</v>
      </c>
      <c r="C698" s="288">
        <v>402.45</v>
      </c>
      <c r="D698" s="288" t="s">
        <v>133</v>
      </c>
      <c r="E698" s="288" t="s">
        <v>5476</v>
      </c>
      <c r="F698" s="288">
        <v>40</v>
      </c>
      <c r="G698" s="288">
        <v>350</v>
      </c>
      <c r="H698" s="288"/>
      <c r="I698" s="288"/>
      <c r="J698" s="288" t="s">
        <v>5988</v>
      </c>
      <c r="K698" s="462">
        <v>84</v>
      </c>
      <c r="L698" s="462">
        <v>258</v>
      </c>
      <c r="M698" s="487" t="s">
        <v>6068</v>
      </c>
      <c r="N698" s="319" t="s">
        <v>6689</v>
      </c>
      <c r="O698" s="288"/>
      <c r="P698" s="288"/>
      <c r="Q698" s="288"/>
      <c r="R698" s="288"/>
      <c r="S698" s="288"/>
      <c r="T698" s="288"/>
      <c r="U698" s="288"/>
      <c r="V698" s="288" t="s">
        <v>5257</v>
      </c>
      <c r="W698" s="291">
        <v>43005</v>
      </c>
    </row>
    <row r="699" spans="1:23" x14ac:dyDescent="0.3">
      <c r="A699" s="286" t="s">
        <v>5244</v>
      </c>
      <c r="B699" s="288" t="s">
        <v>4959</v>
      </c>
      <c r="C699" s="288">
        <v>190.55</v>
      </c>
      <c r="D699" s="288" t="s">
        <v>5371</v>
      </c>
      <c r="E699" s="288" t="s">
        <v>5476</v>
      </c>
      <c r="F699" s="288">
        <v>54</v>
      </c>
      <c r="G699" s="288">
        <v>4</v>
      </c>
      <c r="H699" s="288"/>
      <c r="I699" s="288"/>
      <c r="J699" s="288" t="s">
        <v>5988</v>
      </c>
      <c r="K699" s="462">
        <v>64</v>
      </c>
      <c r="L699" s="462">
        <v>273</v>
      </c>
      <c r="M699" s="488"/>
      <c r="N699" s="319" t="s">
        <v>6690</v>
      </c>
      <c r="O699" s="288"/>
      <c r="P699" s="288"/>
      <c r="Q699" s="288"/>
      <c r="R699" s="288"/>
      <c r="S699" s="288">
        <v>20</v>
      </c>
      <c r="T699" s="288" t="s">
        <v>6029</v>
      </c>
      <c r="U699" s="288" t="s">
        <v>6067</v>
      </c>
      <c r="V699" s="288" t="s">
        <v>5257</v>
      </c>
      <c r="W699" s="291">
        <v>43002</v>
      </c>
    </row>
    <row r="700" spans="1:23" x14ac:dyDescent="0.3">
      <c r="A700" s="286" t="s">
        <v>5244</v>
      </c>
      <c r="B700" s="288" t="s">
        <v>4959</v>
      </c>
      <c r="C700" s="288">
        <v>224.8</v>
      </c>
      <c r="D700" s="288" t="s">
        <v>5371</v>
      </c>
      <c r="E700" s="288" t="s">
        <v>5476</v>
      </c>
      <c r="F700" s="288">
        <v>58</v>
      </c>
      <c r="G700" s="288">
        <v>326</v>
      </c>
      <c r="H700" s="288"/>
      <c r="I700" s="288"/>
      <c r="J700" s="288" t="s">
        <v>5988</v>
      </c>
      <c r="K700" s="462">
        <v>59</v>
      </c>
      <c r="L700" s="462">
        <v>249</v>
      </c>
      <c r="M700" s="488"/>
      <c r="N700" s="319" t="s">
        <v>6691</v>
      </c>
      <c r="O700" s="288"/>
      <c r="P700" s="288"/>
      <c r="Q700" s="288"/>
      <c r="R700" s="288"/>
      <c r="S700" s="288">
        <v>7</v>
      </c>
      <c r="T700" s="288" t="s">
        <v>6067</v>
      </c>
      <c r="U700" s="288"/>
      <c r="V700" s="288" t="s">
        <v>5257</v>
      </c>
      <c r="W700" s="291">
        <v>43002</v>
      </c>
    </row>
    <row r="701" spans="1:23" x14ac:dyDescent="0.3">
      <c r="A701" s="286" t="s">
        <v>5244</v>
      </c>
      <c r="B701" s="288" t="s">
        <v>4959</v>
      </c>
      <c r="C701" s="288">
        <v>233.75</v>
      </c>
      <c r="D701" s="288" t="s">
        <v>5371</v>
      </c>
      <c r="E701" s="288" t="s">
        <v>5476</v>
      </c>
      <c r="F701" s="288">
        <v>35</v>
      </c>
      <c r="G701" s="288">
        <v>305</v>
      </c>
      <c r="H701" s="288"/>
      <c r="I701" s="288"/>
      <c r="J701" s="288" t="s">
        <v>5988</v>
      </c>
      <c r="K701" s="462">
        <v>75</v>
      </c>
      <c r="L701" s="462">
        <v>225</v>
      </c>
      <c r="M701" s="488"/>
      <c r="N701" s="319" t="s">
        <v>6692</v>
      </c>
      <c r="O701" s="288"/>
      <c r="P701" s="288"/>
      <c r="Q701" s="288"/>
      <c r="R701" s="288"/>
      <c r="S701" s="288"/>
      <c r="T701" s="288"/>
      <c r="U701" s="288"/>
      <c r="V701" s="288" t="s">
        <v>5257</v>
      </c>
      <c r="W701" s="291">
        <v>43002</v>
      </c>
    </row>
    <row r="702" spans="1:23" x14ac:dyDescent="0.3">
      <c r="A702" s="286" t="s">
        <v>5244</v>
      </c>
      <c r="B702" s="288" t="s">
        <v>4959</v>
      </c>
      <c r="C702" s="288">
        <v>336.99</v>
      </c>
      <c r="D702" s="288" t="s">
        <v>5371</v>
      </c>
      <c r="E702" s="288" t="s">
        <v>5476</v>
      </c>
      <c r="F702" s="288">
        <v>46</v>
      </c>
      <c r="G702" s="288">
        <v>160</v>
      </c>
      <c r="H702" s="288"/>
      <c r="I702" s="288"/>
      <c r="J702" s="288" t="s">
        <v>5988</v>
      </c>
      <c r="K702" s="462">
        <v>17</v>
      </c>
      <c r="L702" s="462">
        <v>33</v>
      </c>
      <c r="M702" s="488"/>
      <c r="N702" s="319" t="s">
        <v>6693</v>
      </c>
      <c r="O702" s="288" t="s">
        <v>4540</v>
      </c>
      <c r="P702" s="288"/>
      <c r="Q702" s="288"/>
      <c r="R702" s="288"/>
      <c r="S702" s="288">
        <v>2.5</v>
      </c>
      <c r="T702" s="288" t="s">
        <v>6036</v>
      </c>
      <c r="U702" s="288" t="s">
        <v>6694</v>
      </c>
      <c r="V702" s="288" t="s">
        <v>5257</v>
      </c>
      <c r="W702" s="291">
        <v>43005</v>
      </c>
    </row>
    <row r="703" spans="1:23" x14ac:dyDescent="0.3">
      <c r="A703" s="286" t="s">
        <v>5244</v>
      </c>
      <c r="B703" s="288" t="s">
        <v>4959</v>
      </c>
      <c r="C703" s="288">
        <v>337</v>
      </c>
      <c r="D703" s="288" t="s">
        <v>5371</v>
      </c>
      <c r="E703" s="288" t="s">
        <v>5476</v>
      </c>
      <c r="F703" s="288">
        <v>15</v>
      </c>
      <c r="G703" s="288">
        <v>278</v>
      </c>
      <c r="H703" s="288"/>
      <c r="I703" s="288"/>
      <c r="J703" s="288" t="s">
        <v>5988</v>
      </c>
      <c r="K703" s="462">
        <v>82</v>
      </c>
      <c r="L703" s="462">
        <v>192</v>
      </c>
      <c r="M703" s="488"/>
      <c r="N703" s="319" t="s">
        <v>6695</v>
      </c>
      <c r="O703" s="288"/>
      <c r="P703" s="288"/>
      <c r="Q703" s="288"/>
      <c r="R703" s="288"/>
      <c r="S703" s="288">
        <v>3</v>
      </c>
      <c r="T703" s="288" t="s">
        <v>6036</v>
      </c>
      <c r="U703" s="288" t="s">
        <v>6694</v>
      </c>
      <c r="V703" s="288" t="s">
        <v>5257</v>
      </c>
      <c r="W703" s="291">
        <v>43005</v>
      </c>
    </row>
    <row r="704" spans="1:23" x14ac:dyDescent="0.3">
      <c r="A704" s="286" t="s">
        <v>5244</v>
      </c>
      <c r="B704" s="288" t="s">
        <v>4959</v>
      </c>
      <c r="C704" s="288">
        <v>402.62</v>
      </c>
      <c r="D704" s="288" t="s">
        <v>5371</v>
      </c>
      <c r="E704" s="288" t="s">
        <v>5476</v>
      </c>
      <c r="F704" s="288">
        <v>40</v>
      </c>
      <c r="G704" s="288">
        <v>334</v>
      </c>
      <c r="H704" s="288"/>
      <c r="I704" s="288"/>
      <c r="J704" s="288" t="s">
        <v>5988</v>
      </c>
      <c r="K704" s="465">
        <v>81.68393523304303</v>
      </c>
      <c r="L704" s="465">
        <v>246</v>
      </c>
      <c r="M704" s="488"/>
      <c r="N704" s="319" t="s">
        <v>6696</v>
      </c>
      <c r="O704" s="288"/>
      <c r="P704" s="288"/>
      <c r="Q704" s="288"/>
      <c r="R704" s="288"/>
      <c r="S704" s="288"/>
      <c r="T704" s="288" t="s">
        <v>6684</v>
      </c>
      <c r="U704" s="288"/>
      <c r="V704" s="288" t="s">
        <v>5257</v>
      </c>
      <c r="W704" s="291">
        <v>43005</v>
      </c>
    </row>
    <row r="705" spans="1:23" x14ac:dyDescent="0.3">
      <c r="A705" s="286" t="s">
        <v>4756</v>
      </c>
      <c r="B705" s="384" t="s">
        <v>4757</v>
      </c>
      <c r="C705" s="489">
        <v>275.5</v>
      </c>
      <c r="D705" s="286" t="s">
        <v>5371</v>
      </c>
      <c r="E705" s="286" t="s">
        <v>5529</v>
      </c>
      <c r="F705" s="286">
        <v>55</v>
      </c>
      <c r="G705" s="286">
        <v>160</v>
      </c>
      <c r="H705" s="286"/>
      <c r="I705" s="286"/>
      <c r="J705" s="286" t="s">
        <v>5988</v>
      </c>
      <c r="K705" s="490">
        <v>11</v>
      </c>
      <c r="L705" s="490">
        <v>347</v>
      </c>
      <c r="M705" s="491" t="s">
        <v>6032</v>
      </c>
      <c r="N705" s="286" t="s">
        <v>6697</v>
      </c>
      <c r="O705" s="286" t="s">
        <v>5580</v>
      </c>
      <c r="P705" s="286" t="s">
        <v>6034</v>
      </c>
      <c r="Q705" s="286"/>
      <c r="R705" s="286"/>
      <c r="S705" s="286">
        <v>2</v>
      </c>
      <c r="T705" s="286" t="s">
        <v>6036</v>
      </c>
      <c r="U705" s="286"/>
      <c r="V705" s="286" t="s">
        <v>5257</v>
      </c>
      <c r="W705" s="389">
        <v>43303</v>
      </c>
    </row>
    <row r="706" spans="1:23" x14ac:dyDescent="0.3">
      <c r="A706" s="286" t="s">
        <v>4756</v>
      </c>
      <c r="B706" s="384" t="s">
        <v>4757</v>
      </c>
      <c r="C706" s="489">
        <v>407.8</v>
      </c>
      <c r="D706" s="286" t="s">
        <v>5371</v>
      </c>
      <c r="E706" s="286" t="s">
        <v>5476</v>
      </c>
      <c r="F706" s="286">
        <v>64</v>
      </c>
      <c r="G706" s="286">
        <v>346</v>
      </c>
      <c r="H706" s="286"/>
      <c r="I706" s="286"/>
      <c r="J706" s="286" t="s">
        <v>5988</v>
      </c>
      <c r="K706" s="490">
        <v>61</v>
      </c>
      <c r="L706" s="490">
        <v>257</v>
      </c>
      <c r="M706" s="491" t="s">
        <v>6032</v>
      </c>
      <c r="N706" s="286" t="s">
        <v>6698</v>
      </c>
      <c r="O706" s="286" t="s">
        <v>5580</v>
      </c>
      <c r="P706" s="286" t="s">
        <v>6034</v>
      </c>
      <c r="Q706" s="286"/>
      <c r="R706" s="286"/>
      <c r="S706" s="286">
        <v>7</v>
      </c>
      <c r="T706" s="286" t="s">
        <v>6036</v>
      </c>
      <c r="U706" s="286"/>
      <c r="V706" s="286" t="s">
        <v>5257</v>
      </c>
      <c r="W706" s="389">
        <v>43304</v>
      </c>
    </row>
    <row r="707" spans="1:23" x14ac:dyDescent="0.3">
      <c r="A707" s="286" t="s">
        <v>4756</v>
      </c>
      <c r="B707" s="384" t="s">
        <v>4757</v>
      </c>
      <c r="C707" s="489">
        <v>253.21</v>
      </c>
      <c r="D707" s="286" t="s">
        <v>5371</v>
      </c>
      <c r="E707" s="286" t="s">
        <v>5529</v>
      </c>
      <c r="F707" s="286">
        <v>38</v>
      </c>
      <c r="G707" s="286">
        <v>80</v>
      </c>
      <c r="H707" s="286"/>
      <c r="I707" s="286"/>
      <c r="J707" s="286" t="s">
        <v>5988</v>
      </c>
      <c r="K707" s="490">
        <v>64</v>
      </c>
      <c r="L707" s="490">
        <v>324</v>
      </c>
      <c r="M707" s="491" t="s">
        <v>6032</v>
      </c>
      <c r="N707" s="286" t="s">
        <v>6699</v>
      </c>
      <c r="O707" s="286" t="s">
        <v>4540</v>
      </c>
      <c r="P707" s="286" t="s">
        <v>6034</v>
      </c>
      <c r="Q707" s="286"/>
      <c r="R707" s="286" t="s">
        <v>5344</v>
      </c>
      <c r="S707" s="286">
        <v>2</v>
      </c>
      <c r="T707" s="286" t="s">
        <v>6036</v>
      </c>
      <c r="U707" s="286" t="s">
        <v>6090</v>
      </c>
      <c r="V707" s="286" t="s">
        <v>5257</v>
      </c>
      <c r="W707" s="389">
        <v>43303</v>
      </c>
    </row>
    <row r="708" spans="1:23" x14ac:dyDescent="0.3">
      <c r="A708" s="286" t="s">
        <v>4756</v>
      </c>
      <c r="B708" s="384" t="s">
        <v>4757</v>
      </c>
      <c r="C708" s="489">
        <v>432.9</v>
      </c>
      <c r="D708" s="286" t="s">
        <v>5371</v>
      </c>
      <c r="E708" s="286" t="s">
        <v>5476</v>
      </c>
      <c r="F708" s="286">
        <v>55</v>
      </c>
      <c r="G708" s="286">
        <v>320</v>
      </c>
      <c r="H708" s="286"/>
      <c r="I708" s="286"/>
      <c r="J708" s="286" t="s">
        <v>5988</v>
      </c>
      <c r="K708" s="490">
        <v>67</v>
      </c>
      <c r="L708" s="490">
        <v>240</v>
      </c>
      <c r="M708" s="491" t="s">
        <v>6032</v>
      </c>
      <c r="N708" s="286" t="s">
        <v>6700</v>
      </c>
      <c r="O708" s="286" t="s">
        <v>5580</v>
      </c>
      <c r="P708" s="286" t="s">
        <v>6034</v>
      </c>
      <c r="Q708" s="286"/>
      <c r="R708" s="286"/>
      <c r="S708" s="286">
        <v>3</v>
      </c>
      <c r="T708" s="286" t="s">
        <v>6036</v>
      </c>
      <c r="U708" s="286"/>
      <c r="V708" s="286" t="s">
        <v>5257</v>
      </c>
      <c r="W708" s="389">
        <v>43307</v>
      </c>
    </row>
    <row r="709" spans="1:23" x14ac:dyDescent="0.3">
      <c r="A709" s="286" t="s">
        <v>4756</v>
      </c>
      <c r="B709" s="384" t="s">
        <v>4757</v>
      </c>
      <c r="C709" s="489">
        <v>399.5</v>
      </c>
      <c r="D709" s="286" t="s">
        <v>5371</v>
      </c>
      <c r="E709" s="286" t="s">
        <v>5529</v>
      </c>
      <c r="F709" s="286">
        <v>56</v>
      </c>
      <c r="G709" s="286">
        <v>340</v>
      </c>
      <c r="H709" s="286"/>
      <c r="I709" s="286"/>
      <c r="J709" s="286" t="s">
        <v>5988</v>
      </c>
      <c r="K709" s="490">
        <v>68</v>
      </c>
      <c r="L709" s="490">
        <v>252</v>
      </c>
      <c r="M709" s="491" t="s">
        <v>6032</v>
      </c>
      <c r="N709" s="286" t="s">
        <v>6701</v>
      </c>
      <c r="O709" s="286" t="s">
        <v>5580</v>
      </c>
      <c r="P709" s="286" t="s">
        <v>6034</v>
      </c>
      <c r="Q709" s="286"/>
      <c r="R709" s="286"/>
      <c r="S709" s="286">
        <v>8</v>
      </c>
      <c r="T709" s="286" t="s">
        <v>6057</v>
      </c>
      <c r="U709" s="286"/>
      <c r="V709" s="286" t="s">
        <v>5257</v>
      </c>
      <c r="W709" s="389">
        <v>43304</v>
      </c>
    </row>
    <row r="710" spans="1:23" x14ac:dyDescent="0.3">
      <c r="A710" s="286" t="s">
        <v>4756</v>
      </c>
      <c r="B710" s="384" t="s">
        <v>4757</v>
      </c>
      <c r="C710" s="489">
        <v>498.1</v>
      </c>
      <c r="D710" s="286" t="s">
        <v>5371</v>
      </c>
      <c r="E710" s="286" t="s">
        <v>5476</v>
      </c>
      <c r="F710" s="286">
        <v>58</v>
      </c>
      <c r="G710" s="286">
        <v>341</v>
      </c>
      <c r="H710" s="286"/>
      <c r="I710" s="286"/>
      <c r="J710" s="286" t="s">
        <v>5988</v>
      </c>
      <c r="K710" s="490">
        <v>71</v>
      </c>
      <c r="L710" s="490">
        <v>252</v>
      </c>
      <c r="M710" s="491" t="s">
        <v>6032</v>
      </c>
      <c r="N710" s="286" t="s">
        <v>6702</v>
      </c>
      <c r="O710" s="286" t="s">
        <v>5580</v>
      </c>
      <c r="P710" s="286" t="s">
        <v>6034</v>
      </c>
      <c r="Q710" s="286"/>
      <c r="R710" s="286"/>
      <c r="S710" s="286">
        <v>2</v>
      </c>
      <c r="T710" s="286" t="s">
        <v>6036</v>
      </c>
      <c r="U710" s="286"/>
      <c r="V710" s="286" t="s">
        <v>5257</v>
      </c>
      <c r="W710" s="389">
        <v>43307</v>
      </c>
    </row>
    <row r="711" spans="1:23" x14ac:dyDescent="0.3">
      <c r="A711" s="286" t="s">
        <v>4756</v>
      </c>
      <c r="B711" s="384" t="s">
        <v>4757</v>
      </c>
      <c r="C711" s="489">
        <v>459</v>
      </c>
      <c r="D711" s="286" t="s">
        <v>5371</v>
      </c>
      <c r="E711" s="286" t="s">
        <v>5476</v>
      </c>
      <c r="F711" s="286">
        <v>49</v>
      </c>
      <c r="G711" s="286">
        <v>336</v>
      </c>
      <c r="H711" s="286"/>
      <c r="I711" s="286"/>
      <c r="J711" s="286" t="s">
        <v>5988</v>
      </c>
      <c r="K711" s="490">
        <v>78</v>
      </c>
      <c r="L711" s="490">
        <v>247</v>
      </c>
      <c r="M711" s="491" t="s">
        <v>6032</v>
      </c>
      <c r="N711" s="286" t="s">
        <v>6703</v>
      </c>
      <c r="O711" s="286" t="s">
        <v>5580</v>
      </c>
      <c r="P711" s="286" t="s">
        <v>6034</v>
      </c>
      <c r="Q711" s="286"/>
      <c r="R711" s="286"/>
      <c r="S711" s="286">
        <v>10</v>
      </c>
      <c r="T711" s="286" t="s">
        <v>6036</v>
      </c>
      <c r="U711" s="286" t="s">
        <v>6035</v>
      </c>
      <c r="V711" s="286" t="s">
        <v>5257</v>
      </c>
      <c r="W711" s="389">
        <v>43307</v>
      </c>
    </row>
    <row r="712" spans="1:23" x14ac:dyDescent="0.3">
      <c r="A712" s="286" t="s">
        <v>4756</v>
      </c>
      <c r="B712" s="384" t="s">
        <v>4757</v>
      </c>
      <c r="C712" s="489">
        <v>256.39999999999998</v>
      </c>
      <c r="D712" s="286" t="s">
        <v>5371</v>
      </c>
      <c r="E712" s="286" t="s">
        <v>5476</v>
      </c>
      <c r="F712" s="286">
        <v>15</v>
      </c>
      <c r="G712" s="286">
        <v>84</v>
      </c>
      <c r="H712" s="286"/>
      <c r="I712" s="286"/>
      <c r="J712" s="286" t="s">
        <v>5248</v>
      </c>
      <c r="K712" s="490">
        <v>81</v>
      </c>
      <c r="L712" s="490">
        <v>341</v>
      </c>
      <c r="M712" s="491" t="s">
        <v>6032</v>
      </c>
      <c r="N712" s="286" t="s">
        <v>6704</v>
      </c>
      <c r="O712" s="286" t="s">
        <v>5580</v>
      </c>
      <c r="P712" s="286" t="s">
        <v>6034</v>
      </c>
      <c r="Q712" s="286"/>
      <c r="R712" s="286" t="s">
        <v>5344</v>
      </c>
      <c r="S712" s="286">
        <v>5</v>
      </c>
      <c r="T712" s="286" t="s">
        <v>6036</v>
      </c>
      <c r="U712" s="286" t="s">
        <v>6090</v>
      </c>
      <c r="V712" s="286" t="s">
        <v>5257</v>
      </c>
      <c r="W712" s="389">
        <v>43303</v>
      </c>
    </row>
    <row r="713" spans="1:23" x14ac:dyDescent="0.3">
      <c r="A713" s="286" t="s">
        <v>4756</v>
      </c>
      <c r="B713" s="384" t="s">
        <v>4757</v>
      </c>
      <c r="C713" s="489">
        <v>269.8</v>
      </c>
      <c r="D713" s="286" t="s">
        <v>5371</v>
      </c>
      <c r="E713" s="286" t="s">
        <v>5476</v>
      </c>
      <c r="F713" s="286">
        <v>17</v>
      </c>
      <c r="G713" s="286">
        <v>77</v>
      </c>
      <c r="H713" s="286"/>
      <c r="I713" s="286"/>
      <c r="J713" s="286" t="s">
        <v>5988</v>
      </c>
      <c r="K713" s="490">
        <v>83</v>
      </c>
      <c r="L713" s="490">
        <v>334</v>
      </c>
      <c r="M713" s="491" t="s">
        <v>6032</v>
      </c>
      <c r="N713" s="286" t="s">
        <v>6705</v>
      </c>
      <c r="O713" s="286" t="s">
        <v>4540</v>
      </c>
      <c r="P713" s="286" t="s">
        <v>6034</v>
      </c>
      <c r="Q713" s="286"/>
      <c r="R713" s="286"/>
      <c r="S713" s="286">
        <v>3</v>
      </c>
      <c r="T713" s="286" t="s">
        <v>6036</v>
      </c>
      <c r="U713" s="286" t="s">
        <v>6090</v>
      </c>
      <c r="V713" s="286" t="s">
        <v>5257</v>
      </c>
      <c r="W713" s="389">
        <v>43303</v>
      </c>
    </row>
    <row r="714" spans="1:23" x14ac:dyDescent="0.3">
      <c r="A714" s="286" t="s">
        <v>4756</v>
      </c>
      <c r="B714" s="384" t="s">
        <v>4757</v>
      </c>
      <c r="C714" s="489">
        <v>295.05</v>
      </c>
      <c r="D714" s="286" t="s">
        <v>5371</v>
      </c>
      <c r="E714" s="286" t="s">
        <v>5476</v>
      </c>
      <c r="F714" s="286">
        <v>70</v>
      </c>
      <c r="G714" s="286">
        <v>172</v>
      </c>
      <c r="H714" s="286"/>
      <c r="I714" s="286"/>
      <c r="J714" s="286" t="s">
        <v>5988</v>
      </c>
      <c r="K714" s="490">
        <v>15</v>
      </c>
      <c r="L714" s="490">
        <v>275</v>
      </c>
      <c r="M714" s="491" t="s">
        <v>5989</v>
      </c>
      <c r="N714" s="286" t="s">
        <v>6706</v>
      </c>
      <c r="O714" s="286" t="s">
        <v>5580</v>
      </c>
      <c r="P714" s="286" t="s">
        <v>6034</v>
      </c>
      <c r="Q714" s="286"/>
      <c r="R714" s="286" t="s">
        <v>5344</v>
      </c>
      <c r="S714" s="286">
        <v>15</v>
      </c>
      <c r="T714" s="286" t="s">
        <v>6057</v>
      </c>
      <c r="U714" s="286" t="s">
        <v>6220</v>
      </c>
      <c r="V714" s="286" t="s">
        <v>5257</v>
      </c>
      <c r="W714" s="389">
        <v>43303</v>
      </c>
    </row>
    <row r="715" spans="1:23" x14ac:dyDescent="0.3">
      <c r="A715" s="286" t="s">
        <v>4756</v>
      </c>
      <c r="B715" s="384" t="s">
        <v>4757</v>
      </c>
      <c r="C715" s="489">
        <v>293.64999999999998</v>
      </c>
      <c r="D715" s="286" t="s">
        <v>5371</v>
      </c>
      <c r="E715" s="286" t="s">
        <v>5476</v>
      </c>
      <c r="F715" s="286">
        <v>32</v>
      </c>
      <c r="G715" s="286">
        <v>190</v>
      </c>
      <c r="H715" s="286"/>
      <c r="I715" s="286"/>
      <c r="J715" s="286" t="s">
        <v>5988</v>
      </c>
      <c r="K715" s="490">
        <v>24</v>
      </c>
      <c r="L715" s="490">
        <v>105</v>
      </c>
      <c r="M715" s="491" t="s">
        <v>5989</v>
      </c>
      <c r="N715" s="286" t="s">
        <v>6707</v>
      </c>
      <c r="O715" s="286" t="s">
        <v>5580</v>
      </c>
      <c r="P715" s="286" t="s">
        <v>6034</v>
      </c>
      <c r="Q715" s="286"/>
      <c r="R715" s="286"/>
      <c r="S715" s="286">
        <v>5</v>
      </c>
      <c r="T715" s="286" t="s">
        <v>6057</v>
      </c>
      <c r="U715" s="286"/>
      <c r="V715" s="286" t="s">
        <v>5257</v>
      </c>
      <c r="W715" s="389">
        <v>43303</v>
      </c>
    </row>
    <row r="716" spans="1:23" x14ac:dyDescent="0.3">
      <c r="A716" s="286" t="s">
        <v>4756</v>
      </c>
      <c r="B716" s="384" t="s">
        <v>4757</v>
      </c>
      <c r="C716" s="489">
        <v>289.14999999999998</v>
      </c>
      <c r="D716" s="286" t="s">
        <v>5371</v>
      </c>
      <c r="E716" s="286" t="s">
        <v>5476</v>
      </c>
      <c r="F716" s="286">
        <v>34</v>
      </c>
      <c r="G716" s="286">
        <v>216</v>
      </c>
      <c r="H716" s="286"/>
      <c r="I716" s="286"/>
      <c r="J716" s="286" t="s">
        <v>5988</v>
      </c>
      <c r="K716" s="490">
        <v>33</v>
      </c>
      <c r="L716" s="490">
        <v>149</v>
      </c>
      <c r="M716" s="491" t="s">
        <v>5989</v>
      </c>
      <c r="N716" s="286" t="s">
        <v>6708</v>
      </c>
      <c r="O716" s="286" t="s">
        <v>5580</v>
      </c>
      <c r="P716" s="286" t="s">
        <v>6034</v>
      </c>
      <c r="Q716" s="286"/>
      <c r="R716" s="286"/>
      <c r="S716" s="286">
        <v>2</v>
      </c>
      <c r="T716" s="286" t="s">
        <v>6057</v>
      </c>
      <c r="U716" s="286"/>
      <c r="V716" s="286" t="s">
        <v>5257</v>
      </c>
      <c r="W716" s="389">
        <v>43303</v>
      </c>
    </row>
    <row r="717" spans="1:23" x14ac:dyDescent="0.3">
      <c r="A717" s="286" t="s">
        <v>4756</v>
      </c>
      <c r="B717" s="384" t="s">
        <v>4757</v>
      </c>
      <c r="C717" s="489">
        <v>284.8</v>
      </c>
      <c r="D717" s="286" t="s">
        <v>5371</v>
      </c>
      <c r="E717" s="286" t="s">
        <v>5476</v>
      </c>
      <c r="F717" s="286">
        <v>67</v>
      </c>
      <c r="G717" s="286">
        <v>253</v>
      </c>
      <c r="H717" s="286"/>
      <c r="I717" s="286"/>
      <c r="J717" s="286" t="s">
        <v>5988</v>
      </c>
      <c r="K717" s="490">
        <v>35</v>
      </c>
      <c r="L717" s="490">
        <v>223</v>
      </c>
      <c r="M717" s="491" t="s">
        <v>5989</v>
      </c>
      <c r="N717" s="286" t="s">
        <v>6709</v>
      </c>
      <c r="O717" s="286" t="s">
        <v>5580</v>
      </c>
      <c r="P717" s="286" t="s">
        <v>6034</v>
      </c>
      <c r="Q717" s="286"/>
      <c r="R717" s="286"/>
      <c r="S717" s="286">
        <v>8</v>
      </c>
      <c r="T717" s="286" t="s">
        <v>6220</v>
      </c>
      <c r="U717" s="286" t="s">
        <v>6057</v>
      </c>
      <c r="V717" s="286" t="s">
        <v>5257</v>
      </c>
      <c r="W717" s="389">
        <v>43303</v>
      </c>
    </row>
    <row r="718" spans="1:23" x14ac:dyDescent="0.3">
      <c r="A718" s="286" t="s">
        <v>4756</v>
      </c>
      <c r="B718" s="384" t="s">
        <v>4757</v>
      </c>
      <c r="C718" s="489">
        <v>389.4</v>
      </c>
      <c r="D718" s="286" t="s">
        <v>5371</v>
      </c>
      <c r="E718" s="286" t="s">
        <v>5529</v>
      </c>
      <c r="F718" s="286">
        <v>75</v>
      </c>
      <c r="G718" s="286">
        <v>260</v>
      </c>
      <c r="H718" s="286"/>
      <c r="I718" s="286"/>
      <c r="J718" s="286" t="s">
        <v>5988</v>
      </c>
      <c r="K718" s="490">
        <v>36</v>
      </c>
      <c r="L718" s="490">
        <v>239</v>
      </c>
      <c r="M718" s="491" t="s">
        <v>5989</v>
      </c>
      <c r="N718" s="286" t="s">
        <v>6710</v>
      </c>
      <c r="O718" s="286" t="s">
        <v>5580</v>
      </c>
      <c r="P718" s="286" t="s">
        <v>6034</v>
      </c>
      <c r="Q718" s="286"/>
      <c r="R718" s="286"/>
      <c r="S718" s="286">
        <v>5</v>
      </c>
      <c r="T718" s="286" t="s">
        <v>6057</v>
      </c>
      <c r="U718" s="286" t="s">
        <v>6029</v>
      </c>
      <c r="V718" s="286" t="s">
        <v>5257</v>
      </c>
      <c r="W718" s="389">
        <v>43304</v>
      </c>
    </row>
    <row r="719" spans="1:23" x14ac:dyDescent="0.3">
      <c r="A719" s="286" t="s">
        <v>4756</v>
      </c>
      <c r="B719" s="384" t="s">
        <v>4757</v>
      </c>
      <c r="C719" s="489">
        <v>289.3</v>
      </c>
      <c r="D719" s="286" t="s">
        <v>5371</v>
      </c>
      <c r="E719" s="286" t="s">
        <v>5476</v>
      </c>
      <c r="F719" s="286">
        <v>30</v>
      </c>
      <c r="G719" s="286">
        <v>218</v>
      </c>
      <c r="H719" s="286"/>
      <c r="I719" s="286"/>
      <c r="J719" s="286" t="s">
        <v>5988</v>
      </c>
      <c r="K719" s="490">
        <v>37</v>
      </c>
      <c r="L719" s="490">
        <v>147</v>
      </c>
      <c r="M719" s="491" t="s">
        <v>5989</v>
      </c>
      <c r="N719" s="286" t="s">
        <v>6711</v>
      </c>
      <c r="O719" s="286" t="s">
        <v>5580</v>
      </c>
      <c r="P719" s="286" t="s">
        <v>6034</v>
      </c>
      <c r="Q719" s="286"/>
      <c r="R719" s="286"/>
      <c r="S719" s="286">
        <v>2</v>
      </c>
      <c r="T719" s="286" t="s">
        <v>6057</v>
      </c>
      <c r="U719" s="286"/>
      <c r="V719" s="286" t="s">
        <v>5257</v>
      </c>
      <c r="W719" s="389">
        <v>43303</v>
      </c>
    </row>
    <row r="720" spans="1:23" x14ac:dyDescent="0.3">
      <c r="A720" s="286" t="s">
        <v>4756</v>
      </c>
      <c r="B720" s="384" t="s">
        <v>4757</v>
      </c>
      <c r="C720" s="489">
        <v>290.3</v>
      </c>
      <c r="D720" s="286" t="s">
        <v>5371</v>
      </c>
      <c r="E720" s="286" t="s">
        <v>5476</v>
      </c>
      <c r="F720" s="286">
        <v>64</v>
      </c>
      <c r="G720" s="286">
        <v>257</v>
      </c>
      <c r="H720" s="286"/>
      <c r="I720" s="286"/>
      <c r="J720" s="286" t="s">
        <v>5988</v>
      </c>
      <c r="K720" s="490">
        <v>37</v>
      </c>
      <c r="L720" s="490">
        <v>219</v>
      </c>
      <c r="M720" s="491" t="s">
        <v>5989</v>
      </c>
      <c r="N720" s="286" t="s">
        <v>6712</v>
      </c>
      <c r="O720" s="286" t="s">
        <v>5580</v>
      </c>
      <c r="P720" s="286" t="s">
        <v>6034</v>
      </c>
      <c r="Q720" s="286"/>
      <c r="R720" s="286"/>
      <c r="S720" s="286">
        <v>9</v>
      </c>
      <c r="T720" s="286" t="s">
        <v>6220</v>
      </c>
      <c r="U720" s="286" t="s">
        <v>6057</v>
      </c>
      <c r="V720" s="286" t="s">
        <v>5257</v>
      </c>
      <c r="W720" s="389">
        <v>43303</v>
      </c>
    </row>
    <row r="721" spans="1:23" x14ac:dyDescent="0.3">
      <c r="A721" s="286" t="s">
        <v>4756</v>
      </c>
      <c r="B721" s="384" t="s">
        <v>4757</v>
      </c>
      <c r="C721" s="489">
        <v>294.85000000000002</v>
      </c>
      <c r="D721" s="286" t="s">
        <v>5371</v>
      </c>
      <c r="E721" s="286" t="s">
        <v>5476</v>
      </c>
      <c r="F721" s="286">
        <v>43</v>
      </c>
      <c r="G721" s="286">
        <v>112</v>
      </c>
      <c r="H721" s="286"/>
      <c r="I721" s="286"/>
      <c r="J721" s="286" t="s">
        <v>5988</v>
      </c>
      <c r="K721" s="490">
        <v>44</v>
      </c>
      <c r="L721" s="490">
        <v>341</v>
      </c>
      <c r="M721" s="491" t="s">
        <v>5989</v>
      </c>
      <c r="N721" s="286" t="s">
        <v>6713</v>
      </c>
      <c r="O721" s="286" t="s">
        <v>5580</v>
      </c>
      <c r="P721" s="286" t="s">
        <v>6034</v>
      </c>
      <c r="Q721" s="286"/>
      <c r="R721" s="286"/>
      <c r="S721" s="286">
        <v>3</v>
      </c>
      <c r="T721" s="286" t="s">
        <v>6057</v>
      </c>
      <c r="U721" s="286" t="s">
        <v>6029</v>
      </c>
      <c r="V721" s="286" t="s">
        <v>5257</v>
      </c>
      <c r="W721" s="389">
        <v>43303</v>
      </c>
    </row>
    <row r="722" spans="1:23" x14ac:dyDescent="0.3">
      <c r="A722" s="286" t="s">
        <v>4756</v>
      </c>
      <c r="B722" s="384" t="s">
        <v>4757</v>
      </c>
      <c r="C722" s="489">
        <v>375.25</v>
      </c>
      <c r="D722" s="286" t="s">
        <v>5371</v>
      </c>
      <c r="E722" s="286" t="s">
        <v>5476</v>
      </c>
      <c r="F722" s="286">
        <v>55</v>
      </c>
      <c r="G722" s="286">
        <v>276</v>
      </c>
      <c r="H722" s="286"/>
      <c r="I722" s="286"/>
      <c r="J722" s="286" t="s">
        <v>5248</v>
      </c>
      <c r="K722" s="490">
        <v>51</v>
      </c>
      <c r="L722" s="490">
        <v>217</v>
      </c>
      <c r="M722" s="491" t="s">
        <v>5989</v>
      </c>
      <c r="N722" s="286" t="s">
        <v>6714</v>
      </c>
      <c r="O722" s="286" t="s">
        <v>5580</v>
      </c>
      <c r="P722" s="286" t="s">
        <v>6034</v>
      </c>
      <c r="Q722" s="286"/>
      <c r="R722" s="286"/>
      <c r="S722" s="286">
        <v>5</v>
      </c>
      <c r="T722" s="286"/>
      <c r="U722" s="286"/>
      <c r="V722" s="286" t="s">
        <v>5257</v>
      </c>
      <c r="W722" s="389">
        <v>43304</v>
      </c>
    </row>
    <row r="723" spans="1:23" x14ac:dyDescent="0.3">
      <c r="A723" s="286" t="s">
        <v>4756</v>
      </c>
      <c r="B723" s="384" t="s">
        <v>4757</v>
      </c>
      <c r="C723" s="489">
        <v>293.60000000000002</v>
      </c>
      <c r="D723" s="286" t="s">
        <v>5371</v>
      </c>
      <c r="E723" s="286" t="s">
        <v>5476</v>
      </c>
      <c r="F723" s="286">
        <v>51</v>
      </c>
      <c r="G723" s="286">
        <v>285</v>
      </c>
      <c r="H723" s="286"/>
      <c r="I723" s="286"/>
      <c r="J723" s="286" t="s">
        <v>5988</v>
      </c>
      <c r="K723" s="490">
        <v>57</v>
      </c>
      <c r="L723" s="490">
        <v>218</v>
      </c>
      <c r="M723" s="491" t="s">
        <v>5989</v>
      </c>
      <c r="N723" s="286" t="s">
        <v>6715</v>
      </c>
      <c r="O723" s="286" t="s">
        <v>5580</v>
      </c>
      <c r="P723" s="286" t="s">
        <v>6034</v>
      </c>
      <c r="Q723" s="286"/>
      <c r="R723" s="286"/>
      <c r="S723" s="286">
        <v>10</v>
      </c>
      <c r="T723" s="286" t="s">
        <v>6057</v>
      </c>
      <c r="U723" s="286" t="s">
        <v>6029</v>
      </c>
      <c r="V723" s="286" t="s">
        <v>5257</v>
      </c>
      <c r="W723" s="389">
        <v>43303</v>
      </c>
    </row>
    <row r="724" spans="1:23" x14ac:dyDescent="0.3">
      <c r="A724" s="286" t="s">
        <v>4756</v>
      </c>
      <c r="B724" s="384" t="s">
        <v>4757</v>
      </c>
      <c r="C724" s="489">
        <v>383.1</v>
      </c>
      <c r="D724" s="286" t="s">
        <v>5371</v>
      </c>
      <c r="E724" s="286" t="s">
        <v>5476</v>
      </c>
      <c r="F724" s="286">
        <v>56</v>
      </c>
      <c r="G724" s="286">
        <v>303</v>
      </c>
      <c r="H724" s="286"/>
      <c r="I724" s="286"/>
      <c r="J724" s="286" t="s">
        <v>5988</v>
      </c>
      <c r="K724" s="490">
        <v>60</v>
      </c>
      <c r="L724" s="490">
        <v>232</v>
      </c>
      <c r="M724" s="491" t="s">
        <v>5989</v>
      </c>
      <c r="N724" s="286" t="s">
        <v>6716</v>
      </c>
      <c r="O724" s="286" t="s">
        <v>5580</v>
      </c>
      <c r="P724" s="286" t="s">
        <v>6034</v>
      </c>
      <c r="Q724" s="286"/>
      <c r="R724" s="286"/>
      <c r="S724" s="286">
        <v>5</v>
      </c>
      <c r="T724" s="286" t="s">
        <v>6057</v>
      </c>
      <c r="U724" s="286" t="s">
        <v>6029</v>
      </c>
      <c r="V724" s="286" t="s">
        <v>5257</v>
      </c>
      <c r="W724" s="389">
        <v>43304</v>
      </c>
    </row>
    <row r="725" spans="1:23" x14ac:dyDescent="0.3">
      <c r="A725" s="286" t="s">
        <v>4756</v>
      </c>
      <c r="B725" s="384" t="s">
        <v>4757</v>
      </c>
      <c r="C725" s="489">
        <v>277.5</v>
      </c>
      <c r="D725" s="286" t="s">
        <v>5371</v>
      </c>
      <c r="E725" s="286" t="s">
        <v>5476</v>
      </c>
      <c r="F725" s="286">
        <v>30</v>
      </c>
      <c r="G725" s="286">
        <v>76</v>
      </c>
      <c r="H725" s="286"/>
      <c r="I725" s="286"/>
      <c r="J725" s="286"/>
      <c r="K725" s="490">
        <v>73</v>
      </c>
      <c r="L725" s="490">
        <v>326</v>
      </c>
      <c r="M725" s="491" t="s">
        <v>5989</v>
      </c>
      <c r="N725" s="286" t="s">
        <v>6717</v>
      </c>
      <c r="O725" s="286" t="s">
        <v>5580</v>
      </c>
      <c r="P725" s="286" t="s">
        <v>6034</v>
      </c>
      <c r="Q725" s="286"/>
      <c r="R725" s="286"/>
      <c r="S725" s="286">
        <v>6</v>
      </c>
      <c r="T725" s="286" t="s">
        <v>6220</v>
      </c>
      <c r="U725" s="286" t="s">
        <v>6057</v>
      </c>
      <c r="V725" s="286" t="s">
        <v>5257</v>
      </c>
      <c r="W725" s="389">
        <v>43303</v>
      </c>
    </row>
    <row r="726" spans="1:23" x14ac:dyDescent="0.3">
      <c r="A726" s="286" t="s">
        <v>4756</v>
      </c>
      <c r="B726" s="384" t="s">
        <v>4757</v>
      </c>
      <c r="C726" s="489">
        <v>375.6</v>
      </c>
      <c r="D726" s="286" t="s">
        <v>5371</v>
      </c>
      <c r="E726" s="286" t="s">
        <v>5476</v>
      </c>
      <c r="F726" s="286">
        <v>33</v>
      </c>
      <c r="G726" s="286">
        <v>317</v>
      </c>
      <c r="H726" s="286"/>
      <c r="I726" s="286"/>
      <c r="J726" s="286" t="s">
        <v>5988</v>
      </c>
      <c r="K726" s="490">
        <v>85</v>
      </c>
      <c r="L726" s="490">
        <v>229</v>
      </c>
      <c r="M726" s="491" t="s">
        <v>5989</v>
      </c>
      <c r="N726" s="286" t="s">
        <v>6718</v>
      </c>
      <c r="O726" s="286" t="s">
        <v>5580</v>
      </c>
      <c r="P726" s="286" t="s">
        <v>6034</v>
      </c>
      <c r="Q726" s="286"/>
      <c r="R726" s="286"/>
      <c r="S726" s="286">
        <v>3</v>
      </c>
      <c r="T726" s="286" t="s">
        <v>6057</v>
      </c>
      <c r="U726" s="286" t="s">
        <v>6036</v>
      </c>
      <c r="V726" s="286" t="s">
        <v>5257</v>
      </c>
      <c r="W726" s="389">
        <v>43303</v>
      </c>
    </row>
    <row r="727" spans="1:23" x14ac:dyDescent="0.3">
      <c r="A727" s="286" t="s">
        <v>4756</v>
      </c>
      <c r="B727" s="384" t="s">
        <v>4757</v>
      </c>
      <c r="C727" s="489">
        <v>382.3</v>
      </c>
      <c r="D727" s="286" t="s">
        <v>5371</v>
      </c>
      <c r="E727" s="286" t="s">
        <v>5529</v>
      </c>
      <c r="F727" s="286">
        <v>33</v>
      </c>
      <c r="G727" s="286">
        <v>323</v>
      </c>
      <c r="H727" s="286"/>
      <c r="I727" s="286"/>
      <c r="J727" s="286" t="s">
        <v>5988</v>
      </c>
      <c r="K727" s="490">
        <v>87</v>
      </c>
      <c r="L727" s="490">
        <v>234</v>
      </c>
      <c r="M727" s="491" t="s">
        <v>5989</v>
      </c>
      <c r="N727" s="286" t="s">
        <v>6719</v>
      </c>
      <c r="O727" s="286" t="s">
        <v>5580</v>
      </c>
      <c r="P727" s="286" t="s">
        <v>6034</v>
      </c>
      <c r="Q727" s="286"/>
      <c r="R727" s="286"/>
      <c r="S727" s="286">
        <v>4</v>
      </c>
      <c r="T727" s="286" t="s">
        <v>6057</v>
      </c>
      <c r="U727" s="286" t="s">
        <v>6220</v>
      </c>
      <c r="V727" s="286" t="s">
        <v>5257</v>
      </c>
      <c r="W727" s="389">
        <v>43304</v>
      </c>
    </row>
    <row r="728" spans="1:23" x14ac:dyDescent="0.3">
      <c r="A728" s="286" t="s">
        <v>4756</v>
      </c>
      <c r="B728" s="384" t="s">
        <v>4757</v>
      </c>
      <c r="C728" s="489">
        <v>392.33</v>
      </c>
      <c r="D728" s="286" t="s">
        <v>5371</v>
      </c>
      <c r="E728" s="286" t="s">
        <v>5470</v>
      </c>
      <c r="F728" s="286">
        <v>38</v>
      </c>
      <c r="G728" s="286">
        <v>35</v>
      </c>
      <c r="H728" s="286"/>
      <c r="I728" s="286"/>
      <c r="J728" s="286" t="s">
        <v>5988</v>
      </c>
      <c r="K728" s="490"/>
      <c r="L728" s="490"/>
      <c r="M728" s="491" t="s">
        <v>5989</v>
      </c>
      <c r="N728" s="286" t="s">
        <v>6720</v>
      </c>
      <c r="O728" s="286" t="s">
        <v>5580</v>
      </c>
      <c r="P728" s="286" t="s">
        <v>6034</v>
      </c>
      <c r="Q728" s="286"/>
      <c r="R728" s="286"/>
      <c r="S728" s="286">
        <v>2.5</v>
      </c>
      <c r="T728" s="286"/>
      <c r="U728" s="286"/>
      <c r="V728" s="286" t="s">
        <v>5257</v>
      </c>
      <c r="W728" s="389">
        <v>43316</v>
      </c>
    </row>
    <row r="729" spans="1:23" x14ac:dyDescent="0.3">
      <c r="A729" s="286" t="s">
        <v>4756</v>
      </c>
      <c r="B729" s="384" t="s">
        <v>4757</v>
      </c>
      <c r="C729" s="489">
        <v>355.4</v>
      </c>
      <c r="D729" s="286" t="s">
        <v>5371</v>
      </c>
      <c r="E729" s="286" t="s">
        <v>5476</v>
      </c>
      <c r="F729" s="286">
        <v>67</v>
      </c>
      <c r="G729" s="286">
        <v>304</v>
      </c>
      <c r="H729" s="286"/>
      <c r="I729" s="286"/>
      <c r="J729" s="286" t="s">
        <v>5988</v>
      </c>
      <c r="K729" s="490">
        <v>52</v>
      </c>
      <c r="L729" s="490">
        <v>240</v>
      </c>
      <c r="M729" s="492" t="s">
        <v>6049</v>
      </c>
      <c r="N729" s="286" t="s">
        <v>6721</v>
      </c>
      <c r="O729" s="286" t="s">
        <v>5580</v>
      </c>
      <c r="P729" s="286" t="s">
        <v>6034</v>
      </c>
      <c r="Q729" s="286"/>
      <c r="R729" s="286"/>
      <c r="S729" s="286">
        <v>14</v>
      </c>
      <c r="T729" s="286" t="s">
        <v>6036</v>
      </c>
      <c r="U729" s="286" t="s">
        <v>6067</v>
      </c>
      <c r="V729" s="286" t="s">
        <v>5257</v>
      </c>
      <c r="W729" s="389">
        <v>43303</v>
      </c>
    </row>
    <row r="730" spans="1:23" x14ac:dyDescent="0.3">
      <c r="A730" s="286" t="s">
        <v>4756</v>
      </c>
      <c r="B730" s="384" t="s">
        <v>4757</v>
      </c>
      <c r="C730" s="489">
        <v>344.46</v>
      </c>
      <c r="D730" s="286" t="s">
        <v>5371</v>
      </c>
      <c r="E730" s="286" t="s">
        <v>5476</v>
      </c>
      <c r="F730" s="286">
        <v>68</v>
      </c>
      <c r="G730" s="286">
        <v>346</v>
      </c>
      <c r="H730" s="286"/>
      <c r="I730" s="286"/>
      <c r="J730" s="286" t="s">
        <v>5248</v>
      </c>
      <c r="K730" s="490">
        <v>57</v>
      </c>
      <c r="L730" s="490">
        <v>258</v>
      </c>
      <c r="M730" s="492" t="s">
        <v>6049</v>
      </c>
      <c r="N730" s="286" t="s">
        <v>6722</v>
      </c>
      <c r="O730" s="286" t="s">
        <v>5580</v>
      </c>
      <c r="P730" s="286" t="s">
        <v>6034</v>
      </c>
      <c r="Q730" s="286"/>
      <c r="R730" s="286"/>
      <c r="S730" s="286">
        <v>10</v>
      </c>
      <c r="T730" s="286" t="s">
        <v>6036</v>
      </c>
      <c r="U730" s="286" t="s">
        <v>6029</v>
      </c>
      <c r="V730" s="286" t="s">
        <v>5257</v>
      </c>
      <c r="W730" s="389">
        <v>43303</v>
      </c>
    </row>
    <row r="731" spans="1:23" x14ac:dyDescent="0.3">
      <c r="A731" s="286" t="s">
        <v>4756</v>
      </c>
      <c r="B731" s="384" t="s">
        <v>4757</v>
      </c>
      <c r="C731" s="489">
        <v>261.25</v>
      </c>
      <c r="D731" s="286" t="s">
        <v>5371</v>
      </c>
      <c r="E731" s="286" t="s">
        <v>5476</v>
      </c>
      <c r="F731" s="286">
        <v>58</v>
      </c>
      <c r="G731" s="286">
        <v>334</v>
      </c>
      <c r="H731" s="286"/>
      <c r="I731" s="286"/>
      <c r="J731" s="286"/>
      <c r="K731" s="490">
        <v>64</v>
      </c>
      <c r="L731" s="490">
        <v>249</v>
      </c>
      <c r="M731" s="492" t="s">
        <v>6049</v>
      </c>
      <c r="N731" s="286" t="s">
        <v>6723</v>
      </c>
      <c r="O731" s="286" t="s">
        <v>5580</v>
      </c>
      <c r="P731" s="286" t="s">
        <v>6034</v>
      </c>
      <c r="Q731" s="286"/>
      <c r="R731" s="286"/>
      <c r="S731" s="286">
        <v>10</v>
      </c>
      <c r="T731" s="286" t="s">
        <v>6067</v>
      </c>
      <c r="U731" s="286" t="s">
        <v>6036</v>
      </c>
      <c r="V731" s="286" t="s">
        <v>5257</v>
      </c>
      <c r="W731" s="389">
        <v>43303</v>
      </c>
    </row>
    <row r="732" spans="1:23" x14ac:dyDescent="0.3">
      <c r="A732" s="286" t="s">
        <v>4756</v>
      </c>
      <c r="B732" s="384" t="s">
        <v>4757</v>
      </c>
      <c r="C732" s="489">
        <v>253.2</v>
      </c>
      <c r="D732" s="286" t="s">
        <v>5371</v>
      </c>
      <c r="E732" s="286" t="s">
        <v>5476</v>
      </c>
      <c r="F732" s="286">
        <v>50</v>
      </c>
      <c r="G732" s="286">
        <v>340</v>
      </c>
      <c r="H732" s="286"/>
      <c r="I732" s="286"/>
      <c r="J732" s="286" t="s">
        <v>5988</v>
      </c>
      <c r="K732" s="490">
        <v>73</v>
      </c>
      <c r="L732" s="490">
        <v>251</v>
      </c>
      <c r="M732" s="492" t="s">
        <v>6049</v>
      </c>
      <c r="N732" s="286" t="s">
        <v>6724</v>
      </c>
      <c r="O732" s="286" t="s">
        <v>4540</v>
      </c>
      <c r="P732" s="286" t="s">
        <v>6034</v>
      </c>
      <c r="Q732" s="286"/>
      <c r="R732" s="286"/>
      <c r="S732" s="286">
        <v>8</v>
      </c>
      <c r="T732" s="286" t="s">
        <v>6067</v>
      </c>
      <c r="U732" s="286" t="s">
        <v>6036</v>
      </c>
      <c r="V732" s="286" t="s">
        <v>5257</v>
      </c>
      <c r="W732" s="389">
        <v>43303</v>
      </c>
    </row>
    <row r="733" spans="1:23" x14ac:dyDescent="0.3">
      <c r="A733" s="286" t="s">
        <v>4756</v>
      </c>
      <c r="B733" s="384" t="s">
        <v>4757</v>
      </c>
      <c r="C733" s="489">
        <v>201.15</v>
      </c>
      <c r="D733" s="286" t="s">
        <v>5371</v>
      </c>
      <c r="E733" s="286" t="s">
        <v>5476</v>
      </c>
      <c r="F733" s="286">
        <v>48</v>
      </c>
      <c r="G733" s="286">
        <v>345</v>
      </c>
      <c r="H733" s="286"/>
      <c r="I733" s="286"/>
      <c r="J733" s="286" t="s">
        <v>5988</v>
      </c>
      <c r="K733" s="490">
        <v>75</v>
      </c>
      <c r="L733" s="490">
        <v>254</v>
      </c>
      <c r="M733" s="492" t="s">
        <v>6049</v>
      </c>
      <c r="N733" s="286" t="s">
        <v>6725</v>
      </c>
      <c r="O733" s="286" t="s">
        <v>5580</v>
      </c>
      <c r="P733" s="286" t="s">
        <v>6034</v>
      </c>
      <c r="Q733" s="286"/>
      <c r="R733" s="286" t="s">
        <v>5246</v>
      </c>
      <c r="S733" s="286">
        <v>4</v>
      </c>
      <c r="T733" s="286" t="s">
        <v>6067</v>
      </c>
      <c r="U733" s="286" t="s">
        <v>6036</v>
      </c>
      <c r="V733" s="286" t="s">
        <v>5257</v>
      </c>
      <c r="W733" s="389">
        <v>43303</v>
      </c>
    </row>
    <row r="734" spans="1:23" x14ac:dyDescent="0.3">
      <c r="A734" s="286" t="s">
        <v>4756</v>
      </c>
      <c r="B734" s="384" t="s">
        <v>4757</v>
      </c>
      <c r="C734" s="489">
        <v>454.5</v>
      </c>
      <c r="D734" s="286" t="s">
        <v>5371</v>
      </c>
      <c r="E734" s="286" t="s">
        <v>5476</v>
      </c>
      <c r="F734" s="286">
        <v>36</v>
      </c>
      <c r="G734" s="286">
        <v>9</v>
      </c>
      <c r="H734" s="286"/>
      <c r="I734" s="286"/>
      <c r="J734" s="286" t="s">
        <v>5988</v>
      </c>
      <c r="K734" s="490">
        <v>88</v>
      </c>
      <c r="L734" s="490">
        <v>90</v>
      </c>
      <c r="M734" s="492" t="s">
        <v>6049</v>
      </c>
      <c r="N734" s="286" t="s">
        <v>6726</v>
      </c>
      <c r="O734" s="286" t="s">
        <v>5580</v>
      </c>
      <c r="P734" s="286" t="s">
        <v>6034</v>
      </c>
      <c r="Q734" s="286"/>
      <c r="R734" s="286" t="s">
        <v>5246</v>
      </c>
      <c r="S734" s="286">
        <v>7</v>
      </c>
      <c r="T734" s="286" t="s">
        <v>6036</v>
      </c>
      <c r="U734" s="286" t="s">
        <v>6067</v>
      </c>
      <c r="V734" s="286" t="s">
        <v>5257</v>
      </c>
      <c r="W734" s="389">
        <v>43307</v>
      </c>
    </row>
    <row r="735" spans="1:23" x14ac:dyDescent="0.3">
      <c r="A735" s="286" t="s">
        <v>4756</v>
      </c>
      <c r="B735" s="384" t="s">
        <v>4757</v>
      </c>
      <c r="C735" s="489">
        <v>226.6</v>
      </c>
      <c r="D735" s="286" t="s">
        <v>133</v>
      </c>
      <c r="E735" s="286" t="s">
        <v>5476</v>
      </c>
      <c r="F735" s="286">
        <v>65</v>
      </c>
      <c r="G735" s="286">
        <v>312</v>
      </c>
      <c r="H735" s="286"/>
      <c r="I735" s="286"/>
      <c r="J735" s="286" t="s">
        <v>5988</v>
      </c>
      <c r="K735" s="490">
        <v>54</v>
      </c>
      <c r="L735" s="490">
        <v>242</v>
      </c>
      <c r="M735" s="493" t="s">
        <v>5992</v>
      </c>
      <c r="N735" s="286" t="s">
        <v>6727</v>
      </c>
      <c r="O735" s="286" t="s">
        <v>5580</v>
      </c>
      <c r="P735" s="286" t="s">
        <v>5292</v>
      </c>
      <c r="Q735" s="286"/>
      <c r="R735" s="286"/>
      <c r="S735" s="286"/>
      <c r="T735" s="286"/>
      <c r="U735" s="286"/>
      <c r="V735" s="286" t="s">
        <v>5257</v>
      </c>
      <c r="W735" s="389">
        <v>43303</v>
      </c>
    </row>
    <row r="736" spans="1:23" x14ac:dyDescent="0.3">
      <c r="A736" s="286" t="s">
        <v>4756</v>
      </c>
      <c r="B736" s="384" t="s">
        <v>4757</v>
      </c>
      <c r="C736" s="489">
        <v>348.4</v>
      </c>
      <c r="D736" s="286" t="s">
        <v>133</v>
      </c>
      <c r="E736" s="286" t="s">
        <v>5476</v>
      </c>
      <c r="F736" s="286">
        <v>64</v>
      </c>
      <c r="G736" s="286">
        <v>307</v>
      </c>
      <c r="H736" s="286"/>
      <c r="I736" s="286"/>
      <c r="J736" s="286" t="s">
        <v>5988</v>
      </c>
      <c r="K736" s="490">
        <v>55</v>
      </c>
      <c r="L736" s="490">
        <v>239</v>
      </c>
      <c r="M736" s="493" t="s">
        <v>5992</v>
      </c>
      <c r="N736" s="286" t="s">
        <v>6728</v>
      </c>
      <c r="O736" s="286" t="s">
        <v>5580</v>
      </c>
      <c r="P736" s="286" t="s">
        <v>6034</v>
      </c>
      <c r="Q736" s="286"/>
      <c r="R736" s="286"/>
      <c r="S736" s="286"/>
      <c r="T736" s="286"/>
      <c r="U736" s="286"/>
      <c r="V736" s="286" t="s">
        <v>5257</v>
      </c>
      <c r="W736" s="389">
        <v>43303</v>
      </c>
    </row>
    <row r="737" spans="1:23" x14ac:dyDescent="0.3">
      <c r="A737" s="286" t="s">
        <v>4756</v>
      </c>
      <c r="B737" s="384" t="s">
        <v>4757</v>
      </c>
      <c r="C737" s="489">
        <v>379.95</v>
      </c>
      <c r="D737" s="286" t="s">
        <v>133</v>
      </c>
      <c r="E737" s="286" t="s">
        <v>5470</v>
      </c>
      <c r="F737" s="286">
        <v>66</v>
      </c>
      <c r="G737" s="286">
        <v>322</v>
      </c>
      <c r="H737" s="286"/>
      <c r="I737" s="286"/>
      <c r="J737" s="286" t="s">
        <v>5988</v>
      </c>
      <c r="K737" s="490">
        <v>56</v>
      </c>
      <c r="L737" s="490">
        <v>247</v>
      </c>
      <c r="M737" s="493" t="s">
        <v>5992</v>
      </c>
      <c r="N737" s="286" t="s">
        <v>6729</v>
      </c>
      <c r="O737" s="286" t="s">
        <v>5580</v>
      </c>
      <c r="P737" s="286" t="s">
        <v>6034</v>
      </c>
      <c r="Q737" s="286"/>
      <c r="R737" s="286"/>
      <c r="S737" s="286">
        <v>0</v>
      </c>
      <c r="T737" s="286"/>
      <c r="U737" s="286"/>
      <c r="V737" s="286" t="s">
        <v>5257</v>
      </c>
      <c r="W737" s="389">
        <v>43304</v>
      </c>
    </row>
    <row r="738" spans="1:23" x14ac:dyDescent="0.3">
      <c r="A738" s="286" t="s">
        <v>4756</v>
      </c>
      <c r="B738" s="384" t="s">
        <v>4757</v>
      </c>
      <c r="C738" s="489">
        <v>219.9</v>
      </c>
      <c r="D738" s="286" t="s">
        <v>133</v>
      </c>
      <c r="E738" s="286" t="s">
        <v>5476</v>
      </c>
      <c r="F738" s="286">
        <v>62</v>
      </c>
      <c r="G738" s="286">
        <v>324</v>
      </c>
      <c r="H738" s="286">
        <v>10</v>
      </c>
      <c r="I738" s="286"/>
      <c r="J738" s="286" t="s">
        <v>6034</v>
      </c>
      <c r="K738" s="490">
        <v>58</v>
      </c>
      <c r="L738" s="490">
        <v>246</v>
      </c>
      <c r="M738" s="493" t="s">
        <v>5992</v>
      </c>
      <c r="N738" s="286" t="s">
        <v>6730</v>
      </c>
      <c r="O738" s="286" t="s">
        <v>5580</v>
      </c>
      <c r="P738" s="286" t="s">
        <v>6034</v>
      </c>
      <c r="Q738" s="286"/>
      <c r="R738" s="286"/>
      <c r="S738" s="286"/>
      <c r="T738" s="286"/>
      <c r="U738" s="286"/>
      <c r="V738" s="286" t="s">
        <v>5257</v>
      </c>
      <c r="W738" s="389">
        <v>43303</v>
      </c>
    </row>
    <row r="739" spans="1:23" x14ac:dyDescent="0.3">
      <c r="A739" s="286" t="s">
        <v>4756</v>
      </c>
      <c r="B739" s="384" t="s">
        <v>4757</v>
      </c>
      <c r="C739" s="489">
        <v>239.8</v>
      </c>
      <c r="D739" s="286" t="s">
        <v>133</v>
      </c>
      <c r="E739" s="286" t="s">
        <v>5476</v>
      </c>
      <c r="F739" s="286">
        <v>61</v>
      </c>
      <c r="G739" s="286">
        <v>315</v>
      </c>
      <c r="H739" s="286"/>
      <c r="I739" s="286"/>
      <c r="J739" s="286" t="s">
        <v>5248</v>
      </c>
      <c r="K739" s="490">
        <v>58</v>
      </c>
      <c r="L739" s="490">
        <v>241</v>
      </c>
      <c r="M739" s="493" t="s">
        <v>5992</v>
      </c>
      <c r="N739" s="286" t="s">
        <v>6731</v>
      </c>
      <c r="O739" s="286" t="s">
        <v>5580</v>
      </c>
      <c r="P739" s="286" t="s">
        <v>6034</v>
      </c>
      <c r="Q739" s="286"/>
      <c r="R739" s="286"/>
      <c r="S739" s="286"/>
      <c r="T739" s="286"/>
      <c r="U739" s="286"/>
      <c r="V739" s="286" t="s">
        <v>5257</v>
      </c>
      <c r="W739" s="389">
        <v>43303</v>
      </c>
    </row>
    <row r="740" spans="1:23" x14ac:dyDescent="0.3">
      <c r="A740" s="286" t="s">
        <v>4756</v>
      </c>
      <c r="B740" s="384" t="s">
        <v>4757</v>
      </c>
      <c r="C740" s="489">
        <v>499.5</v>
      </c>
      <c r="D740" s="286" t="s">
        <v>133</v>
      </c>
      <c r="E740" s="286" t="s">
        <v>5476</v>
      </c>
      <c r="F740" s="286">
        <v>70</v>
      </c>
      <c r="G740" s="286">
        <v>326</v>
      </c>
      <c r="H740" s="286">
        <v>293</v>
      </c>
      <c r="I740" s="286">
        <v>37</v>
      </c>
      <c r="J740" s="286" t="s">
        <v>5988</v>
      </c>
      <c r="K740" s="490">
        <v>58</v>
      </c>
      <c r="L740" s="490">
        <v>249</v>
      </c>
      <c r="M740" s="493" t="s">
        <v>5992</v>
      </c>
      <c r="N740" s="286" t="s">
        <v>6732</v>
      </c>
      <c r="O740" s="286" t="s">
        <v>5580</v>
      </c>
      <c r="P740" s="286" t="s">
        <v>6034</v>
      </c>
      <c r="Q740" s="286"/>
      <c r="R740" s="286"/>
      <c r="S740" s="286"/>
      <c r="T740" s="286"/>
      <c r="U740" s="286"/>
      <c r="V740" s="286" t="s">
        <v>5257</v>
      </c>
      <c r="W740" s="389">
        <v>43307</v>
      </c>
    </row>
    <row r="741" spans="1:23" x14ac:dyDescent="0.3">
      <c r="A741" s="286" t="s">
        <v>4756</v>
      </c>
      <c r="B741" s="384" t="s">
        <v>4757</v>
      </c>
      <c r="C741" s="489">
        <v>160.69999999999999</v>
      </c>
      <c r="D741" s="286" t="s">
        <v>133</v>
      </c>
      <c r="E741" s="286" t="s">
        <v>5476</v>
      </c>
      <c r="F741" s="286">
        <v>57</v>
      </c>
      <c r="G741" s="286">
        <v>320</v>
      </c>
      <c r="H741" s="286"/>
      <c r="I741" s="286">
        <v>232</v>
      </c>
      <c r="J741" s="286" t="s">
        <v>5988</v>
      </c>
      <c r="K741" s="490">
        <v>60</v>
      </c>
      <c r="L741" s="490">
        <v>241</v>
      </c>
      <c r="M741" s="493" t="s">
        <v>5992</v>
      </c>
      <c r="N741" s="286" t="s">
        <v>6733</v>
      </c>
      <c r="O741" s="286" t="s">
        <v>5580</v>
      </c>
      <c r="P741" s="286" t="s">
        <v>6034</v>
      </c>
      <c r="Q741" s="286"/>
      <c r="R741" s="286"/>
      <c r="S741" s="286"/>
      <c r="T741" s="286"/>
      <c r="U741" s="286"/>
      <c r="V741" s="286" t="s">
        <v>5257</v>
      </c>
      <c r="W741" s="389">
        <v>43301</v>
      </c>
    </row>
    <row r="742" spans="1:23" x14ac:dyDescent="0.3">
      <c r="A742" s="286" t="s">
        <v>4756</v>
      </c>
      <c r="B742" s="384" t="s">
        <v>4757</v>
      </c>
      <c r="C742" s="489">
        <v>376</v>
      </c>
      <c r="D742" s="286" t="s">
        <v>133</v>
      </c>
      <c r="E742" s="286" t="s">
        <v>5529</v>
      </c>
      <c r="F742" s="286">
        <v>60</v>
      </c>
      <c r="G742" s="286">
        <v>312</v>
      </c>
      <c r="H742" s="286"/>
      <c r="I742" s="286"/>
      <c r="J742" s="286" t="s">
        <v>5988</v>
      </c>
      <c r="K742" s="490">
        <v>60</v>
      </c>
      <c r="L742" s="490">
        <v>238</v>
      </c>
      <c r="M742" s="493" t="s">
        <v>5992</v>
      </c>
      <c r="N742" s="286" t="s">
        <v>6734</v>
      </c>
      <c r="O742" s="286" t="s">
        <v>5580</v>
      </c>
      <c r="P742" s="286" t="s">
        <v>6034</v>
      </c>
      <c r="Q742" s="286"/>
      <c r="R742" s="286"/>
      <c r="S742" s="286"/>
      <c r="T742" s="286"/>
      <c r="U742" s="286"/>
      <c r="V742" s="286" t="s">
        <v>5257</v>
      </c>
      <c r="W742" s="389">
        <v>43303</v>
      </c>
    </row>
    <row r="743" spans="1:23" x14ac:dyDescent="0.3">
      <c r="A743" s="286" t="s">
        <v>4756</v>
      </c>
      <c r="B743" s="384" t="s">
        <v>4757</v>
      </c>
      <c r="C743" s="489">
        <v>501.1</v>
      </c>
      <c r="D743" s="286" t="s">
        <v>133</v>
      </c>
      <c r="E743" s="286" t="s">
        <v>5476</v>
      </c>
      <c r="F743" s="286">
        <v>68</v>
      </c>
      <c r="G743" s="286">
        <v>333</v>
      </c>
      <c r="H743" s="286"/>
      <c r="I743" s="286"/>
      <c r="J743" s="286" t="s">
        <v>5988</v>
      </c>
      <c r="K743" s="490">
        <v>61</v>
      </c>
      <c r="L743" s="490">
        <v>251</v>
      </c>
      <c r="M743" s="493" t="s">
        <v>5992</v>
      </c>
      <c r="N743" s="286" t="s">
        <v>6735</v>
      </c>
      <c r="O743" s="286" t="s">
        <v>5580</v>
      </c>
      <c r="P743" s="286" t="s">
        <v>6034</v>
      </c>
      <c r="Q743" s="286"/>
      <c r="R743" s="286"/>
      <c r="S743" s="286"/>
      <c r="T743" s="286"/>
      <c r="U743" s="286"/>
      <c r="V743" s="286" t="s">
        <v>5257</v>
      </c>
      <c r="W743" s="389">
        <v>43307</v>
      </c>
    </row>
    <row r="744" spans="1:23" x14ac:dyDescent="0.3">
      <c r="A744" s="286" t="s">
        <v>4756</v>
      </c>
      <c r="B744" s="384" t="s">
        <v>4757</v>
      </c>
      <c r="C744" s="489">
        <v>160.9</v>
      </c>
      <c r="D744" s="286" t="s">
        <v>133</v>
      </c>
      <c r="E744" s="286" t="s">
        <v>5476</v>
      </c>
      <c r="F744" s="286">
        <v>55</v>
      </c>
      <c r="G744" s="286">
        <v>319</v>
      </c>
      <c r="H744" s="286"/>
      <c r="I744" s="286">
        <v>226</v>
      </c>
      <c r="J744" s="286" t="s">
        <v>5988</v>
      </c>
      <c r="K744" s="490">
        <v>62</v>
      </c>
      <c r="L744" s="490">
        <v>239</v>
      </c>
      <c r="M744" s="493" t="s">
        <v>5992</v>
      </c>
      <c r="N744" s="286" t="s">
        <v>6736</v>
      </c>
      <c r="O744" s="286" t="s">
        <v>5580</v>
      </c>
      <c r="P744" s="286" t="s">
        <v>6034</v>
      </c>
      <c r="Q744" s="286"/>
      <c r="R744" s="286"/>
      <c r="S744" s="286"/>
      <c r="T744" s="286"/>
      <c r="U744" s="286"/>
      <c r="V744" s="286" t="s">
        <v>5257</v>
      </c>
      <c r="W744" s="389">
        <v>43301</v>
      </c>
    </row>
    <row r="745" spans="1:23" x14ac:dyDescent="0.3">
      <c r="A745" s="286" t="s">
        <v>4756</v>
      </c>
      <c r="B745" s="384" t="s">
        <v>4757</v>
      </c>
      <c r="C745" s="489">
        <v>171.8</v>
      </c>
      <c r="D745" s="286" t="s">
        <v>133</v>
      </c>
      <c r="E745" s="286" t="s">
        <v>5476</v>
      </c>
      <c r="F745" s="286">
        <v>55</v>
      </c>
      <c r="G745" s="286">
        <v>317</v>
      </c>
      <c r="H745" s="286">
        <v>340</v>
      </c>
      <c r="I745" s="286">
        <v>243</v>
      </c>
      <c r="J745" s="286" t="s">
        <v>5988</v>
      </c>
      <c r="K745" s="490">
        <v>62</v>
      </c>
      <c r="L745" s="490">
        <v>239</v>
      </c>
      <c r="M745" s="493" t="s">
        <v>5992</v>
      </c>
      <c r="N745" s="286" t="s">
        <v>6737</v>
      </c>
      <c r="O745" s="286" t="s">
        <v>5580</v>
      </c>
      <c r="P745" s="286" t="s">
        <v>6034</v>
      </c>
      <c r="Q745" s="286"/>
      <c r="R745" s="286"/>
      <c r="S745" s="286"/>
      <c r="T745" s="286"/>
      <c r="U745" s="286"/>
      <c r="V745" s="286" t="s">
        <v>5257</v>
      </c>
      <c r="W745" s="389">
        <v>43301</v>
      </c>
    </row>
    <row r="746" spans="1:23" x14ac:dyDescent="0.3">
      <c r="A746" s="286" t="s">
        <v>4756</v>
      </c>
      <c r="B746" s="384" t="s">
        <v>4757</v>
      </c>
      <c r="C746" s="489">
        <v>211.8</v>
      </c>
      <c r="D746" s="286" t="s">
        <v>133</v>
      </c>
      <c r="E746" s="286" t="s">
        <v>5476</v>
      </c>
      <c r="F746" s="286">
        <v>57</v>
      </c>
      <c r="G746" s="286">
        <v>320</v>
      </c>
      <c r="H746" s="286"/>
      <c r="I746" s="286"/>
      <c r="J746" s="286" t="s">
        <v>5248</v>
      </c>
      <c r="K746" s="490">
        <v>62</v>
      </c>
      <c r="L746" s="490">
        <v>242</v>
      </c>
      <c r="M746" s="493" t="s">
        <v>5992</v>
      </c>
      <c r="N746" s="286" t="s">
        <v>6738</v>
      </c>
      <c r="O746" s="286" t="s">
        <v>5580</v>
      </c>
      <c r="P746" s="286" t="s">
        <v>6034</v>
      </c>
      <c r="Q746" s="286"/>
      <c r="R746" s="286"/>
      <c r="S746" s="286"/>
      <c r="T746" s="286"/>
      <c r="U746" s="286"/>
      <c r="V746" s="286" t="s">
        <v>5257</v>
      </c>
      <c r="W746" s="389">
        <v>43303</v>
      </c>
    </row>
    <row r="747" spans="1:23" x14ac:dyDescent="0.3">
      <c r="A747" s="286" t="s">
        <v>4756</v>
      </c>
      <c r="B747" s="384" t="s">
        <v>4757</v>
      </c>
      <c r="C747" s="489">
        <v>140.69999999999999</v>
      </c>
      <c r="D747" s="286" t="s">
        <v>133</v>
      </c>
      <c r="E747" s="286" t="s">
        <v>5476</v>
      </c>
      <c r="F747" s="286">
        <v>50</v>
      </c>
      <c r="G747" s="286">
        <v>308</v>
      </c>
      <c r="H747" s="286">
        <v>358</v>
      </c>
      <c r="I747" s="286"/>
      <c r="J747" s="286" t="s">
        <v>5988</v>
      </c>
      <c r="K747" s="490">
        <v>63</v>
      </c>
      <c r="L747" s="490">
        <v>230</v>
      </c>
      <c r="M747" s="493" t="s">
        <v>5992</v>
      </c>
      <c r="N747" s="286" t="s">
        <v>6739</v>
      </c>
      <c r="O747" s="286" t="s">
        <v>5580</v>
      </c>
      <c r="P747" s="286" t="s">
        <v>6034</v>
      </c>
      <c r="Q747" s="286"/>
      <c r="R747" s="286"/>
      <c r="S747" s="286"/>
      <c r="T747" s="286"/>
      <c r="U747" s="286"/>
      <c r="V747" s="286" t="s">
        <v>5257</v>
      </c>
      <c r="W747" s="389">
        <v>43301</v>
      </c>
    </row>
    <row r="748" spans="1:23" x14ac:dyDescent="0.3">
      <c r="A748" s="286" t="s">
        <v>4756</v>
      </c>
      <c r="B748" s="384" t="s">
        <v>4757</v>
      </c>
      <c r="C748" s="489">
        <v>235.4</v>
      </c>
      <c r="D748" s="286" t="s">
        <v>133</v>
      </c>
      <c r="E748" s="286" t="s">
        <v>5476</v>
      </c>
      <c r="F748" s="286">
        <v>55</v>
      </c>
      <c r="G748" s="286">
        <v>318</v>
      </c>
      <c r="H748" s="286"/>
      <c r="I748" s="286"/>
      <c r="J748" s="286" t="s">
        <v>5988</v>
      </c>
      <c r="K748" s="490">
        <v>64</v>
      </c>
      <c r="L748" s="490">
        <v>239</v>
      </c>
      <c r="M748" s="493" t="s">
        <v>5992</v>
      </c>
      <c r="N748" s="286" t="s">
        <v>6740</v>
      </c>
      <c r="O748" s="286" t="s">
        <v>5580</v>
      </c>
      <c r="P748" s="286" t="s">
        <v>6034</v>
      </c>
      <c r="Q748" s="286"/>
      <c r="R748" s="286"/>
      <c r="S748" s="286"/>
      <c r="T748" s="286"/>
      <c r="U748" s="286"/>
      <c r="V748" s="286" t="s">
        <v>5257</v>
      </c>
      <c r="W748" s="389">
        <v>43303</v>
      </c>
    </row>
    <row r="749" spans="1:23" x14ac:dyDescent="0.3">
      <c r="A749" s="286" t="s">
        <v>4756</v>
      </c>
      <c r="B749" s="384" t="s">
        <v>4757</v>
      </c>
      <c r="C749" s="489">
        <v>412.35</v>
      </c>
      <c r="D749" s="286" t="s">
        <v>133</v>
      </c>
      <c r="E749" s="286" t="s">
        <v>5476</v>
      </c>
      <c r="F749" s="286">
        <v>60</v>
      </c>
      <c r="G749" s="286">
        <v>335</v>
      </c>
      <c r="H749" s="286"/>
      <c r="I749" s="286"/>
      <c r="J749" s="286" t="s">
        <v>5988</v>
      </c>
      <c r="K749" s="490">
        <v>64</v>
      </c>
      <c r="L749" s="490">
        <v>250</v>
      </c>
      <c r="M749" s="493" t="s">
        <v>5992</v>
      </c>
      <c r="N749" s="286" t="s">
        <v>6741</v>
      </c>
      <c r="O749" s="286" t="s">
        <v>5580</v>
      </c>
      <c r="P749" s="286" t="s">
        <v>6034</v>
      </c>
      <c r="Q749" s="286"/>
      <c r="R749" s="286"/>
      <c r="S749" s="286"/>
      <c r="T749" s="286"/>
      <c r="U749" s="286"/>
      <c r="V749" s="286" t="s">
        <v>5257</v>
      </c>
      <c r="W749" s="389">
        <v>43304</v>
      </c>
    </row>
    <row r="750" spans="1:23" x14ac:dyDescent="0.3">
      <c r="A750" s="286" t="s">
        <v>4756</v>
      </c>
      <c r="B750" s="384" t="s">
        <v>4757</v>
      </c>
      <c r="C750" s="489">
        <v>275.39999999999998</v>
      </c>
      <c r="D750" s="286" t="s">
        <v>133</v>
      </c>
      <c r="E750" s="286" t="s">
        <v>5476</v>
      </c>
      <c r="F750" s="286">
        <v>54</v>
      </c>
      <c r="G750" s="286">
        <v>318</v>
      </c>
      <c r="H750" s="286"/>
      <c r="I750" s="286">
        <v>236</v>
      </c>
      <c r="J750" s="286" t="s">
        <v>5988</v>
      </c>
      <c r="K750" s="490">
        <v>65</v>
      </c>
      <c r="L750" s="490">
        <v>239</v>
      </c>
      <c r="M750" s="493" t="s">
        <v>5992</v>
      </c>
      <c r="N750" s="286" t="s">
        <v>6742</v>
      </c>
      <c r="O750" s="286" t="s">
        <v>5580</v>
      </c>
      <c r="P750" s="286" t="s">
        <v>6034</v>
      </c>
      <c r="Q750" s="286"/>
      <c r="R750" s="286"/>
      <c r="S750" s="286"/>
      <c r="T750" s="286"/>
      <c r="U750" s="286"/>
      <c r="V750" s="286" t="s">
        <v>5257</v>
      </c>
      <c r="W750" s="389">
        <v>43303</v>
      </c>
    </row>
    <row r="751" spans="1:23" x14ac:dyDescent="0.3">
      <c r="A751" s="286" t="s">
        <v>4756</v>
      </c>
      <c r="B751" s="384" t="s">
        <v>4757</v>
      </c>
      <c r="C751" s="489">
        <v>422.1</v>
      </c>
      <c r="D751" s="286" t="s">
        <v>133</v>
      </c>
      <c r="E751" s="286" t="s">
        <v>5476</v>
      </c>
      <c r="F751" s="286">
        <v>59</v>
      </c>
      <c r="G751" s="286">
        <v>332</v>
      </c>
      <c r="H751" s="286"/>
      <c r="I751" s="286">
        <v>70</v>
      </c>
      <c r="J751" s="286" t="s">
        <v>5988</v>
      </c>
      <c r="K751" s="490">
        <v>65</v>
      </c>
      <c r="L751" s="490">
        <v>248</v>
      </c>
      <c r="M751" s="493" t="s">
        <v>5992</v>
      </c>
      <c r="N751" s="286" t="s">
        <v>6743</v>
      </c>
      <c r="O751" s="286" t="s">
        <v>5580</v>
      </c>
      <c r="P751" s="286" t="s">
        <v>6034</v>
      </c>
      <c r="Q751" s="286"/>
      <c r="R751" s="286"/>
      <c r="S751" s="286"/>
      <c r="T751" s="286"/>
      <c r="U751" s="286"/>
      <c r="V751" s="286" t="s">
        <v>5257</v>
      </c>
      <c r="W751" s="389">
        <v>43304</v>
      </c>
    </row>
    <row r="752" spans="1:23" x14ac:dyDescent="0.3">
      <c r="A752" s="286" t="s">
        <v>4756</v>
      </c>
      <c r="B752" s="384" t="s">
        <v>4757</v>
      </c>
      <c r="C752" s="489">
        <v>416.3</v>
      </c>
      <c r="D752" s="286" t="s">
        <v>133</v>
      </c>
      <c r="E752" s="286" t="s">
        <v>5476</v>
      </c>
      <c r="F752" s="286">
        <v>60</v>
      </c>
      <c r="G752" s="286">
        <v>353</v>
      </c>
      <c r="H752" s="286">
        <v>18</v>
      </c>
      <c r="I752" s="286"/>
      <c r="J752" s="286" t="s">
        <v>5988</v>
      </c>
      <c r="K752" s="490">
        <v>66</v>
      </c>
      <c r="L752" s="490">
        <v>260</v>
      </c>
      <c r="M752" s="493" t="s">
        <v>5992</v>
      </c>
      <c r="N752" s="286" t="s">
        <v>6744</v>
      </c>
      <c r="O752" s="286" t="s">
        <v>5580</v>
      </c>
      <c r="P752" s="286" t="s">
        <v>6034</v>
      </c>
      <c r="Q752" s="286"/>
      <c r="R752" s="286"/>
      <c r="S752" s="286"/>
      <c r="T752" s="286"/>
      <c r="U752" s="286"/>
      <c r="V752" s="286" t="s">
        <v>5257</v>
      </c>
      <c r="W752" s="389">
        <v>43304</v>
      </c>
    </row>
    <row r="753" spans="1:23" x14ac:dyDescent="0.3">
      <c r="A753" s="286" t="s">
        <v>4756</v>
      </c>
      <c r="B753" s="384" t="s">
        <v>4757</v>
      </c>
      <c r="C753" s="489">
        <v>416.5</v>
      </c>
      <c r="D753" s="286" t="s">
        <v>133</v>
      </c>
      <c r="E753" s="286" t="s">
        <v>5476</v>
      </c>
      <c r="F753" s="286">
        <v>60</v>
      </c>
      <c r="G753" s="286">
        <v>355</v>
      </c>
      <c r="H753" s="286"/>
      <c r="I753" s="286">
        <v>269</v>
      </c>
      <c r="J753" s="286" t="s">
        <v>5988</v>
      </c>
      <c r="K753" s="490">
        <v>66</v>
      </c>
      <c r="L753" s="490">
        <v>261</v>
      </c>
      <c r="M753" s="493" t="s">
        <v>5992</v>
      </c>
      <c r="N753" s="286" t="s">
        <v>6745</v>
      </c>
      <c r="O753" s="286" t="s">
        <v>5580</v>
      </c>
      <c r="P753" s="286" t="s">
        <v>6034</v>
      </c>
      <c r="Q753" s="286"/>
      <c r="R753" s="286"/>
      <c r="S753" s="286">
        <v>0</v>
      </c>
      <c r="T753" s="286"/>
      <c r="U753" s="286"/>
      <c r="V753" s="286" t="s">
        <v>5257</v>
      </c>
      <c r="W753" s="389">
        <v>43304</v>
      </c>
    </row>
    <row r="754" spans="1:23" x14ac:dyDescent="0.3">
      <c r="A754" s="286" t="s">
        <v>4756</v>
      </c>
      <c r="B754" s="384" t="s">
        <v>4757</v>
      </c>
      <c r="C754" s="489">
        <v>422.4</v>
      </c>
      <c r="D754" s="286" t="s">
        <v>133</v>
      </c>
      <c r="E754" s="286" t="s">
        <v>5476</v>
      </c>
      <c r="F754" s="286">
        <v>59</v>
      </c>
      <c r="G754" s="286">
        <v>353</v>
      </c>
      <c r="H754" s="286"/>
      <c r="I754" s="286">
        <v>76</v>
      </c>
      <c r="J754" s="286" t="s">
        <v>5988</v>
      </c>
      <c r="K754" s="490">
        <v>67</v>
      </c>
      <c r="L754" s="490">
        <v>260</v>
      </c>
      <c r="M754" s="493" t="s">
        <v>5992</v>
      </c>
      <c r="N754" s="286" t="s">
        <v>6746</v>
      </c>
      <c r="O754" s="286" t="s">
        <v>5580</v>
      </c>
      <c r="P754" s="286" t="s">
        <v>6034</v>
      </c>
      <c r="Q754" s="286"/>
      <c r="R754" s="286"/>
      <c r="S754" s="286"/>
      <c r="T754" s="286"/>
      <c r="U754" s="286"/>
      <c r="V754" s="286" t="s">
        <v>5257</v>
      </c>
      <c r="W754" s="389">
        <v>43304</v>
      </c>
    </row>
    <row r="755" spans="1:23" x14ac:dyDescent="0.3">
      <c r="A755" s="286" t="s">
        <v>4756</v>
      </c>
      <c r="B755" s="384" t="s">
        <v>4757</v>
      </c>
      <c r="C755" s="489">
        <v>425.7</v>
      </c>
      <c r="D755" s="286" t="s">
        <v>133</v>
      </c>
      <c r="E755" s="286" t="s">
        <v>5476</v>
      </c>
      <c r="F755" s="286">
        <v>56</v>
      </c>
      <c r="G755" s="286">
        <v>336</v>
      </c>
      <c r="H755" s="286"/>
      <c r="I755" s="286"/>
      <c r="J755" s="286" t="s">
        <v>5988</v>
      </c>
      <c r="K755" s="490">
        <v>69</v>
      </c>
      <c r="L755" s="490">
        <v>249</v>
      </c>
      <c r="M755" s="493" t="s">
        <v>5992</v>
      </c>
      <c r="N755" s="286" t="s">
        <v>6747</v>
      </c>
      <c r="O755" s="286" t="s">
        <v>5580</v>
      </c>
      <c r="P755" s="286" t="s">
        <v>6034</v>
      </c>
      <c r="Q755" s="286"/>
      <c r="R755" s="286"/>
      <c r="S755" s="286"/>
      <c r="T755" s="286"/>
      <c r="U755" s="286"/>
      <c r="V755" s="286" t="s">
        <v>5257</v>
      </c>
      <c r="W755" s="389">
        <v>43307</v>
      </c>
    </row>
    <row r="756" spans="1:23" x14ac:dyDescent="0.3">
      <c r="A756" s="286" t="s">
        <v>4756</v>
      </c>
      <c r="B756" s="384" t="s">
        <v>4757</v>
      </c>
      <c r="C756" s="489">
        <v>338.65</v>
      </c>
      <c r="D756" s="286" t="s">
        <v>133</v>
      </c>
      <c r="E756" s="286" t="s">
        <v>5476</v>
      </c>
      <c r="F756" s="286">
        <v>49</v>
      </c>
      <c r="G756" s="286">
        <v>317</v>
      </c>
      <c r="H756" s="286"/>
      <c r="I756" s="286"/>
      <c r="J756" s="286" t="s">
        <v>5248</v>
      </c>
      <c r="K756" s="490">
        <v>70</v>
      </c>
      <c r="L756" s="490">
        <v>235</v>
      </c>
      <c r="M756" s="493" t="s">
        <v>5992</v>
      </c>
      <c r="N756" s="286" t="s">
        <v>6728</v>
      </c>
      <c r="O756" s="286" t="s">
        <v>5580</v>
      </c>
      <c r="P756" s="286" t="s">
        <v>6034</v>
      </c>
      <c r="Q756" s="286"/>
      <c r="R756" s="286"/>
      <c r="S756" s="286"/>
      <c r="T756" s="286"/>
      <c r="U756" s="286"/>
      <c r="V756" s="286" t="s">
        <v>5257</v>
      </c>
      <c r="W756" s="389">
        <v>43303</v>
      </c>
    </row>
    <row r="757" spans="1:23" x14ac:dyDescent="0.3">
      <c r="A757" s="286" t="s">
        <v>4756</v>
      </c>
      <c r="B757" s="384" t="s">
        <v>4757</v>
      </c>
      <c r="C757" s="489">
        <v>342.5</v>
      </c>
      <c r="D757" s="286" t="s">
        <v>133</v>
      </c>
      <c r="E757" s="286" t="s">
        <v>5476</v>
      </c>
      <c r="F757" s="286">
        <v>53</v>
      </c>
      <c r="G757" s="286">
        <v>330</v>
      </c>
      <c r="H757" s="286"/>
      <c r="I757" s="286"/>
      <c r="J757" s="286" t="s">
        <v>5988</v>
      </c>
      <c r="K757" s="490">
        <v>70</v>
      </c>
      <c r="L757" s="490">
        <v>245</v>
      </c>
      <c r="M757" s="493" t="s">
        <v>5992</v>
      </c>
      <c r="N757" s="286" t="s">
        <v>6748</v>
      </c>
      <c r="O757" s="286" t="s">
        <v>5580</v>
      </c>
      <c r="P757" s="286" t="s">
        <v>6034</v>
      </c>
      <c r="Q757" s="286"/>
      <c r="R757" s="286"/>
      <c r="S757" s="286"/>
      <c r="T757" s="286"/>
      <c r="U757" s="286"/>
      <c r="V757" s="286" t="s">
        <v>5257</v>
      </c>
      <c r="W757" s="389">
        <v>43303</v>
      </c>
    </row>
    <row r="758" spans="1:23" x14ac:dyDescent="0.3">
      <c r="A758" s="286" t="s">
        <v>4756</v>
      </c>
      <c r="B758" s="384" t="s">
        <v>4757</v>
      </c>
      <c r="C758" s="489">
        <v>497.85</v>
      </c>
      <c r="D758" s="286" t="s">
        <v>133</v>
      </c>
      <c r="E758" s="286" t="s">
        <v>5476</v>
      </c>
      <c r="F758" s="286">
        <v>58</v>
      </c>
      <c r="G758" s="286">
        <v>342</v>
      </c>
      <c r="H758" s="286">
        <v>303</v>
      </c>
      <c r="I758" s="286">
        <v>50</v>
      </c>
      <c r="J758" s="286" t="s">
        <v>5988</v>
      </c>
      <c r="K758" s="490">
        <v>71</v>
      </c>
      <c r="L758" s="490">
        <v>253</v>
      </c>
      <c r="M758" s="493" t="s">
        <v>5992</v>
      </c>
      <c r="N758" s="286" t="s">
        <v>6749</v>
      </c>
      <c r="O758" s="286" t="s">
        <v>5580</v>
      </c>
      <c r="P758" s="286" t="s">
        <v>6034</v>
      </c>
      <c r="Q758" s="286"/>
      <c r="R758" s="286"/>
      <c r="S758" s="286"/>
      <c r="T758" s="286"/>
      <c r="U758" s="286"/>
      <c r="V758" s="286" t="s">
        <v>5257</v>
      </c>
      <c r="W758" s="389">
        <v>43307</v>
      </c>
    </row>
    <row r="759" spans="1:23" x14ac:dyDescent="0.3">
      <c r="A759" s="286" t="s">
        <v>4756</v>
      </c>
      <c r="B759" s="384" t="s">
        <v>4757</v>
      </c>
      <c r="C759" s="489">
        <v>256.45</v>
      </c>
      <c r="D759" s="286" t="s">
        <v>133</v>
      </c>
      <c r="E759" s="286" t="s">
        <v>5476</v>
      </c>
      <c r="F759" s="286">
        <v>49</v>
      </c>
      <c r="G759" s="286">
        <v>327</v>
      </c>
      <c r="H759" s="286"/>
      <c r="I759" s="286"/>
      <c r="J759" s="286" t="s">
        <v>5248</v>
      </c>
      <c r="K759" s="490">
        <v>72</v>
      </c>
      <c r="L759" s="490">
        <v>242</v>
      </c>
      <c r="M759" s="493" t="s">
        <v>5992</v>
      </c>
      <c r="N759" s="286" t="s">
        <v>6072</v>
      </c>
      <c r="O759" s="286" t="s">
        <v>5580</v>
      </c>
      <c r="P759" s="286" t="s">
        <v>6034</v>
      </c>
      <c r="Q759" s="286"/>
      <c r="R759" s="286"/>
      <c r="S759" s="286"/>
      <c r="T759" s="286"/>
      <c r="U759" s="286"/>
      <c r="V759" s="286" t="s">
        <v>5257</v>
      </c>
      <c r="W759" s="389">
        <v>43303</v>
      </c>
    </row>
    <row r="760" spans="1:23" x14ac:dyDescent="0.3">
      <c r="A760" s="286" t="s">
        <v>4756</v>
      </c>
      <c r="B760" s="384" t="s">
        <v>4757</v>
      </c>
      <c r="C760" s="489">
        <v>398.8</v>
      </c>
      <c r="D760" s="286" t="s">
        <v>133</v>
      </c>
      <c r="E760" s="286" t="s">
        <v>5529</v>
      </c>
      <c r="F760" s="286">
        <v>45</v>
      </c>
      <c r="G760" s="286">
        <v>310</v>
      </c>
      <c r="H760" s="286"/>
      <c r="I760" s="286"/>
      <c r="J760" s="286" t="s">
        <v>5988</v>
      </c>
      <c r="K760" s="490">
        <v>72</v>
      </c>
      <c r="L760" s="490">
        <v>229</v>
      </c>
      <c r="M760" s="493" t="s">
        <v>5992</v>
      </c>
      <c r="N760" s="286" t="s">
        <v>6750</v>
      </c>
      <c r="O760" s="286" t="s">
        <v>5580</v>
      </c>
      <c r="P760" s="286" t="s">
        <v>6034</v>
      </c>
      <c r="Q760" s="286"/>
      <c r="R760" s="286"/>
      <c r="S760" s="286"/>
      <c r="T760" s="286"/>
      <c r="U760" s="286"/>
      <c r="V760" s="286" t="s">
        <v>5257</v>
      </c>
      <c r="W760" s="389">
        <v>43304</v>
      </c>
    </row>
    <row r="761" spans="1:23" x14ac:dyDescent="0.3">
      <c r="A761" s="286" t="s">
        <v>4756</v>
      </c>
      <c r="B761" s="384" t="s">
        <v>4757</v>
      </c>
      <c r="C761" s="489">
        <v>179.15</v>
      </c>
      <c r="D761" s="286" t="s">
        <v>133</v>
      </c>
      <c r="E761" s="286" t="s">
        <v>5476</v>
      </c>
      <c r="F761" s="286">
        <v>45</v>
      </c>
      <c r="G761" s="286">
        <v>326</v>
      </c>
      <c r="H761" s="286"/>
      <c r="I761" s="286"/>
      <c r="J761" s="286" t="s">
        <v>5988</v>
      </c>
      <c r="K761" s="490">
        <v>73</v>
      </c>
      <c r="L761" s="490">
        <v>241</v>
      </c>
      <c r="M761" s="493" t="s">
        <v>5992</v>
      </c>
      <c r="N761" s="286" t="s">
        <v>6751</v>
      </c>
      <c r="O761" s="286" t="s">
        <v>5580</v>
      </c>
      <c r="P761" s="286" t="s">
        <v>6034</v>
      </c>
      <c r="Q761" s="286"/>
      <c r="R761" s="286"/>
      <c r="S761" s="286"/>
      <c r="T761" s="286"/>
      <c r="U761" s="286"/>
      <c r="V761" s="286" t="s">
        <v>5257</v>
      </c>
      <c r="W761" s="389">
        <v>43301</v>
      </c>
    </row>
    <row r="762" spans="1:23" x14ac:dyDescent="0.3">
      <c r="A762" s="286" t="s">
        <v>4756</v>
      </c>
      <c r="B762" s="384" t="s">
        <v>4757</v>
      </c>
      <c r="C762" s="489">
        <v>230.3</v>
      </c>
      <c r="D762" s="286" t="s">
        <v>133</v>
      </c>
      <c r="E762" s="286" t="s">
        <v>5476</v>
      </c>
      <c r="F762" s="286">
        <v>49</v>
      </c>
      <c r="G762" s="286">
        <v>337</v>
      </c>
      <c r="H762" s="286"/>
      <c r="I762" s="286"/>
      <c r="J762" s="286" t="s">
        <v>5988</v>
      </c>
      <c r="K762" s="490">
        <v>73</v>
      </c>
      <c r="L762" s="490">
        <v>249</v>
      </c>
      <c r="M762" s="493" t="s">
        <v>5992</v>
      </c>
      <c r="N762" s="286" t="s">
        <v>6752</v>
      </c>
      <c r="O762" s="286" t="s">
        <v>5580</v>
      </c>
      <c r="P762" s="286" t="s">
        <v>6034</v>
      </c>
      <c r="Q762" s="286"/>
      <c r="R762" s="286"/>
      <c r="S762" s="286"/>
      <c r="T762" s="286"/>
      <c r="U762" s="286"/>
      <c r="V762" s="286" t="s">
        <v>5257</v>
      </c>
      <c r="W762" s="389">
        <v>43301</v>
      </c>
    </row>
    <row r="763" spans="1:23" x14ac:dyDescent="0.3">
      <c r="A763" s="286" t="s">
        <v>4756</v>
      </c>
      <c r="B763" s="384" t="s">
        <v>4757</v>
      </c>
      <c r="C763" s="489">
        <v>408.65</v>
      </c>
      <c r="D763" s="286" t="s">
        <v>133</v>
      </c>
      <c r="E763" s="286" t="s">
        <v>5476</v>
      </c>
      <c r="F763" s="286">
        <v>51</v>
      </c>
      <c r="G763" s="286">
        <v>334</v>
      </c>
      <c r="H763" s="286"/>
      <c r="I763" s="286"/>
      <c r="J763" s="286" t="s">
        <v>5988</v>
      </c>
      <c r="K763" s="490">
        <v>73</v>
      </c>
      <c r="L763" s="490">
        <v>247</v>
      </c>
      <c r="M763" s="493" t="s">
        <v>5992</v>
      </c>
      <c r="N763" s="286" t="s">
        <v>6753</v>
      </c>
      <c r="O763" s="286" t="s">
        <v>5580</v>
      </c>
      <c r="P763" s="286" t="s">
        <v>6034</v>
      </c>
      <c r="Q763" s="286"/>
      <c r="R763" s="286"/>
      <c r="S763" s="286"/>
      <c r="T763" s="286"/>
      <c r="U763" s="286"/>
      <c r="V763" s="286" t="s">
        <v>5257</v>
      </c>
      <c r="W763" s="389">
        <v>43304</v>
      </c>
    </row>
    <row r="764" spans="1:23" x14ac:dyDescent="0.3">
      <c r="A764" s="286" t="s">
        <v>4756</v>
      </c>
      <c r="B764" s="384" t="s">
        <v>4757</v>
      </c>
      <c r="C764" s="489">
        <v>150.1</v>
      </c>
      <c r="D764" s="286" t="s">
        <v>133</v>
      </c>
      <c r="E764" s="286" t="s">
        <v>5529</v>
      </c>
      <c r="F764" s="286">
        <v>36</v>
      </c>
      <c r="G764" s="286">
        <v>302</v>
      </c>
      <c r="H764" s="286"/>
      <c r="I764" s="286"/>
      <c r="J764" s="286" t="s">
        <v>5988</v>
      </c>
      <c r="K764" s="490">
        <v>74</v>
      </c>
      <c r="L764" s="490">
        <v>219</v>
      </c>
      <c r="M764" s="493" t="s">
        <v>5992</v>
      </c>
      <c r="N764" s="286" t="s">
        <v>6754</v>
      </c>
      <c r="O764" s="286" t="s">
        <v>5580</v>
      </c>
      <c r="P764" s="286" t="s">
        <v>6034</v>
      </c>
      <c r="Q764" s="286"/>
      <c r="R764" s="286"/>
      <c r="S764" s="286"/>
      <c r="T764" s="286"/>
      <c r="U764" s="286"/>
      <c r="V764" s="286" t="s">
        <v>5257</v>
      </c>
      <c r="W764" s="389">
        <v>43301</v>
      </c>
    </row>
    <row r="765" spans="1:23" x14ac:dyDescent="0.3">
      <c r="A765" s="286" t="s">
        <v>4756</v>
      </c>
      <c r="B765" s="384" t="s">
        <v>4757</v>
      </c>
      <c r="C765" s="489">
        <v>186.95</v>
      </c>
      <c r="D765" s="286" t="s">
        <v>133</v>
      </c>
      <c r="E765" s="286" t="s">
        <v>5476</v>
      </c>
      <c r="F765" s="286">
        <v>47</v>
      </c>
      <c r="G765" s="286">
        <v>342</v>
      </c>
      <c r="H765" s="286"/>
      <c r="I765" s="286">
        <v>250</v>
      </c>
      <c r="J765" s="286" t="s">
        <v>5988</v>
      </c>
      <c r="K765" s="490">
        <v>74</v>
      </c>
      <c r="L765" s="490">
        <v>252</v>
      </c>
      <c r="M765" s="493" t="s">
        <v>5992</v>
      </c>
      <c r="N765" s="286" t="s">
        <v>6755</v>
      </c>
      <c r="O765" s="286" t="s">
        <v>5580</v>
      </c>
      <c r="P765" s="286" t="s">
        <v>6034</v>
      </c>
      <c r="Q765" s="286"/>
      <c r="R765" s="286"/>
      <c r="S765" s="286"/>
      <c r="T765" s="286"/>
      <c r="U765" s="286"/>
      <c r="V765" s="286" t="s">
        <v>5257</v>
      </c>
      <c r="W765" s="389">
        <v>43301</v>
      </c>
    </row>
    <row r="766" spans="1:23" x14ac:dyDescent="0.3">
      <c r="A766" s="286" t="s">
        <v>4756</v>
      </c>
      <c r="B766" s="384" t="s">
        <v>4757</v>
      </c>
      <c r="C766" s="489">
        <v>469.4</v>
      </c>
      <c r="D766" s="286" t="s">
        <v>133</v>
      </c>
      <c r="E766" s="286" t="s">
        <v>5529</v>
      </c>
      <c r="F766" s="286">
        <v>55</v>
      </c>
      <c r="G766" s="286">
        <v>344</v>
      </c>
      <c r="H766" s="286"/>
      <c r="I766" s="286"/>
      <c r="J766" s="286" t="s">
        <v>5988</v>
      </c>
      <c r="K766" s="490">
        <v>74</v>
      </c>
      <c r="L766" s="490">
        <v>253</v>
      </c>
      <c r="M766" s="493" t="s">
        <v>5992</v>
      </c>
      <c r="N766" s="286" t="s">
        <v>6756</v>
      </c>
      <c r="O766" s="286" t="s">
        <v>5580</v>
      </c>
      <c r="P766" s="286" t="s">
        <v>6034</v>
      </c>
      <c r="Q766" s="286"/>
      <c r="R766" s="286"/>
      <c r="S766" s="286"/>
      <c r="T766" s="286"/>
      <c r="U766" s="286"/>
      <c r="V766" s="286" t="s">
        <v>5257</v>
      </c>
      <c r="W766" s="389">
        <v>43307</v>
      </c>
    </row>
    <row r="767" spans="1:23" x14ac:dyDescent="0.3">
      <c r="A767" s="286" t="s">
        <v>4756</v>
      </c>
      <c r="B767" s="384" t="s">
        <v>4757</v>
      </c>
      <c r="C767" s="489">
        <v>312.39999999999998</v>
      </c>
      <c r="D767" s="286" t="s">
        <v>133</v>
      </c>
      <c r="E767" s="286" t="s">
        <v>5476</v>
      </c>
      <c r="F767" s="286">
        <v>48</v>
      </c>
      <c r="G767" s="286">
        <v>335</v>
      </c>
      <c r="H767" s="286"/>
      <c r="I767" s="286"/>
      <c r="J767" s="286" t="s">
        <v>5988</v>
      </c>
      <c r="K767" s="490">
        <v>75</v>
      </c>
      <c r="L767" s="490">
        <v>247</v>
      </c>
      <c r="M767" s="493" t="s">
        <v>5992</v>
      </c>
      <c r="N767" s="286" t="s">
        <v>6757</v>
      </c>
      <c r="O767" s="286" t="s">
        <v>5580</v>
      </c>
      <c r="P767" s="286" t="s">
        <v>6034</v>
      </c>
      <c r="Q767" s="286"/>
      <c r="R767" s="286"/>
      <c r="S767" s="286"/>
      <c r="T767" s="286"/>
      <c r="U767" s="286"/>
      <c r="V767" s="286" t="s">
        <v>5257</v>
      </c>
      <c r="W767" s="389">
        <v>43303</v>
      </c>
    </row>
    <row r="768" spans="1:23" x14ac:dyDescent="0.3">
      <c r="A768" s="286" t="s">
        <v>4756</v>
      </c>
      <c r="B768" s="384" t="s">
        <v>4757</v>
      </c>
      <c r="C768" s="489">
        <v>332.2</v>
      </c>
      <c r="D768" s="286" t="s">
        <v>133</v>
      </c>
      <c r="E768" s="286" t="s">
        <v>5476</v>
      </c>
      <c r="F768" s="286">
        <v>50</v>
      </c>
      <c r="G768" s="286">
        <v>353</v>
      </c>
      <c r="H768" s="286"/>
      <c r="I768" s="286"/>
      <c r="J768" s="286" t="s">
        <v>5988</v>
      </c>
      <c r="K768" s="490">
        <v>75</v>
      </c>
      <c r="L768" s="490">
        <v>259</v>
      </c>
      <c r="M768" s="493" t="s">
        <v>5992</v>
      </c>
      <c r="N768" s="286" t="s">
        <v>6758</v>
      </c>
      <c r="O768" s="286" t="s">
        <v>5580</v>
      </c>
      <c r="P768" s="286" t="s">
        <v>6034</v>
      </c>
      <c r="Q768" s="286"/>
      <c r="R768" s="286"/>
      <c r="S768" s="286"/>
      <c r="T768" s="286"/>
      <c r="U768" s="286"/>
      <c r="V768" s="286" t="s">
        <v>5257</v>
      </c>
      <c r="W768" s="389">
        <v>43303</v>
      </c>
    </row>
    <row r="769" spans="1:23" x14ac:dyDescent="0.3">
      <c r="A769" s="286" t="s">
        <v>4756</v>
      </c>
      <c r="B769" s="384" t="s">
        <v>4757</v>
      </c>
      <c r="C769" s="489">
        <v>406</v>
      </c>
      <c r="D769" s="286" t="s">
        <v>133</v>
      </c>
      <c r="E769" s="286" t="s">
        <v>5476</v>
      </c>
      <c r="F769" s="286">
        <v>48</v>
      </c>
      <c r="G769" s="286">
        <v>330</v>
      </c>
      <c r="H769" s="286"/>
      <c r="I769" s="286"/>
      <c r="J769" s="286" t="s">
        <v>5988</v>
      </c>
      <c r="K769" s="490">
        <v>75</v>
      </c>
      <c r="L769" s="490">
        <v>243</v>
      </c>
      <c r="M769" s="493" t="s">
        <v>5992</v>
      </c>
      <c r="N769" s="286" t="s">
        <v>6759</v>
      </c>
      <c r="O769" s="286" t="s">
        <v>5580</v>
      </c>
      <c r="P769" s="286" t="s">
        <v>6034</v>
      </c>
      <c r="Q769" s="286"/>
      <c r="R769" s="286"/>
      <c r="S769" s="286"/>
      <c r="T769" s="286"/>
      <c r="U769" s="286"/>
      <c r="V769" s="286" t="s">
        <v>5257</v>
      </c>
      <c r="W769" s="389">
        <v>43304</v>
      </c>
    </row>
    <row r="770" spans="1:23" x14ac:dyDescent="0.3">
      <c r="A770" s="286" t="s">
        <v>4756</v>
      </c>
      <c r="B770" s="384" t="s">
        <v>4757</v>
      </c>
      <c r="C770" s="489">
        <v>250.48</v>
      </c>
      <c r="D770" s="286" t="s">
        <v>133</v>
      </c>
      <c r="E770" s="286" t="s">
        <v>5476</v>
      </c>
      <c r="F770" s="286">
        <v>48</v>
      </c>
      <c r="G770" s="286">
        <v>358</v>
      </c>
      <c r="H770" s="286"/>
      <c r="I770" s="286"/>
      <c r="J770" s="286" t="s">
        <v>5988</v>
      </c>
      <c r="K770" s="490">
        <v>76</v>
      </c>
      <c r="L770" s="490">
        <v>263</v>
      </c>
      <c r="M770" s="493" t="s">
        <v>5992</v>
      </c>
      <c r="N770" s="286" t="s">
        <v>6760</v>
      </c>
      <c r="O770" s="286" t="s">
        <v>5580</v>
      </c>
      <c r="P770" s="286" t="s">
        <v>6034</v>
      </c>
      <c r="Q770" s="286"/>
      <c r="R770" s="286"/>
      <c r="S770" s="286"/>
      <c r="T770" s="286" t="s">
        <v>6029</v>
      </c>
      <c r="U770" s="286" t="s">
        <v>6036</v>
      </c>
      <c r="V770" s="286" t="s">
        <v>5257</v>
      </c>
      <c r="W770" s="389">
        <v>43303</v>
      </c>
    </row>
    <row r="771" spans="1:23" x14ac:dyDescent="0.3">
      <c r="A771" s="286" t="s">
        <v>4756</v>
      </c>
      <c r="B771" s="384" t="s">
        <v>4757</v>
      </c>
      <c r="C771" s="489">
        <v>389.45</v>
      </c>
      <c r="D771" s="286" t="s">
        <v>133</v>
      </c>
      <c r="E771" s="286" t="s">
        <v>5470</v>
      </c>
      <c r="F771" s="286">
        <v>49</v>
      </c>
      <c r="G771" s="286">
        <v>348</v>
      </c>
      <c r="H771" s="286"/>
      <c r="I771" s="286"/>
      <c r="J771" s="286" t="s">
        <v>5988</v>
      </c>
      <c r="K771" s="490">
        <v>76</v>
      </c>
      <c r="L771" s="490">
        <v>256</v>
      </c>
      <c r="M771" s="493" t="s">
        <v>5992</v>
      </c>
      <c r="N771" s="286" t="s">
        <v>6761</v>
      </c>
      <c r="O771" s="286" t="s">
        <v>5580</v>
      </c>
      <c r="P771" s="286" t="s">
        <v>6034</v>
      </c>
      <c r="Q771" s="286"/>
      <c r="R771" s="286"/>
      <c r="S771" s="286"/>
      <c r="T771" s="286"/>
      <c r="U771" s="286"/>
      <c r="V771" s="286" t="s">
        <v>5257</v>
      </c>
      <c r="W771" s="389">
        <v>43304</v>
      </c>
    </row>
    <row r="772" spans="1:23" x14ac:dyDescent="0.3">
      <c r="A772" s="286" t="s">
        <v>4756</v>
      </c>
      <c r="B772" s="384" t="s">
        <v>4757</v>
      </c>
      <c r="C772" s="489">
        <v>270.39999999999998</v>
      </c>
      <c r="D772" s="286" t="s">
        <v>133</v>
      </c>
      <c r="E772" s="286" t="s">
        <v>5476</v>
      </c>
      <c r="F772" s="286">
        <v>46</v>
      </c>
      <c r="G772" s="286">
        <v>340</v>
      </c>
      <c r="H772" s="286"/>
      <c r="I772" s="286"/>
      <c r="J772" s="286" t="s">
        <v>5988</v>
      </c>
      <c r="K772" s="490">
        <v>77</v>
      </c>
      <c r="L772" s="490">
        <v>250</v>
      </c>
      <c r="M772" s="493" t="s">
        <v>5992</v>
      </c>
      <c r="N772" s="286" t="s">
        <v>6728</v>
      </c>
      <c r="O772" s="286" t="s">
        <v>5580</v>
      </c>
      <c r="P772" s="286" t="s">
        <v>6034</v>
      </c>
      <c r="Q772" s="286"/>
      <c r="R772" s="286"/>
      <c r="S772" s="286"/>
      <c r="T772" s="286"/>
      <c r="U772" s="286"/>
      <c r="V772" s="286" t="s">
        <v>5257</v>
      </c>
      <c r="W772" s="389">
        <v>43303</v>
      </c>
    </row>
    <row r="773" spans="1:23" x14ac:dyDescent="0.3">
      <c r="A773" s="286" t="s">
        <v>4756</v>
      </c>
      <c r="B773" s="384" t="s">
        <v>4757</v>
      </c>
      <c r="C773" s="489">
        <v>393.4</v>
      </c>
      <c r="D773" s="286" t="s">
        <v>133</v>
      </c>
      <c r="E773" s="286" t="s">
        <v>5476</v>
      </c>
      <c r="F773" s="286">
        <v>46</v>
      </c>
      <c r="G773" s="286">
        <v>15</v>
      </c>
      <c r="H773" s="286"/>
      <c r="I773" s="286"/>
      <c r="J773" s="286" t="s">
        <v>5988</v>
      </c>
      <c r="K773" s="490">
        <v>79</v>
      </c>
      <c r="L773" s="490">
        <v>275</v>
      </c>
      <c r="M773" s="493" t="s">
        <v>5992</v>
      </c>
      <c r="N773" s="286" t="s">
        <v>6762</v>
      </c>
      <c r="O773" s="286" t="s">
        <v>5580</v>
      </c>
      <c r="P773" s="286" t="s">
        <v>6034</v>
      </c>
      <c r="Q773" s="286"/>
      <c r="R773" s="286"/>
      <c r="S773" s="286"/>
      <c r="T773" s="286"/>
      <c r="U773" s="286"/>
      <c r="V773" s="286" t="s">
        <v>5257</v>
      </c>
      <c r="W773" s="389">
        <v>43304</v>
      </c>
    </row>
    <row r="774" spans="1:23" x14ac:dyDescent="0.3">
      <c r="A774" s="286" t="s">
        <v>4756</v>
      </c>
      <c r="B774" s="384" t="s">
        <v>4757</v>
      </c>
      <c r="C774" s="489">
        <v>438.2</v>
      </c>
      <c r="D774" s="286" t="s">
        <v>133</v>
      </c>
      <c r="E774" s="286" t="s">
        <v>5529</v>
      </c>
      <c r="F774" s="286">
        <v>44</v>
      </c>
      <c r="G774" s="286">
        <v>329</v>
      </c>
      <c r="H774" s="286"/>
      <c r="I774" s="286"/>
      <c r="J774" s="286" t="s">
        <v>5988</v>
      </c>
      <c r="K774" s="490">
        <v>80</v>
      </c>
      <c r="L774" s="490">
        <v>241</v>
      </c>
      <c r="M774" s="493" t="s">
        <v>5992</v>
      </c>
      <c r="N774" s="286" t="s">
        <v>6763</v>
      </c>
      <c r="O774" s="286" t="s">
        <v>5580</v>
      </c>
      <c r="P774" s="286" t="s">
        <v>6034</v>
      </c>
      <c r="Q774" s="286"/>
      <c r="R774" s="286"/>
      <c r="S774" s="286"/>
      <c r="T774" s="286"/>
      <c r="U774" s="286"/>
      <c r="V774" s="286" t="s">
        <v>5257</v>
      </c>
      <c r="W774" s="389">
        <v>43307</v>
      </c>
    </row>
    <row r="775" spans="1:23" x14ac:dyDescent="0.3">
      <c r="A775" s="286" t="s">
        <v>4756</v>
      </c>
      <c r="B775" s="384" t="s">
        <v>4757</v>
      </c>
      <c r="C775" s="489">
        <v>188.7</v>
      </c>
      <c r="D775" s="286" t="s">
        <v>133</v>
      </c>
      <c r="E775" s="286" t="s">
        <v>5476</v>
      </c>
      <c r="F775" s="286">
        <v>36</v>
      </c>
      <c r="G775" s="286">
        <v>323</v>
      </c>
      <c r="H775" s="286"/>
      <c r="I775" s="286"/>
      <c r="J775" s="286" t="s">
        <v>5248</v>
      </c>
      <c r="K775" s="490">
        <v>82</v>
      </c>
      <c r="L775" s="490">
        <v>235</v>
      </c>
      <c r="M775" s="493" t="s">
        <v>5992</v>
      </c>
      <c r="N775" s="286" t="s">
        <v>6764</v>
      </c>
      <c r="O775" s="286" t="s">
        <v>5580</v>
      </c>
      <c r="P775" s="286" t="s">
        <v>6034</v>
      </c>
      <c r="Q775" s="286"/>
      <c r="R775" s="286"/>
      <c r="S775" s="286"/>
      <c r="T775" s="286"/>
      <c r="U775" s="286"/>
      <c r="V775" s="286" t="s">
        <v>5257</v>
      </c>
      <c r="W775" s="389">
        <v>43301</v>
      </c>
    </row>
    <row r="776" spans="1:23" x14ac:dyDescent="0.3">
      <c r="A776" s="286" t="s">
        <v>4756</v>
      </c>
      <c r="B776" s="384" t="s">
        <v>4757</v>
      </c>
      <c r="C776" s="489">
        <v>205.81</v>
      </c>
      <c r="D776" s="286" t="s">
        <v>133</v>
      </c>
      <c r="E776" s="286" t="s">
        <v>5529</v>
      </c>
      <c r="F776" s="286">
        <v>37</v>
      </c>
      <c r="G776" s="286">
        <v>340</v>
      </c>
      <c r="H776" s="286"/>
      <c r="I776" s="286"/>
      <c r="J776" s="286" t="s">
        <v>5988</v>
      </c>
      <c r="K776" s="490">
        <v>85</v>
      </c>
      <c r="L776" s="490">
        <v>249</v>
      </c>
      <c r="M776" s="493" t="s">
        <v>5992</v>
      </c>
      <c r="N776" s="286" t="s">
        <v>6765</v>
      </c>
      <c r="O776" s="286" t="s">
        <v>5580</v>
      </c>
      <c r="P776" s="286" t="s">
        <v>6034</v>
      </c>
      <c r="Q776" s="286"/>
      <c r="R776" s="286"/>
      <c r="S776" s="286"/>
      <c r="T776" s="286"/>
      <c r="U776" s="286"/>
      <c r="V776" s="286" t="s">
        <v>5257</v>
      </c>
      <c r="W776" s="389">
        <v>43301</v>
      </c>
    </row>
    <row r="777" spans="1:23" x14ac:dyDescent="0.3">
      <c r="A777" s="286" t="s">
        <v>4756</v>
      </c>
      <c r="B777" s="384" t="s">
        <v>4757</v>
      </c>
      <c r="C777" s="489">
        <v>392.75</v>
      </c>
      <c r="D777" s="286" t="s">
        <v>133</v>
      </c>
      <c r="E777" s="286" t="s">
        <v>5529</v>
      </c>
      <c r="F777" s="286">
        <v>39</v>
      </c>
      <c r="G777" s="286">
        <v>336</v>
      </c>
      <c r="H777" s="286"/>
      <c r="I777" s="286"/>
      <c r="J777" s="286" t="s">
        <v>5988</v>
      </c>
      <c r="K777" s="490">
        <v>85</v>
      </c>
      <c r="L777" s="490">
        <v>246</v>
      </c>
      <c r="M777" s="493" t="s">
        <v>5992</v>
      </c>
      <c r="N777" s="286" t="s">
        <v>6766</v>
      </c>
      <c r="O777" s="286" t="s">
        <v>5580</v>
      </c>
      <c r="P777" s="286" t="s">
        <v>6034</v>
      </c>
      <c r="Q777" s="286"/>
      <c r="R777" s="286"/>
      <c r="S777" s="286"/>
      <c r="T777" s="286"/>
      <c r="U777" s="286"/>
      <c r="V777" s="286" t="s">
        <v>5257</v>
      </c>
      <c r="W777" s="389">
        <v>43304</v>
      </c>
    </row>
    <row r="778" spans="1:23" x14ac:dyDescent="0.3">
      <c r="A778" s="286" t="s">
        <v>4756</v>
      </c>
      <c r="B778" s="384" t="s">
        <v>4757</v>
      </c>
      <c r="C778" s="489">
        <v>478.4</v>
      </c>
      <c r="D778" s="286" t="s">
        <v>133</v>
      </c>
      <c r="E778" s="286" t="s">
        <v>5470</v>
      </c>
      <c r="F778" s="286">
        <v>43</v>
      </c>
      <c r="G778" s="286">
        <v>345</v>
      </c>
      <c r="H778" s="286"/>
      <c r="I778" s="286"/>
      <c r="J778" s="286" t="s">
        <v>5988</v>
      </c>
      <c r="K778" s="490">
        <v>86</v>
      </c>
      <c r="L778" s="490">
        <v>251</v>
      </c>
      <c r="M778" s="493" t="s">
        <v>5992</v>
      </c>
      <c r="N778" s="286" t="s">
        <v>6767</v>
      </c>
      <c r="O778" s="286" t="s">
        <v>5580</v>
      </c>
      <c r="P778" s="286" t="s">
        <v>6034</v>
      </c>
      <c r="Q778" s="286"/>
      <c r="R778" s="286"/>
      <c r="S778" s="286"/>
      <c r="T778" s="286"/>
      <c r="U778" s="286"/>
      <c r="V778" s="286" t="s">
        <v>5257</v>
      </c>
      <c r="W778" s="389">
        <v>43307</v>
      </c>
    </row>
    <row r="779" spans="1:23" x14ac:dyDescent="0.3">
      <c r="A779" s="286" t="s">
        <v>4756</v>
      </c>
      <c r="B779" s="384" t="s">
        <v>4757</v>
      </c>
      <c r="C779" s="489">
        <v>326.85000000000002</v>
      </c>
      <c r="D779" s="286" t="s">
        <v>133</v>
      </c>
      <c r="E779" s="286" t="s">
        <v>5529</v>
      </c>
      <c r="F779" s="286">
        <v>33</v>
      </c>
      <c r="G779" s="286">
        <v>12</v>
      </c>
      <c r="H779" s="286"/>
      <c r="I779" s="286">
        <v>288</v>
      </c>
      <c r="J779" s="286" t="s">
        <v>5988</v>
      </c>
      <c r="K779" s="490">
        <v>89</v>
      </c>
      <c r="L779" s="490">
        <v>94</v>
      </c>
      <c r="M779" s="493" t="s">
        <v>5992</v>
      </c>
      <c r="N779" s="286" t="s">
        <v>6768</v>
      </c>
      <c r="O779" s="286" t="s">
        <v>5580</v>
      </c>
      <c r="P779" s="286" t="s">
        <v>6034</v>
      </c>
      <c r="Q779" s="286"/>
      <c r="R779" s="286"/>
      <c r="S779" s="286"/>
      <c r="T779" s="286"/>
      <c r="U779" s="286"/>
      <c r="V779" s="286" t="s">
        <v>5257</v>
      </c>
      <c r="W779" s="389">
        <v>43303</v>
      </c>
    </row>
    <row r="780" spans="1:23" x14ac:dyDescent="0.3">
      <c r="A780" s="286" t="s">
        <v>4756</v>
      </c>
      <c r="B780" s="384" t="s">
        <v>4757</v>
      </c>
      <c r="C780" s="489">
        <v>377.85</v>
      </c>
      <c r="D780" s="286" t="s">
        <v>5434</v>
      </c>
      <c r="E780" s="286" t="s">
        <v>5470</v>
      </c>
      <c r="F780" s="286">
        <v>65</v>
      </c>
      <c r="G780" s="286">
        <v>148</v>
      </c>
      <c r="H780" s="286"/>
      <c r="I780" s="286"/>
      <c r="J780" s="286" t="s">
        <v>5988</v>
      </c>
      <c r="K780" s="490">
        <v>19</v>
      </c>
      <c r="L780" s="490">
        <v>307</v>
      </c>
      <c r="M780" s="494" t="s">
        <v>6075</v>
      </c>
      <c r="N780" s="286" t="s">
        <v>6769</v>
      </c>
      <c r="O780" s="286" t="s">
        <v>5580</v>
      </c>
      <c r="P780" s="286" t="s">
        <v>6034</v>
      </c>
      <c r="Q780" s="286"/>
      <c r="R780" s="286"/>
      <c r="S780" s="286">
        <v>1</v>
      </c>
      <c r="T780" s="286" t="s">
        <v>6035</v>
      </c>
      <c r="U780" s="286"/>
      <c r="V780" s="286" t="s">
        <v>5257</v>
      </c>
      <c r="W780" s="389">
        <v>43304</v>
      </c>
    </row>
    <row r="781" spans="1:23" x14ac:dyDescent="0.3">
      <c r="A781" s="286" t="s">
        <v>4756</v>
      </c>
      <c r="B781" s="384" t="s">
        <v>4757</v>
      </c>
      <c r="C781" s="489">
        <v>104.7</v>
      </c>
      <c r="D781" s="286" t="s">
        <v>5469</v>
      </c>
      <c r="E781" s="286" t="s">
        <v>5476</v>
      </c>
      <c r="F781" s="286">
        <v>72</v>
      </c>
      <c r="G781" s="286">
        <v>86</v>
      </c>
      <c r="H781" s="286"/>
      <c r="I781" s="286"/>
      <c r="J781" s="286" t="s">
        <v>6034</v>
      </c>
      <c r="K781" s="490">
        <v>36</v>
      </c>
      <c r="L781" s="490">
        <v>298</v>
      </c>
      <c r="M781" s="495" t="s">
        <v>6039</v>
      </c>
      <c r="N781" s="286" t="s">
        <v>6770</v>
      </c>
      <c r="O781" s="286" t="s">
        <v>5580</v>
      </c>
      <c r="P781" s="286" t="s">
        <v>6034</v>
      </c>
      <c r="Q781" s="286"/>
      <c r="R781" s="286"/>
      <c r="S781" s="286"/>
      <c r="T781" s="286"/>
      <c r="U781" s="286"/>
      <c r="V781" s="286" t="s">
        <v>5257</v>
      </c>
      <c r="W781" s="389">
        <v>43301</v>
      </c>
    </row>
    <row r="782" spans="1:23" x14ac:dyDescent="0.3">
      <c r="A782" s="286" t="s">
        <v>4756</v>
      </c>
      <c r="B782" s="384" t="s">
        <v>4757</v>
      </c>
      <c r="C782" s="489">
        <v>276.3</v>
      </c>
      <c r="D782" s="286" t="s">
        <v>5469</v>
      </c>
      <c r="E782" s="286" t="s">
        <v>5529</v>
      </c>
      <c r="F782" s="286">
        <v>55</v>
      </c>
      <c r="G782" s="286">
        <v>275</v>
      </c>
      <c r="H782" s="286"/>
      <c r="I782" s="286"/>
      <c r="J782" s="286" t="s">
        <v>5988</v>
      </c>
      <c r="K782" s="490">
        <v>50</v>
      </c>
      <c r="L782" s="490">
        <v>216</v>
      </c>
      <c r="M782" s="495" t="s">
        <v>6039</v>
      </c>
      <c r="N782" s="286" t="s">
        <v>6771</v>
      </c>
      <c r="O782" s="286" t="s">
        <v>5580</v>
      </c>
      <c r="P782" s="286" t="s">
        <v>6034</v>
      </c>
      <c r="Q782" s="286"/>
      <c r="R782" s="286"/>
      <c r="S782" s="286"/>
      <c r="T782" s="286" t="s">
        <v>6205</v>
      </c>
      <c r="U782" s="286"/>
      <c r="V782" s="286" t="s">
        <v>5257</v>
      </c>
      <c r="W782" s="389">
        <v>43303</v>
      </c>
    </row>
    <row r="783" spans="1:23" x14ac:dyDescent="0.3">
      <c r="A783" s="286" t="s">
        <v>4756</v>
      </c>
      <c r="B783" s="384" t="s">
        <v>4757</v>
      </c>
      <c r="C783" s="489">
        <v>104.2</v>
      </c>
      <c r="D783" s="286" t="s">
        <v>5469</v>
      </c>
      <c r="E783" s="286" t="s">
        <v>5476</v>
      </c>
      <c r="F783" s="286">
        <v>67</v>
      </c>
      <c r="G783" s="286">
        <v>327</v>
      </c>
      <c r="H783" s="286"/>
      <c r="I783" s="286"/>
      <c r="J783" s="286" t="s">
        <v>5248</v>
      </c>
      <c r="K783" s="490">
        <v>51</v>
      </c>
      <c r="L783" s="490">
        <v>251</v>
      </c>
      <c r="M783" s="495" t="s">
        <v>6039</v>
      </c>
      <c r="N783" s="286" t="s">
        <v>6772</v>
      </c>
      <c r="O783" s="286" t="s">
        <v>5580</v>
      </c>
      <c r="P783" s="286" t="s">
        <v>6034</v>
      </c>
      <c r="Q783" s="286"/>
      <c r="R783" s="286"/>
      <c r="S783" s="286"/>
      <c r="T783" s="286"/>
      <c r="U783" s="286"/>
      <c r="V783" s="286" t="s">
        <v>5257</v>
      </c>
      <c r="W783" s="389">
        <v>43301</v>
      </c>
    </row>
    <row r="784" spans="1:23" x14ac:dyDescent="0.3">
      <c r="A784" s="286" t="s">
        <v>4756</v>
      </c>
      <c r="B784" s="384" t="s">
        <v>4757</v>
      </c>
      <c r="C784" s="489">
        <v>304</v>
      </c>
      <c r="D784" s="286" t="s">
        <v>5469</v>
      </c>
      <c r="E784" s="286" t="s">
        <v>5476</v>
      </c>
      <c r="F784" s="286">
        <v>63</v>
      </c>
      <c r="G784" s="286">
        <v>320</v>
      </c>
      <c r="H784" s="286"/>
      <c r="I784" s="286"/>
      <c r="J784" s="286" t="s">
        <v>5988</v>
      </c>
      <c r="K784" s="490">
        <v>58</v>
      </c>
      <c r="L784" s="490">
        <v>244</v>
      </c>
      <c r="M784" s="495" t="s">
        <v>6039</v>
      </c>
      <c r="N784" s="286" t="s">
        <v>6773</v>
      </c>
      <c r="O784" s="286" t="s">
        <v>5580</v>
      </c>
      <c r="P784" s="286" t="s">
        <v>6034</v>
      </c>
      <c r="Q784" s="286"/>
      <c r="R784" s="286"/>
      <c r="S784" s="286"/>
      <c r="T784" s="286"/>
      <c r="U784" s="286"/>
      <c r="V784" s="286" t="s">
        <v>5257</v>
      </c>
      <c r="W784" s="389">
        <v>43303</v>
      </c>
    </row>
    <row r="785" spans="1:23" x14ac:dyDescent="0.3">
      <c r="A785" s="286" t="s">
        <v>4756</v>
      </c>
      <c r="B785" s="384" t="s">
        <v>4757</v>
      </c>
      <c r="C785" s="489">
        <v>155.85</v>
      </c>
      <c r="D785" s="286" t="s">
        <v>5469</v>
      </c>
      <c r="E785" s="286" t="s">
        <v>5476</v>
      </c>
      <c r="F785" s="286">
        <v>40</v>
      </c>
      <c r="G785" s="286">
        <v>337</v>
      </c>
      <c r="H785" s="286"/>
      <c r="I785" s="286"/>
      <c r="J785" s="286" t="s">
        <v>5988</v>
      </c>
      <c r="K785" s="490">
        <v>79</v>
      </c>
      <c r="L785" s="490">
        <v>247</v>
      </c>
      <c r="M785" s="495" t="s">
        <v>6039</v>
      </c>
      <c r="N785" s="286" t="s">
        <v>6774</v>
      </c>
      <c r="O785" s="286" t="s">
        <v>5580</v>
      </c>
      <c r="P785" s="286" t="s">
        <v>6034</v>
      </c>
      <c r="Q785" s="286"/>
      <c r="R785" s="286"/>
      <c r="S785" s="286"/>
      <c r="T785" s="286"/>
      <c r="U785" s="286"/>
      <c r="V785" s="286" t="s">
        <v>5257</v>
      </c>
      <c r="W785" s="389">
        <v>43301</v>
      </c>
    </row>
    <row r="786" spans="1:23" x14ac:dyDescent="0.3">
      <c r="A786" s="286" t="s">
        <v>4756</v>
      </c>
      <c r="B786" s="384" t="s">
        <v>4757</v>
      </c>
      <c r="C786" s="489">
        <v>111.6</v>
      </c>
      <c r="D786" s="286" t="s">
        <v>5280</v>
      </c>
      <c r="E786" s="286" t="s">
        <v>5476</v>
      </c>
      <c r="F786" s="286">
        <v>67</v>
      </c>
      <c r="G786" s="286">
        <v>321</v>
      </c>
      <c r="H786" s="286"/>
      <c r="I786" s="286"/>
      <c r="J786" s="286" t="s">
        <v>5988</v>
      </c>
      <c r="K786" s="490">
        <v>50</v>
      </c>
      <c r="L786" s="490">
        <v>248</v>
      </c>
      <c r="M786" s="496" t="s">
        <v>6042</v>
      </c>
      <c r="N786" s="286" t="s">
        <v>6775</v>
      </c>
      <c r="O786" s="286" t="s">
        <v>5580</v>
      </c>
      <c r="P786" s="286" t="s">
        <v>6034</v>
      </c>
      <c r="Q786" s="286"/>
      <c r="R786" s="286"/>
      <c r="S786" s="286"/>
      <c r="T786" s="286"/>
      <c r="U786" s="286"/>
      <c r="V786" s="286" t="s">
        <v>5257</v>
      </c>
      <c r="W786" s="389">
        <v>43301</v>
      </c>
    </row>
    <row r="787" spans="1:23" x14ac:dyDescent="0.3">
      <c r="A787" s="286" t="s">
        <v>4756</v>
      </c>
      <c r="B787" s="384" t="s">
        <v>4757</v>
      </c>
      <c r="C787" s="489">
        <v>122.1</v>
      </c>
      <c r="D787" s="286" t="s">
        <v>5280</v>
      </c>
      <c r="E787" s="286" t="s">
        <v>5476</v>
      </c>
      <c r="F787" s="286">
        <v>57</v>
      </c>
      <c r="G787" s="286">
        <v>309</v>
      </c>
      <c r="H787" s="286"/>
      <c r="I787" s="286"/>
      <c r="J787" s="286" t="s">
        <v>5248</v>
      </c>
      <c r="K787" s="490">
        <v>57</v>
      </c>
      <c r="L787" s="490">
        <v>235</v>
      </c>
      <c r="M787" s="496" t="s">
        <v>6042</v>
      </c>
      <c r="N787" s="286" t="s">
        <v>6776</v>
      </c>
      <c r="O787" s="286" t="s">
        <v>5580</v>
      </c>
      <c r="P787" s="286" t="s">
        <v>6034</v>
      </c>
      <c r="Q787" s="286"/>
      <c r="R787" s="286"/>
      <c r="S787" s="286"/>
      <c r="T787" s="286"/>
      <c r="U787" s="286"/>
      <c r="V787" s="286" t="s">
        <v>5257</v>
      </c>
      <c r="W787" s="389">
        <v>43303</v>
      </c>
    </row>
    <row r="788" spans="1:23" x14ac:dyDescent="0.3">
      <c r="A788" s="286" t="s">
        <v>4756</v>
      </c>
      <c r="B788" s="384" t="s">
        <v>4757</v>
      </c>
      <c r="C788" s="489">
        <v>135.1</v>
      </c>
      <c r="D788" s="286" t="s">
        <v>5280</v>
      </c>
      <c r="E788" s="286" t="s">
        <v>5476</v>
      </c>
      <c r="F788" s="286">
        <v>58</v>
      </c>
      <c r="G788" s="286">
        <v>320</v>
      </c>
      <c r="H788" s="286"/>
      <c r="I788" s="286"/>
      <c r="J788" s="286" t="s">
        <v>5988</v>
      </c>
      <c r="K788" s="490">
        <v>59</v>
      </c>
      <c r="L788" s="490">
        <v>241</v>
      </c>
      <c r="M788" s="496" t="s">
        <v>6042</v>
      </c>
      <c r="N788" s="286" t="s">
        <v>6777</v>
      </c>
      <c r="O788" s="286" t="s">
        <v>5580</v>
      </c>
      <c r="P788" s="286" t="s">
        <v>6034</v>
      </c>
      <c r="Q788" s="286"/>
      <c r="R788" s="286"/>
      <c r="S788" s="286"/>
      <c r="T788" s="286"/>
      <c r="U788" s="286"/>
      <c r="V788" s="286" t="s">
        <v>5257</v>
      </c>
      <c r="W788" s="389">
        <v>43301</v>
      </c>
    </row>
    <row r="789" spans="1:23" x14ac:dyDescent="0.3">
      <c r="A789" s="286" t="s">
        <v>4756</v>
      </c>
      <c r="B789" s="384" t="s">
        <v>4757</v>
      </c>
      <c r="C789" s="489">
        <v>128.94999999999999</v>
      </c>
      <c r="D789" s="286" t="s">
        <v>5280</v>
      </c>
      <c r="E789" s="286" t="s">
        <v>5476</v>
      </c>
      <c r="F789" s="286">
        <v>53</v>
      </c>
      <c r="G789" s="286">
        <v>307</v>
      </c>
      <c r="H789" s="286"/>
      <c r="I789" s="286"/>
      <c r="J789" s="286" t="s">
        <v>5248</v>
      </c>
      <c r="K789" s="490">
        <v>60</v>
      </c>
      <c r="L789" s="490">
        <v>231</v>
      </c>
      <c r="M789" s="496" t="s">
        <v>6042</v>
      </c>
      <c r="N789" s="286" t="s">
        <v>6778</v>
      </c>
      <c r="O789" s="286" t="s">
        <v>5580</v>
      </c>
      <c r="P789" s="286" t="s">
        <v>6034</v>
      </c>
      <c r="Q789" s="286"/>
      <c r="R789" s="286"/>
      <c r="S789" s="286"/>
      <c r="T789" s="286"/>
      <c r="U789" s="286"/>
      <c r="V789" s="286" t="s">
        <v>5257</v>
      </c>
      <c r="W789" s="389">
        <v>43303</v>
      </c>
    </row>
    <row r="790" spans="1:23" x14ac:dyDescent="0.3">
      <c r="A790" s="286" t="s">
        <v>4756</v>
      </c>
      <c r="B790" s="384" t="s">
        <v>4757</v>
      </c>
      <c r="C790" s="489">
        <v>118.8</v>
      </c>
      <c r="D790" s="286" t="s">
        <v>5280</v>
      </c>
      <c r="E790" s="286" t="s">
        <v>5476</v>
      </c>
      <c r="F790" s="286">
        <v>47</v>
      </c>
      <c r="G790" s="286">
        <v>321</v>
      </c>
      <c r="H790" s="286"/>
      <c r="I790" s="286"/>
      <c r="J790" s="286" t="s">
        <v>5988</v>
      </c>
      <c r="K790" s="490">
        <v>69</v>
      </c>
      <c r="L790" s="490">
        <v>238</v>
      </c>
      <c r="M790" s="496" t="s">
        <v>6042</v>
      </c>
      <c r="N790" s="286" t="s">
        <v>6779</v>
      </c>
      <c r="O790" s="286" t="s">
        <v>5580</v>
      </c>
      <c r="P790" s="286" t="s">
        <v>6034</v>
      </c>
      <c r="Q790" s="286"/>
      <c r="R790" s="286"/>
      <c r="S790" s="286"/>
      <c r="T790" s="286"/>
      <c r="U790" s="286"/>
      <c r="V790" s="286" t="s">
        <v>5257</v>
      </c>
      <c r="W790" s="389">
        <v>43301</v>
      </c>
    </row>
    <row r="791" spans="1:23" x14ac:dyDescent="0.3">
      <c r="A791" s="286" t="s">
        <v>4756</v>
      </c>
      <c r="B791" s="384" t="s">
        <v>4757</v>
      </c>
      <c r="C791" s="489">
        <v>130.19999999999999</v>
      </c>
      <c r="D791" s="286" t="s">
        <v>5280</v>
      </c>
      <c r="E791" s="286" t="s">
        <v>5476</v>
      </c>
      <c r="F791" s="286">
        <v>45</v>
      </c>
      <c r="G791" s="286">
        <v>318</v>
      </c>
      <c r="H791" s="286"/>
      <c r="I791" s="286"/>
      <c r="J791" s="286" t="s">
        <v>5988</v>
      </c>
      <c r="K791" s="490">
        <v>70</v>
      </c>
      <c r="L791" s="490">
        <v>235</v>
      </c>
      <c r="M791" s="496" t="s">
        <v>6042</v>
      </c>
      <c r="N791" s="286" t="s">
        <v>6780</v>
      </c>
      <c r="O791" s="286" t="s">
        <v>5580</v>
      </c>
      <c r="P791" s="286" t="s">
        <v>6034</v>
      </c>
      <c r="Q791" s="286"/>
      <c r="R791" s="286"/>
      <c r="S791" s="286"/>
      <c r="T791" s="286"/>
      <c r="U791" s="286"/>
      <c r="V791" s="286" t="s">
        <v>5257</v>
      </c>
      <c r="W791" s="389">
        <v>43301</v>
      </c>
    </row>
    <row r="792" spans="1:23" x14ac:dyDescent="0.3">
      <c r="A792" s="286" t="s">
        <v>4756</v>
      </c>
      <c r="B792" s="384" t="s">
        <v>4757</v>
      </c>
      <c r="C792" s="489">
        <v>351.2</v>
      </c>
      <c r="D792" s="286" t="s">
        <v>6023</v>
      </c>
      <c r="E792" s="286" t="s">
        <v>5476</v>
      </c>
      <c r="F792" s="286">
        <v>51</v>
      </c>
      <c r="G792" s="286">
        <v>285</v>
      </c>
      <c r="H792" s="286"/>
      <c r="I792" s="286"/>
      <c r="J792" s="286" t="s">
        <v>5988</v>
      </c>
      <c r="K792" s="490">
        <v>58</v>
      </c>
      <c r="L792" s="490">
        <v>218</v>
      </c>
      <c r="M792" s="497" t="s">
        <v>6024</v>
      </c>
      <c r="N792" s="286" t="s">
        <v>6781</v>
      </c>
      <c r="O792" s="286" t="s">
        <v>5580</v>
      </c>
      <c r="P792" s="286" t="s">
        <v>6034</v>
      </c>
      <c r="Q792" s="286"/>
      <c r="R792" s="286"/>
      <c r="S792" s="286"/>
      <c r="T792" s="286"/>
      <c r="U792" s="286"/>
      <c r="V792" s="286" t="s">
        <v>5257</v>
      </c>
      <c r="W792" s="389">
        <v>43303</v>
      </c>
    </row>
    <row r="793" spans="1:23" x14ac:dyDescent="0.3">
      <c r="A793" s="286" t="s">
        <v>4756</v>
      </c>
      <c r="B793" s="384" t="s">
        <v>4757</v>
      </c>
      <c r="C793" s="489">
        <v>312.60000000000002</v>
      </c>
      <c r="D793" s="286" t="s">
        <v>6023</v>
      </c>
      <c r="E793" s="286" t="s">
        <v>5476</v>
      </c>
      <c r="F793" s="286">
        <v>58</v>
      </c>
      <c r="G793" s="286">
        <v>322</v>
      </c>
      <c r="H793" s="286"/>
      <c r="I793" s="286"/>
      <c r="J793" s="286" t="s">
        <v>5988</v>
      </c>
      <c r="K793" s="490">
        <v>63</v>
      </c>
      <c r="L793" s="490">
        <v>243</v>
      </c>
      <c r="M793" s="497" t="s">
        <v>6024</v>
      </c>
      <c r="N793" s="286" t="s">
        <v>6782</v>
      </c>
      <c r="O793" s="286" t="s">
        <v>5580</v>
      </c>
      <c r="P793" s="286" t="s">
        <v>6034</v>
      </c>
      <c r="Q793" s="286"/>
      <c r="R793" s="286"/>
      <c r="S793" s="286"/>
      <c r="T793" s="286"/>
      <c r="U793" s="286"/>
      <c r="V793" s="286" t="s">
        <v>5257</v>
      </c>
      <c r="W793" s="389">
        <v>43303</v>
      </c>
    </row>
    <row r="794" spans="1:23" x14ac:dyDescent="0.3">
      <c r="A794" s="286" t="s">
        <v>4756</v>
      </c>
      <c r="B794" s="384" t="s">
        <v>4757</v>
      </c>
      <c r="C794" s="489">
        <v>244.1</v>
      </c>
      <c r="D794" s="286" t="s">
        <v>6023</v>
      </c>
      <c r="E794" s="286" t="s">
        <v>5476</v>
      </c>
      <c r="F794" s="286">
        <v>45</v>
      </c>
      <c r="G794" s="286">
        <v>304</v>
      </c>
      <c r="H794" s="286"/>
      <c r="I794" s="286"/>
      <c r="J794" s="286" t="s">
        <v>5988</v>
      </c>
      <c r="K794" s="490">
        <v>69</v>
      </c>
      <c r="L794" s="490">
        <v>226</v>
      </c>
      <c r="M794" s="497" t="s">
        <v>6024</v>
      </c>
      <c r="N794" s="286" t="s">
        <v>6783</v>
      </c>
      <c r="O794" s="286" t="s">
        <v>5580</v>
      </c>
      <c r="P794" s="286" t="s">
        <v>6034</v>
      </c>
      <c r="Q794" s="286"/>
      <c r="R794" s="286"/>
      <c r="S794" s="286"/>
      <c r="T794" s="286"/>
      <c r="U794" s="286"/>
      <c r="V794" s="286" t="s">
        <v>5257</v>
      </c>
      <c r="W794" s="389">
        <v>43303</v>
      </c>
    </row>
    <row r="795" spans="1:23" x14ac:dyDescent="0.3">
      <c r="A795" s="286" t="s">
        <v>4756</v>
      </c>
      <c r="B795" s="384" t="s">
        <v>4757</v>
      </c>
      <c r="C795" s="489">
        <v>375.7</v>
      </c>
      <c r="D795" s="286" t="s">
        <v>5371</v>
      </c>
      <c r="E795" s="286" t="s">
        <v>5476</v>
      </c>
      <c r="F795" s="286">
        <v>60</v>
      </c>
      <c r="G795" s="286">
        <v>166</v>
      </c>
      <c r="H795" s="286"/>
      <c r="I795" s="286"/>
      <c r="J795" s="286" t="s">
        <v>5988</v>
      </c>
      <c r="K795" s="490">
        <v>10</v>
      </c>
      <c r="L795" s="490">
        <v>311</v>
      </c>
      <c r="M795" s="498" t="s">
        <v>6064</v>
      </c>
      <c r="N795" s="286" t="s">
        <v>6784</v>
      </c>
      <c r="O795" s="286" t="s">
        <v>5580</v>
      </c>
      <c r="P795" s="286" t="s">
        <v>6034</v>
      </c>
      <c r="Q795" s="286"/>
      <c r="R795" s="286" t="s">
        <v>5344</v>
      </c>
      <c r="S795" s="286">
        <v>20</v>
      </c>
      <c r="T795" s="286" t="s">
        <v>6057</v>
      </c>
      <c r="U795" s="286" t="s">
        <v>6090</v>
      </c>
      <c r="V795" s="286" t="s">
        <v>5257</v>
      </c>
      <c r="W795" s="389">
        <v>43303</v>
      </c>
    </row>
    <row r="796" spans="1:23" x14ac:dyDescent="0.3">
      <c r="A796" s="286" t="s">
        <v>4756</v>
      </c>
      <c r="B796" s="384" t="s">
        <v>4757</v>
      </c>
      <c r="C796" s="489">
        <v>478.51</v>
      </c>
      <c r="D796" s="286" t="s">
        <v>5371</v>
      </c>
      <c r="E796" s="286" t="s">
        <v>5476</v>
      </c>
      <c r="F796" s="286">
        <v>15</v>
      </c>
      <c r="G796" s="286">
        <v>194</v>
      </c>
      <c r="H796" s="286"/>
      <c r="I796" s="286"/>
      <c r="J796" s="286" t="s">
        <v>5988</v>
      </c>
      <c r="K796" s="490">
        <v>37</v>
      </c>
      <c r="L796" s="490">
        <v>105</v>
      </c>
      <c r="M796" s="498" t="s">
        <v>6064</v>
      </c>
      <c r="N796" s="286" t="s">
        <v>6785</v>
      </c>
      <c r="O796" s="286" t="s">
        <v>5580</v>
      </c>
      <c r="P796" s="286" t="s">
        <v>5292</v>
      </c>
      <c r="Q796" s="286"/>
      <c r="R796" s="286" t="s">
        <v>5344</v>
      </c>
      <c r="S796" s="286">
        <v>15</v>
      </c>
      <c r="T796" s="286" t="s">
        <v>6029</v>
      </c>
      <c r="U796" s="286" t="s">
        <v>6036</v>
      </c>
      <c r="V796" s="286" t="s">
        <v>5257</v>
      </c>
      <c r="W796" s="389">
        <v>43307</v>
      </c>
    </row>
    <row r="797" spans="1:23" x14ac:dyDescent="0.3">
      <c r="A797" s="286" t="s">
        <v>4756</v>
      </c>
      <c r="B797" s="384" t="s">
        <v>4757</v>
      </c>
      <c r="C797" s="489">
        <v>489.6</v>
      </c>
      <c r="D797" s="286" t="s">
        <v>5371</v>
      </c>
      <c r="E797" s="286" t="s">
        <v>5476</v>
      </c>
      <c r="F797" s="286">
        <v>13</v>
      </c>
      <c r="G797" s="286">
        <v>195</v>
      </c>
      <c r="H797" s="286"/>
      <c r="I797" s="286"/>
      <c r="J797" s="286" t="s">
        <v>5988</v>
      </c>
      <c r="K797" s="490">
        <v>39</v>
      </c>
      <c r="L797" s="490">
        <v>106</v>
      </c>
      <c r="M797" s="498" t="s">
        <v>6064</v>
      </c>
      <c r="N797" s="286" t="s">
        <v>6786</v>
      </c>
      <c r="O797" s="286" t="s">
        <v>5580</v>
      </c>
      <c r="P797" s="286" t="s">
        <v>6127</v>
      </c>
      <c r="Q797" s="286"/>
      <c r="R797" s="286" t="s">
        <v>5344</v>
      </c>
      <c r="S797" s="286">
        <v>10</v>
      </c>
      <c r="T797" s="286" t="s">
        <v>6029</v>
      </c>
      <c r="U797" s="286" t="s">
        <v>6036</v>
      </c>
      <c r="V797" s="286" t="s">
        <v>5257</v>
      </c>
      <c r="W797" s="389">
        <v>43307</v>
      </c>
    </row>
    <row r="798" spans="1:23" x14ac:dyDescent="0.3">
      <c r="A798" s="286" t="s">
        <v>4756</v>
      </c>
      <c r="B798" s="384" t="s">
        <v>4757</v>
      </c>
      <c r="C798" s="489">
        <v>303.7</v>
      </c>
      <c r="D798" s="286" t="s">
        <v>5371</v>
      </c>
      <c r="E798" s="286" t="s">
        <v>5476</v>
      </c>
      <c r="F798" s="286">
        <v>45</v>
      </c>
      <c r="G798" s="286">
        <v>104</v>
      </c>
      <c r="H798" s="286"/>
      <c r="I798" s="286"/>
      <c r="J798" s="286" t="s">
        <v>5248</v>
      </c>
      <c r="K798" s="490">
        <v>47</v>
      </c>
      <c r="L798" s="490">
        <v>333</v>
      </c>
      <c r="M798" s="498" t="s">
        <v>6064</v>
      </c>
      <c r="N798" s="286" t="s">
        <v>6787</v>
      </c>
      <c r="O798" s="286" t="s">
        <v>5580</v>
      </c>
      <c r="P798" s="286" t="s">
        <v>6034</v>
      </c>
      <c r="Q798" s="286"/>
      <c r="R798" s="286" t="s">
        <v>5344</v>
      </c>
      <c r="S798" s="286">
        <v>20</v>
      </c>
      <c r="T798" s="286" t="s">
        <v>6029</v>
      </c>
      <c r="U798" s="286" t="s">
        <v>6036</v>
      </c>
      <c r="V798" s="286" t="s">
        <v>5257</v>
      </c>
      <c r="W798" s="389">
        <v>43303</v>
      </c>
    </row>
    <row r="799" spans="1:23" x14ac:dyDescent="0.3">
      <c r="A799" s="286" t="s">
        <v>4756</v>
      </c>
      <c r="B799" s="384" t="s">
        <v>4757</v>
      </c>
      <c r="C799" s="489">
        <v>218.8</v>
      </c>
      <c r="D799" s="286" t="s">
        <v>5371</v>
      </c>
      <c r="E799" s="286" t="s">
        <v>5476</v>
      </c>
      <c r="F799" s="286">
        <v>65</v>
      </c>
      <c r="G799" s="286">
        <v>315</v>
      </c>
      <c r="H799" s="286"/>
      <c r="I799" s="286"/>
      <c r="J799" s="286" t="s">
        <v>5248</v>
      </c>
      <c r="K799" s="490">
        <v>54</v>
      </c>
      <c r="L799" s="490">
        <v>243</v>
      </c>
      <c r="M799" s="498" t="s">
        <v>6064</v>
      </c>
      <c r="N799" s="286" t="s">
        <v>6788</v>
      </c>
      <c r="O799" s="286" t="s">
        <v>5580</v>
      </c>
      <c r="P799" s="286" t="s">
        <v>6034</v>
      </c>
      <c r="Q799" s="286"/>
      <c r="R799" s="286"/>
      <c r="S799" s="286">
        <v>5</v>
      </c>
      <c r="T799" s="286" t="s">
        <v>6036</v>
      </c>
      <c r="U799" s="286" t="s">
        <v>6029</v>
      </c>
      <c r="V799" s="286" t="s">
        <v>5257</v>
      </c>
      <c r="W799" s="389">
        <v>43303</v>
      </c>
    </row>
    <row r="800" spans="1:23" x14ac:dyDescent="0.3">
      <c r="A800" s="286" t="s">
        <v>4756</v>
      </c>
      <c r="B800" s="384" t="s">
        <v>4757</v>
      </c>
      <c r="C800" s="489">
        <v>160.4</v>
      </c>
      <c r="D800" s="286" t="s">
        <v>5371</v>
      </c>
      <c r="E800" s="286" t="s">
        <v>5476</v>
      </c>
      <c r="F800" s="286">
        <v>54</v>
      </c>
      <c r="G800" s="286">
        <v>312</v>
      </c>
      <c r="H800" s="286"/>
      <c r="I800" s="286"/>
      <c r="J800" s="286" t="s">
        <v>5988</v>
      </c>
      <c r="K800" s="490">
        <v>61</v>
      </c>
      <c r="L800" s="490">
        <v>235</v>
      </c>
      <c r="M800" s="498" t="s">
        <v>6064</v>
      </c>
      <c r="N800" s="286" t="s">
        <v>6789</v>
      </c>
      <c r="O800" s="286" t="s">
        <v>5580</v>
      </c>
      <c r="P800" s="286" t="s">
        <v>6034</v>
      </c>
      <c r="Q800" s="286"/>
      <c r="R800" s="286"/>
      <c r="S800" s="286">
        <v>4</v>
      </c>
      <c r="T800" s="286" t="s">
        <v>6029</v>
      </c>
      <c r="U800" s="286" t="s">
        <v>6057</v>
      </c>
      <c r="V800" s="286" t="s">
        <v>5257</v>
      </c>
      <c r="W800" s="389">
        <v>43301</v>
      </c>
    </row>
    <row r="801" spans="1:23" x14ac:dyDescent="0.3">
      <c r="A801" s="286" t="s">
        <v>4756</v>
      </c>
      <c r="B801" s="384" t="s">
        <v>4757</v>
      </c>
      <c r="C801" s="489">
        <v>189.5</v>
      </c>
      <c r="D801" s="286" t="s">
        <v>5371</v>
      </c>
      <c r="E801" s="286" t="s">
        <v>5476</v>
      </c>
      <c r="F801" s="286">
        <v>49</v>
      </c>
      <c r="G801" s="286">
        <v>332</v>
      </c>
      <c r="H801" s="286"/>
      <c r="I801" s="286"/>
      <c r="J801" s="286" t="s">
        <v>5988</v>
      </c>
      <c r="K801" s="490">
        <v>71</v>
      </c>
      <c r="L801" s="490">
        <v>246</v>
      </c>
      <c r="M801" s="498" t="s">
        <v>6064</v>
      </c>
      <c r="N801" s="286" t="s">
        <v>6790</v>
      </c>
      <c r="O801" s="286" t="s">
        <v>5580</v>
      </c>
      <c r="P801" s="286" t="s">
        <v>6034</v>
      </c>
      <c r="Q801" s="286"/>
      <c r="R801" s="286" t="s">
        <v>5246</v>
      </c>
      <c r="S801" s="286">
        <v>15</v>
      </c>
      <c r="T801" s="286" t="s">
        <v>6029</v>
      </c>
      <c r="U801" s="286" t="s">
        <v>6036</v>
      </c>
      <c r="V801" s="286" t="s">
        <v>5257</v>
      </c>
      <c r="W801" s="389">
        <v>43301</v>
      </c>
    </row>
    <row r="802" spans="1:23" x14ac:dyDescent="0.3">
      <c r="A802" s="286" t="s">
        <v>4756</v>
      </c>
      <c r="B802" s="384" t="s">
        <v>4757</v>
      </c>
      <c r="C802" s="489">
        <v>215.6</v>
      </c>
      <c r="D802" s="286" t="s">
        <v>5371</v>
      </c>
      <c r="E802" s="286" t="s">
        <v>5476</v>
      </c>
      <c r="F802" s="286">
        <v>48</v>
      </c>
      <c r="G802" s="286">
        <v>337</v>
      </c>
      <c r="H802" s="286"/>
      <c r="I802" s="286"/>
      <c r="J802" s="286" t="s">
        <v>5988</v>
      </c>
      <c r="K802" s="490">
        <v>74</v>
      </c>
      <c r="L802" s="490">
        <v>249</v>
      </c>
      <c r="M802" s="498" t="s">
        <v>6064</v>
      </c>
      <c r="N802" s="286" t="s">
        <v>6791</v>
      </c>
      <c r="O802" s="286" t="s">
        <v>5580</v>
      </c>
      <c r="P802" s="286" t="s">
        <v>6127</v>
      </c>
      <c r="Q802" s="286"/>
      <c r="R802" s="286" t="s">
        <v>5246</v>
      </c>
      <c r="S802" s="286">
        <v>20</v>
      </c>
      <c r="T802" s="286" t="s">
        <v>6029</v>
      </c>
      <c r="U802" s="286" t="s">
        <v>6036</v>
      </c>
      <c r="V802" s="286" t="s">
        <v>5257</v>
      </c>
      <c r="W802" s="389">
        <v>43303</v>
      </c>
    </row>
    <row r="803" spans="1:23" x14ac:dyDescent="0.3">
      <c r="A803" s="286" t="s">
        <v>4756</v>
      </c>
      <c r="B803" s="384" t="s">
        <v>4757</v>
      </c>
      <c r="C803" s="489">
        <v>150.19999999999999</v>
      </c>
      <c r="D803" s="286" t="s">
        <v>5371</v>
      </c>
      <c r="E803" s="286" t="s">
        <v>5476</v>
      </c>
      <c r="F803" s="286">
        <v>35</v>
      </c>
      <c r="G803" s="286">
        <v>307</v>
      </c>
      <c r="H803" s="286"/>
      <c r="I803" s="286"/>
      <c r="J803" s="286"/>
      <c r="K803" s="490">
        <v>76</v>
      </c>
      <c r="L803" s="490">
        <v>223</v>
      </c>
      <c r="M803" s="498" t="s">
        <v>6064</v>
      </c>
      <c r="N803" s="286" t="s">
        <v>6792</v>
      </c>
      <c r="O803" s="286" t="s">
        <v>5580</v>
      </c>
      <c r="P803" s="286" t="s">
        <v>6034</v>
      </c>
      <c r="Q803" s="286"/>
      <c r="R803" s="286"/>
      <c r="S803" s="286">
        <v>14</v>
      </c>
      <c r="T803" s="286" t="s">
        <v>6029</v>
      </c>
      <c r="U803" s="286" t="s">
        <v>6057</v>
      </c>
      <c r="V803" s="286" t="s">
        <v>5257</v>
      </c>
      <c r="W803" s="389">
        <v>43301</v>
      </c>
    </row>
    <row r="804" spans="1:23" x14ac:dyDescent="0.3">
      <c r="A804" s="286" t="s">
        <v>4756</v>
      </c>
      <c r="B804" s="384" t="s">
        <v>4757</v>
      </c>
      <c r="C804" s="489">
        <v>478.5</v>
      </c>
      <c r="D804" s="286" t="s">
        <v>5371</v>
      </c>
      <c r="E804" s="286" t="s">
        <v>5476</v>
      </c>
      <c r="F804" s="286">
        <v>27</v>
      </c>
      <c r="G804" s="286">
        <v>15</v>
      </c>
      <c r="H804" s="286"/>
      <c r="I804" s="286"/>
      <c r="J804" s="286" t="s">
        <v>5988</v>
      </c>
      <c r="K804" s="490">
        <v>78</v>
      </c>
      <c r="L804" s="490">
        <v>96</v>
      </c>
      <c r="M804" s="498" t="s">
        <v>6064</v>
      </c>
      <c r="N804" s="286" t="s">
        <v>6793</v>
      </c>
      <c r="O804" s="286" t="s">
        <v>5580</v>
      </c>
      <c r="P804" s="286" t="s">
        <v>5292</v>
      </c>
      <c r="Q804" s="286"/>
      <c r="R804" s="286" t="s">
        <v>5344</v>
      </c>
      <c r="S804" s="286">
        <v>15</v>
      </c>
      <c r="T804" s="286" t="s">
        <v>6029</v>
      </c>
      <c r="U804" s="286" t="s">
        <v>6036</v>
      </c>
      <c r="V804" s="286" t="s">
        <v>5257</v>
      </c>
      <c r="W804" s="389">
        <v>43307</v>
      </c>
    </row>
    <row r="805" spans="1:23" x14ac:dyDescent="0.3">
      <c r="A805" s="286" t="s">
        <v>4756</v>
      </c>
      <c r="B805" s="384" t="s">
        <v>4757</v>
      </c>
      <c r="C805" s="489">
        <v>163.85</v>
      </c>
      <c r="D805" s="286" t="s">
        <v>5371</v>
      </c>
      <c r="E805" s="286" t="s">
        <v>5476</v>
      </c>
      <c r="F805" s="286">
        <v>21</v>
      </c>
      <c r="G805" s="286">
        <v>343</v>
      </c>
      <c r="H805" s="286"/>
      <c r="I805" s="286"/>
      <c r="J805" s="286" t="s">
        <v>5988</v>
      </c>
      <c r="K805" s="490">
        <v>81</v>
      </c>
      <c r="L805" s="490">
        <v>69</v>
      </c>
      <c r="M805" s="498" t="s">
        <v>6064</v>
      </c>
      <c r="N805" s="286" t="s">
        <v>6794</v>
      </c>
      <c r="O805" s="286" t="s">
        <v>4540</v>
      </c>
      <c r="P805" s="286" t="s">
        <v>6034</v>
      </c>
      <c r="Q805" s="286"/>
      <c r="R805" s="286"/>
      <c r="S805" s="286">
        <v>6</v>
      </c>
      <c r="T805" s="286" t="s">
        <v>6029</v>
      </c>
      <c r="U805" s="286" t="s">
        <v>6036</v>
      </c>
      <c r="V805" s="286" t="s">
        <v>5257</v>
      </c>
      <c r="W805" s="389">
        <v>43301</v>
      </c>
    </row>
    <row r="806" spans="1:23" x14ac:dyDescent="0.3">
      <c r="A806" s="286" t="s">
        <v>4756</v>
      </c>
      <c r="B806" s="384" t="s">
        <v>4757</v>
      </c>
      <c r="C806" s="489">
        <v>341.15</v>
      </c>
      <c r="D806" s="286" t="s">
        <v>5371</v>
      </c>
      <c r="E806" s="286" t="s">
        <v>5476</v>
      </c>
      <c r="F806" s="286">
        <v>48</v>
      </c>
      <c r="G806" s="286">
        <v>182</v>
      </c>
      <c r="H806" s="286"/>
      <c r="I806" s="286"/>
      <c r="J806" s="286" t="s">
        <v>5988</v>
      </c>
      <c r="K806" s="490">
        <v>7</v>
      </c>
      <c r="L806" s="490">
        <v>95</v>
      </c>
      <c r="M806" s="499" t="s">
        <v>6027</v>
      </c>
      <c r="N806" s="286" t="s">
        <v>6795</v>
      </c>
      <c r="O806" s="286" t="s">
        <v>5580</v>
      </c>
      <c r="P806" s="286" t="s">
        <v>6034</v>
      </c>
      <c r="Q806" s="286"/>
      <c r="R806" s="286"/>
      <c r="S806" s="286">
        <v>3</v>
      </c>
      <c r="T806" s="286" t="s">
        <v>6036</v>
      </c>
      <c r="U806" s="286" t="s">
        <v>6029</v>
      </c>
      <c r="V806" s="286" t="s">
        <v>5257</v>
      </c>
      <c r="W806" s="389">
        <v>43303</v>
      </c>
    </row>
    <row r="807" spans="1:23" x14ac:dyDescent="0.3">
      <c r="A807" s="286" t="s">
        <v>4756</v>
      </c>
      <c r="B807" s="384" t="s">
        <v>4757</v>
      </c>
      <c r="C807" s="489">
        <v>250.45</v>
      </c>
      <c r="D807" s="286" t="s">
        <v>5371</v>
      </c>
      <c r="E807" s="286" t="s">
        <v>5476</v>
      </c>
      <c r="F807" s="286">
        <v>64</v>
      </c>
      <c r="G807" s="286">
        <v>177</v>
      </c>
      <c r="H807" s="286"/>
      <c r="I807" s="286"/>
      <c r="J807" s="286" t="s">
        <v>5988</v>
      </c>
      <c r="K807" s="490">
        <v>8</v>
      </c>
      <c r="L807" s="490">
        <v>274</v>
      </c>
      <c r="M807" s="499" t="s">
        <v>6027</v>
      </c>
      <c r="N807" s="286" t="s">
        <v>6796</v>
      </c>
      <c r="O807" s="286" t="s">
        <v>5580</v>
      </c>
      <c r="P807" s="286" t="s">
        <v>5266</v>
      </c>
      <c r="Q807" s="286"/>
      <c r="R807" s="286" t="s">
        <v>5344</v>
      </c>
      <c r="S807" s="286">
        <v>10</v>
      </c>
      <c r="T807" s="286" t="s">
        <v>6029</v>
      </c>
      <c r="U807" s="286" t="s">
        <v>6036</v>
      </c>
      <c r="V807" s="286" t="s">
        <v>5257</v>
      </c>
      <c r="W807" s="389">
        <v>43303</v>
      </c>
    </row>
    <row r="808" spans="1:23" x14ac:dyDescent="0.3">
      <c r="A808" s="286" t="s">
        <v>4756</v>
      </c>
      <c r="B808" s="384" t="s">
        <v>4757</v>
      </c>
      <c r="C808" s="489">
        <v>440.15</v>
      </c>
      <c r="D808" s="286" t="s">
        <v>5371</v>
      </c>
      <c r="E808" s="286" t="s">
        <v>5476</v>
      </c>
      <c r="F808" s="286">
        <v>44</v>
      </c>
      <c r="G808" s="286">
        <v>176</v>
      </c>
      <c r="H808" s="286"/>
      <c r="I808" s="286"/>
      <c r="J808" s="286" t="s">
        <v>5988</v>
      </c>
      <c r="K808" s="490">
        <v>9</v>
      </c>
      <c r="L808" s="490">
        <v>64</v>
      </c>
      <c r="M808" s="499" t="s">
        <v>6027</v>
      </c>
      <c r="N808" s="286" t="s">
        <v>6797</v>
      </c>
      <c r="O808" s="286" t="s">
        <v>5580</v>
      </c>
      <c r="P808" s="286" t="s">
        <v>6034</v>
      </c>
      <c r="Q808" s="286"/>
      <c r="R808" s="286" t="s">
        <v>5344</v>
      </c>
      <c r="S808" s="286">
        <v>20</v>
      </c>
      <c r="T808" s="286" t="s">
        <v>6029</v>
      </c>
      <c r="U808" s="286" t="s">
        <v>6036</v>
      </c>
      <c r="V808" s="286" t="s">
        <v>5257</v>
      </c>
      <c r="W808" s="389">
        <v>43307</v>
      </c>
    </row>
    <row r="809" spans="1:23" x14ac:dyDescent="0.3">
      <c r="A809" s="286" t="s">
        <v>4756</v>
      </c>
      <c r="B809" s="384" t="s">
        <v>4757</v>
      </c>
      <c r="C809" s="489">
        <v>412.9</v>
      </c>
      <c r="D809" s="286" t="s">
        <v>5371</v>
      </c>
      <c r="E809" s="286" t="s">
        <v>5476</v>
      </c>
      <c r="F809" s="286">
        <v>38</v>
      </c>
      <c r="G809" s="286">
        <v>180</v>
      </c>
      <c r="H809" s="286"/>
      <c r="I809" s="286"/>
      <c r="J809" s="286" t="s">
        <v>5988</v>
      </c>
      <c r="K809" s="490">
        <v>16</v>
      </c>
      <c r="L809" s="490">
        <v>84</v>
      </c>
      <c r="M809" s="499" t="s">
        <v>6027</v>
      </c>
      <c r="N809" s="286" t="s">
        <v>6798</v>
      </c>
      <c r="O809" s="286" t="s">
        <v>5580</v>
      </c>
      <c r="P809" s="286" t="s">
        <v>6034</v>
      </c>
      <c r="Q809" s="286"/>
      <c r="R809" s="286" t="s">
        <v>5344</v>
      </c>
      <c r="S809" s="286">
        <v>8</v>
      </c>
      <c r="T809" s="286" t="s">
        <v>6029</v>
      </c>
      <c r="U809" s="286" t="s">
        <v>6036</v>
      </c>
      <c r="V809" s="286" t="s">
        <v>5257</v>
      </c>
      <c r="W809" s="389">
        <v>43304</v>
      </c>
    </row>
    <row r="810" spans="1:23" x14ac:dyDescent="0.3">
      <c r="A810" s="286" t="s">
        <v>4756</v>
      </c>
      <c r="B810" s="384" t="s">
        <v>4757</v>
      </c>
      <c r="C810" s="489">
        <v>353.3</v>
      </c>
      <c r="D810" s="286" t="s">
        <v>5371</v>
      </c>
      <c r="E810" s="286" t="s">
        <v>5476</v>
      </c>
      <c r="F810" s="286">
        <v>68</v>
      </c>
      <c r="G810" s="286">
        <v>207</v>
      </c>
      <c r="H810" s="286"/>
      <c r="I810" s="286"/>
      <c r="J810" s="286" t="s">
        <v>5988</v>
      </c>
      <c r="K810" s="490">
        <v>19</v>
      </c>
      <c r="L810" s="490">
        <v>232</v>
      </c>
      <c r="M810" s="499" t="s">
        <v>6027</v>
      </c>
      <c r="N810" s="286" t="s">
        <v>6799</v>
      </c>
      <c r="O810" s="286" t="s">
        <v>5580</v>
      </c>
      <c r="P810" s="286" t="s">
        <v>6034</v>
      </c>
      <c r="Q810" s="286"/>
      <c r="R810" s="286"/>
      <c r="S810" s="286">
        <v>4</v>
      </c>
      <c r="T810" s="286" t="s">
        <v>6036</v>
      </c>
      <c r="U810" s="286" t="s">
        <v>6029</v>
      </c>
      <c r="V810" s="286" t="s">
        <v>5257</v>
      </c>
      <c r="W810" s="389">
        <v>43303</v>
      </c>
    </row>
    <row r="811" spans="1:23" x14ac:dyDescent="0.3">
      <c r="A811" s="286" t="s">
        <v>4756</v>
      </c>
      <c r="B811" s="384" t="s">
        <v>4757</v>
      </c>
      <c r="C811" s="489">
        <v>279.2</v>
      </c>
      <c r="D811" s="286" t="s">
        <v>5371</v>
      </c>
      <c r="E811" s="286" t="s">
        <v>5476</v>
      </c>
      <c r="F811" s="286">
        <v>55</v>
      </c>
      <c r="G811" s="286">
        <v>218</v>
      </c>
      <c r="H811" s="286"/>
      <c r="I811" s="286"/>
      <c r="J811" s="286" t="s">
        <v>5988</v>
      </c>
      <c r="K811" s="490">
        <v>21</v>
      </c>
      <c r="L811" s="490">
        <v>189</v>
      </c>
      <c r="M811" s="499" t="s">
        <v>6027</v>
      </c>
      <c r="N811" s="286" t="s">
        <v>6800</v>
      </c>
      <c r="O811" s="286" t="s">
        <v>5580</v>
      </c>
      <c r="P811" s="286" t="s">
        <v>6034</v>
      </c>
      <c r="Q811" s="286"/>
      <c r="R811" s="286"/>
      <c r="S811" s="286">
        <v>75</v>
      </c>
      <c r="T811" s="286" t="s">
        <v>6057</v>
      </c>
      <c r="U811" s="286" t="s">
        <v>6220</v>
      </c>
      <c r="V811" s="286" t="s">
        <v>5257</v>
      </c>
      <c r="W811" s="389">
        <v>43303</v>
      </c>
    </row>
    <row r="812" spans="1:23" x14ac:dyDescent="0.3">
      <c r="A812" s="286" t="s">
        <v>4756</v>
      </c>
      <c r="B812" s="384" t="s">
        <v>4757</v>
      </c>
      <c r="C812" s="489">
        <v>329</v>
      </c>
      <c r="D812" s="286" t="s">
        <v>5371</v>
      </c>
      <c r="E812" s="286" t="s">
        <v>5476</v>
      </c>
      <c r="F812" s="286">
        <v>50</v>
      </c>
      <c r="G812" s="286">
        <v>216</v>
      </c>
      <c r="H812" s="286"/>
      <c r="I812" s="286"/>
      <c r="J812" s="286" t="s">
        <v>5988</v>
      </c>
      <c r="K812" s="490">
        <v>22</v>
      </c>
      <c r="L812" s="490">
        <v>176</v>
      </c>
      <c r="M812" s="499" t="s">
        <v>6027</v>
      </c>
      <c r="N812" s="286" t="s">
        <v>6801</v>
      </c>
      <c r="O812" s="286" t="s">
        <v>5580</v>
      </c>
      <c r="P812" s="286" t="s">
        <v>6034</v>
      </c>
      <c r="Q812" s="286"/>
      <c r="R812" s="286" t="s">
        <v>5344</v>
      </c>
      <c r="S812" s="286">
        <v>10</v>
      </c>
      <c r="T812" s="286" t="s">
        <v>6029</v>
      </c>
      <c r="U812" s="286" t="s">
        <v>6036</v>
      </c>
      <c r="V812" s="286" t="s">
        <v>5257</v>
      </c>
      <c r="W812" s="389">
        <v>43303</v>
      </c>
    </row>
    <row r="813" spans="1:23" x14ac:dyDescent="0.3">
      <c r="A813" s="286" t="s">
        <v>4756</v>
      </c>
      <c r="B813" s="384" t="s">
        <v>4757</v>
      </c>
      <c r="C813" s="489">
        <v>412</v>
      </c>
      <c r="D813" s="286" t="s">
        <v>5371</v>
      </c>
      <c r="E813" s="286" t="s">
        <v>5476</v>
      </c>
      <c r="F813" s="286">
        <v>24</v>
      </c>
      <c r="G813" s="286">
        <v>176</v>
      </c>
      <c r="H813" s="286"/>
      <c r="I813" s="286"/>
      <c r="J813" s="286" t="s">
        <v>5988</v>
      </c>
      <c r="K813" s="490">
        <v>30</v>
      </c>
      <c r="L813" s="490">
        <v>76</v>
      </c>
      <c r="M813" s="499" t="s">
        <v>6027</v>
      </c>
      <c r="N813" s="286" t="s">
        <v>6802</v>
      </c>
      <c r="O813" s="286" t="s">
        <v>4540</v>
      </c>
      <c r="P813" s="286" t="s">
        <v>6127</v>
      </c>
      <c r="Q813" s="286"/>
      <c r="R813" s="286" t="s">
        <v>5344</v>
      </c>
      <c r="S813" s="286">
        <v>12</v>
      </c>
      <c r="T813" s="286" t="s">
        <v>6029</v>
      </c>
      <c r="U813" s="286" t="s">
        <v>6036</v>
      </c>
      <c r="V813" s="286" t="s">
        <v>5257</v>
      </c>
      <c r="W813" s="389">
        <v>43304</v>
      </c>
    </row>
    <row r="814" spans="1:23" x14ac:dyDescent="0.3">
      <c r="A814" s="286" t="s">
        <v>4756</v>
      </c>
      <c r="B814" s="384" t="s">
        <v>4757</v>
      </c>
      <c r="C814" s="489">
        <v>263.64999999999998</v>
      </c>
      <c r="D814" s="286" t="s">
        <v>5371</v>
      </c>
      <c r="E814" s="286" t="s">
        <v>5476</v>
      </c>
      <c r="F814" s="286">
        <v>58</v>
      </c>
      <c r="G814" s="286">
        <v>245</v>
      </c>
      <c r="H814" s="286"/>
      <c r="I814" s="286"/>
      <c r="J814" s="286" t="s">
        <v>5988</v>
      </c>
      <c r="K814" s="490">
        <v>34</v>
      </c>
      <c r="L814" s="490">
        <v>206</v>
      </c>
      <c r="M814" s="499" t="s">
        <v>6027</v>
      </c>
      <c r="N814" s="286" t="s">
        <v>6803</v>
      </c>
      <c r="O814" s="286" t="s">
        <v>4540</v>
      </c>
      <c r="P814" s="286" t="s">
        <v>6034</v>
      </c>
      <c r="Q814" s="286"/>
      <c r="R814" s="286"/>
      <c r="S814" s="286">
        <v>3</v>
      </c>
      <c r="T814" s="286" t="s">
        <v>6036</v>
      </c>
      <c r="U814" s="286" t="s">
        <v>6029</v>
      </c>
      <c r="V814" s="286" t="s">
        <v>5257</v>
      </c>
      <c r="W814" s="389">
        <v>43303</v>
      </c>
    </row>
    <row r="815" spans="1:23" x14ac:dyDescent="0.3">
      <c r="A815" s="286" t="s">
        <v>4756</v>
      </c>
      <c r="B815" s="384" t="s">
        <v>4757</v>
      </c>
      <c r="C815" s="489">
        <v>337.7</v>
      </c>
      <c r="D815" s="286" t="s">
        <v>5371</v>
      </c>
      <c r="E815" s="286" t="s">
        <v>5476</v>
      </c>
      <c r="F815" s="286">
        <v>18</v>
      </c>
      <c r="G815" s="286">
        <v>185</v>
      </c>
      <c r="H815" s="286"/>
      <c r="I815" s="286"/>
      <c r="J815" s="286" t="s">
        <v>5248</v>
      </c>
      <c r="K815" s="490">
        <v>37</v>
      </c>
      <c r="L815" s="490">
        <v>92</v>
      </c>
      <c r="M815" s="499" t="s">
        <v>6027</v>
      </c>
      <c r="N815" s="286" t="s">
        <v>6804</v>
      </c>
      <c r="O815" s="286" t="s">
        <v>5580</v>
      </c>
      <c r="P815" s="286" t="s">
        <v>6034</v>
      </c>
      <c r="Q815" s="286"/>
      <c r="R815" s="286"/>
      <c r="S815" s="286">
        <v>4</v>
      </c>
      <c r="T815" s="286" t="s">
        <v>6029</v>
      </c>
      <c r="U815" s="286" t="s">
        <v>6036</v>
      </c>
      <c r="V815" s="286" t="s">
        <v>5257</v>
      </c>
      <c r="W815" s="389">
        <v>43303</v>
      </c>
    </row>
    <row r="816" spans="1:23" x14ac:dyDescent="0.3">
      <c r="A816" s="286" t="s">
        <v>4756</v>
      </c>
      <c r="B816" s="384" t="s">
        <v>4757</v>
      </c>
      <c r="C816" s="489">
        <v>358.11</v>
      </c>
      <c r="D816" s="286" t="s">
        <v>5371</v>
      </c>
      <c r="E816" s="286" t="s">
        <v>5476</v>
      </c>
      <c r="F816" s="286">
        <v>55</v>
      </c>
      <c r="G816" s="286">
        <v>90</v>
      </c>
      <c r="H816" s="286"/>
      <c r="I816" s="286"/>
      <c r="J816" s="286" t="s">
        <v>5988</v>
      </c>
      <c r="K816" s="490">
        <v>48</v>
      </c>
      <c r="L816" s="490">
        <v>314</v>
      </c>
      <c r="M816" s="499" t="s">
        <v>6027</v>
      </c>
      <c r="N816" s="286" t="s">
        <v>6805</v>
      </c>
      <c r="O816" s="286" t="s">
        <v>4540</v>
      </c>
      <c r="P816" s="286" t="s">
        <v>6127</v>
      </c>
      <c r="Q816" s="286"/>
      <c r="R816" s="286"/>
      <c r="S816" s="286">
        <v>8</v>
      </c>
      <c r="T816" s="286" t="s">
        <v>6067</v>
      </c>
      <c r="U816" s="286" t="s">
        <v>6029</v>
      </c>
      <c r="V816" s="286" t="s">
        <v>5257</v>
      </c>
      <c r="W816" s="389">
        <v>43303</v>
      </c>
    </row>
    <row r="817" spans="1:23" x14ac:dyDescent="0.3">
      <c r="A817" s="286" t="s">
        <v>4756</v>
      </c>
      <c r="B817" s="384" t="s">
        <v>4757</v>
      </c>
      <c r="C817" s="489">
        <v>349.45</v>
      </c>
      <c r="D817" s="286" t="s">
        <v>5371</v>
      </c>
      <c r="E817" s="286" t="s">
        <v>5476</v>
      </c>
      <c r="F817" s="286">
        <v>64</v>
      </c>
      <c r="G817" s="286">
        <v>290</v>
      </c>
      <c r="H817" s="286"/>
      <c r="I817" s="286"/>
      <c r="J817" s="286" t="s">
        <v>5988</v>
      </c>
      <c r="K817" s="490">
        <v>50</v>
      </c>
      <c r="L817" s="490">
        <v>232</v>
      </c>
      <c r="M817" s="499" t="s">
        <v>6027</v>
      </c>
      <c r="N817" s="286" t="s">
        <v>6806</v>
      </c>
      <c r="O817" s="286" t="s">
        <v>5580</v>
      </c>
      <c r="P817" s="286" t="s">
        <v>6034</v>
      </c>
      <c r="Q817" s="286"/>
      <c r="R817" s="286" t="s">
        <v>5246</v>
      </c>
      <c r="S817" s="286">
        <v>10</v>
      </c>
      <c r="T817" s="286" t="s">
        <v>6036</v>
      </c>
      <c r="U817" s="286" t="s">
        <v>6029</v>
      </c>
      <c r="V817" s="286" t="s">
        <v>5257</v>
      </c>
      <c r="W817" s="389">
        <v>43303</v>
      </c>
    </row>
    <row r="818" spans="1:23" x14ac:dyDescent="0.3">
      <c r="A818" s="286" t="s">
        <v>4756</v>
      </c>
      <c r="B818" s="384" t="s">
        <v>4757</v>
      </c>
      <c r="C818" s="489">
        <v>127.5</v>
      </c>
      <c r="D818" s="286" t="s">
        <v>5371</v>
      </c>
      <c r="E818" s="286" t="s">
        <v>5476</v>
      </c>
      <c r="F818" s="286">
        <v>69</v>
      </c>
      <c r="G818" s="286">
        <v>349</v>
      </c>
      <c r="H818" s="286"/>
      <c r="I818" s="286"/>
      <c r="J818" s="286" t="s">
        <v>5248</v>
      </c>
      <c r="K818" s="490">
        <v>51</v>
      </c>
      <c r="L818" s="490">
        <v>260</v>
      </c>
      <c r="M818" s="499" t="s">
        <v>6027</v>
      </c>
      <c r="N818" s="286" t="s">
        <v>6807</v>
      </c>
      <c r="O818" s="286" t="s">
        <v>5580</v>
      </c>
      <c r="P818" s="286" t="s">
        <v>6127</v>
      </c>
      <c r="Q818" s="286"/>
      <c r="R818" s="286"/>
      <c r="S818" s="286">
        <v>10</v>
      </c>
      <c r="T818" s="286" t="s">
        <v>6029</v>
      </c>
      <c r="U818" s="286" t="s">
        <v>6057</v>
      </c>
      <c r="V818" s="286" t="s">
        <v>5257</v>
      </c>
      <c r="W818" s="389">
        <v>43303</v>
      </c>
    </row>
    <row r="819" spans="1:23" x14ac:dyDescent="0.3">
      <c r="A819" s="286" t="s">
        <v>4756</v>
      </c>
      <c r="B819" s="384" t="s">
        <v>4757</v>
      </c>
      <c r="C819" s="489">
        <v>388.2</v>
      </c>
      <c r="D819" s="286" t="s">
        <v>5371</v>
      </c>
      <c r="E819" s="286" t="s">
        <v>5529</v>
      </c>
      <c r="F819" s="286">
        <v>69</v>
      </c>
      <c r="G819" s="286">
        <v>316</v>
      </c>
      <c r="H819" s="286"/>
      <c r="I819" s="286"/>
      <c r="J819" s="286" t="s">
        <v>5248</v>
      </c>
      <c r="K819" s="490">
        <v>53</v>
      </c>
      <c r="L819" s="490">
        <v>246</v>
      </c>
      <c r="M819" s="499" t="s">
        <v>6027</v>
      </c>
      <c r="N819" s="286" t="s">
        <v>6808</v>
      </c>
      <c r="O819" s="286" t="s">
        <v>5580</v>
      </c>
      <c r="P819" s="286" t="s">
        <v>6034</v>
      </c>
      <c r="Q819" s="286"/>
      <c r="R819" s="286" t="s">
        <v>5246</v>
      </c>
      <c r="S819" s="286">
        <v>9</v>
      </c>
      <c r="T819" s="286" t="s">
        <v>6057</v>
      </c>
      <c r="U819" s="286" t="s">
        <v>6029</v>
      </c>
      <c r="V819" s="286" t="s">
        <v>5257</v>
      </c>
      <c r="W819" s="389">
        <v>43304</v>
      </c>
    </row>
    <row r="820" spans="1:23" x14ac:dyDescent="0.3">
      <c r="A820" s="286" t="s">
        <v>4756</v>
      </c>
      <c r="B820" s="384" t="s">
        <v>4757</v>
      </c>
      <c r="C820" s="489">
        <v>218.05</v>
      </c>
      <c r="D820" s="286" t="s">
        <v>5371</v>
      </c>
      <c r="E820" s="286" t="s">
        <v>5476</v>
      </c>
      <c r="F820" s="286">
        <v>60</v>
      </c>
      <c r="G820" s="286">
        <v>326</v>
      </c>
      <c r="H820" s="286"/>
      <c r="I820" s="286"/>
      <c r="J820" s="286" t="s">
        <v>5988</v>
      </c>
      <c r="K820" s="490">
        <v>61</v>
      </c>
      <c r="L820" s="490">
        <v>246</v>
      </c>
      <c r="M820" s="499" t="s">
        <v>6027</v>
      </c>
      <c r="N820" s="286" t="s">
        <v>6809</v>
      </c>
      <c r="O820" s="286" t="s">
        <v>5580</v>
      </c>
      <c r="P820" s="286" t="s">
        <v>6034</v>
      </c>
      <c r="Q820" s="286"/>
      <c r="R820" s="286"/>
      <c r="S820" s="286">
        <v>4</v>
      </c>
      <c r="T820" s="286" t="s">
        <v>6036</v>
      </c>
      <c r="U820" s="286"/>
      <c r="V820" s="286" t="s">
        <v>5257</v>
      </c>
      <c r="W820" s="389">
        <v>43301</v>
      </c>
    </row>
    <row r="821" spans="1:23" x14ac:dyDescent="0.3">
      <c r="A821" s="286" t="s">
        <v>4756</v>
      </c>
      <c r="B821" s="384" t="s">
        <v>4757</v>
      </c>
      <c r="C821" s="489">
        <v>275.89999999999998</v>
      </c>
      <c r="D821" s="286" t="s">
        <v>5371</v>
      </c>
      <c r="E821" s="286" t="s">
        <v>5476</v>
      </c>
      <c r="F821" s="286">
        <v>53</v>
      </c>
      <c r="G821" s="286">
        <v>322</v>
      </c>
      <c r="H821" s="286"/>
      <c r="I821" s="286"/>
      <c r="J821" s="286" t="s">
        <v>5988</v>
      </c>
      <c r="K821" s="490">
        <v>67</v>
      </c>
      <c r="L821" s="490">
        <v>241</v>
      </c>
      <c r="M821" s="499" t="s">
        <v>6027</v>
      </c>
      <c r="N821" s="286" t="s">
        <v>6810</v>
      </c>
      <c r="O821" s="286" t="s">
        <v>5580</v>
      </c>
      <c r="P821" s="286" t="s">
        <v>6034</v>
      </c>
      <c r="Q821" s="286"/>
      <c r="R821" s="286" t="s">
        <v>5246</v>
      </c>
      <c r="S821" s="286">
        <v>10</v>
      </c>
      <c r="T821" s="286" t="s">
        <v>6029</v>
      </c>
      <c r="U821" s="286" t="s">
        <v>6036</v>
      </c>
      <c r="V821" s="286" t="s">
        <v>5257</v>
      </c>
      <c r="W821" s="389">
        <v>43303</v>
      </c>
    </row>
    <row r="822" spans="1:23" x14ac:dyDescent="0.3">
      <c r="A822" s="286" t="s">
        <v>4756</v>
      </c>
      <c r="B822" s="384" t="s">
        <v>4757</v>
      </c>
      <c r="C822" s="489">
        <v>323.60000000000002</v>
      </c>
      <c r="D822" s="286" t="s">
        <v>5371</v>
      </c>
      <c r="E822" s="286" t="s">
        <v>5476</v>
      </c>
      <c r="F822" s="286">
        <v>53</v>
      </c>
      <c r="G822" s="286">
        <v>323</v>
      </c>
      <c r="H822" s="286"/>
      <c r="I822" s="286"/>
      <c r="J822" s="286" t="s">
        <v>5988</v>
      </c>
      <c r="K822" s="490">
        <v>68</v>
      </c>
      <c r="L822" s="490">
        <v>241</v>
      </c>
      <c r="M822" s="499" t="s">
        <v>6027</v>
      </c>
      <c r="N822" s="286" t="s">
        <v>6811</v>
      </c>
      <c r="O822" s="286" t="s">
        <v>5580</v>
      </c>
      <c r="P822" s="286" t="s">
        <v>6034</v>
      </c>
      <c r="Q822" s="286"/>
      <c r="R822" s="286" t="s">
        <v>5246</v>
      </c>
      <c r="S822" s="286">
        <v>300</v>
      </c>
      <c r="T822" s="286" t="s">
        <v>6029</v>
      </c>
      <c r="U822" s="286" t="s">
        <v>6036</v>
      </c>
      <c r="V822" s="286" t="s">
        <v>5257</v>
      </c>
      <c r="W822" s="389">
        <v>43303</v>
      </c>
    </row>
    <row r="823" spans="1:23" x14ac:dyDescent="0.3">
      <c r="A823" s="286" t="s">
        <v>4756</v>
      </c>
      <c r="B823" s="384" t="s">
        <v>4757</v>
      </c>
      <c r="C823" s="489">
        <v>337</v>
      </c>
      <c r="D823" s="286" t="s">
        <v>5371</v>
      </c>
      <c r="E823" s="286" t="s">
        <v>5476</v>
      </c>
      <c r="F823" s="286">
        <v>50</v>
      </c>
      <c r="G823" s="286">
        <v>317</v>
      </c>
      <c r="H823" s="286"/>
      <c r="I823" s="286"/>
      <c r="J823" s="286" t="s">
        <v>5248</v>
      </c>
      <c r="K823" s="490">
        <v>69</v>
      </c>
      <c r="L823" s="490">
        <v>236</v>
      </c>
      <c r="M823" s="499" t="s">
        <v>6027</v>
      </c>
      <c r="N823" s="286" t="s">
        <v>6812</v>
      </c>
      <c r="O823" s="286" t="s">
        <v>5580</v>
      </c>
      <c r="P823" s="286" t="s">
        <v>6034</v>
      </c>
      <c r="Q823" s="286"/>
      <c r="R823" s="286" t="s">
        <v>5246</v>
      </c>
      <c r="S823" s="286">
        <v>30</v>
      </c>
      <c r="T823" s="286" t="s">
        <v>6029</v>
      </c>
      <c r="U823" s="286" t="s">
        <v>6067</v>
      </c>
      <c r="V823" s="286" t="s">
        <v>5257</v>
      </c>
      <c r="W823" s="389">
        <v>43303</v>
      </c>
    </row>
    <row r="824" spans="1:23" x14ac:dyDescent="0.3">
      <c r="A824" s="286" t="s">
        <v>4756</v>
      </c>
      <c r="B824" s="384" t="s">
        <v>4757</v>
      </c>
      <c r="C824" s="489">
        <v>197.65</v>
      </c>
      <c r="D824" s="286" t="s">
        <v>5371</v>
      </c>
      <c r="E824" s="286" t="s">
        <v>5476</v>
      </c>
      <c r="F824" s="286">
        <v>48</v>
      </c>
      <c r="G824" s="286">
        <v>323</v>
      </c>
      <c r="H824" s="286"/>
      <c r="I824" s="286"/>
      <c r="J824" s="286" t="s">
        <v>5248</v>
      </c>
      <c r="K824" s="490">
        <v>71</v>
      </c>
      <c r="L824" s="490">
        <v>240</v>
      </c>
      <c r="M824" s="499" t="s">
        <v>6027</v>
      </c>
      <c r="N824" s="286" t="s">
        <v>6813</v>
      </c>
      <c r="O824" s="286" t="s">
        <v>5580</v>
      </c>
      <c r="P824" s="286" t="s">
        <v>6034</v>
      </c>
      <c r="Q824" s="286"/>
      <c r="R824" s="286" t="s">
        <v>5246</v>
      </c>
      <c r="S824" s="286">
        <v>100</v>
      </c>
      <c r="T824" s="286" t="s">
        <v>6029</v>
      </c>
      <c r="U824" s="286" t="s">
        <v>6036</v>
      </c>
      <c r="V824" s="286" t="s">
        <v>5257</v>
      </c>
      <c r="W824" s="389">
        <v>43301</v>
      </c>
    </row>
    <row r="825" spans="1:23" x14ac:dyDescent="0.3">
      <c r="A825" s="286" t="s">
        <v>4756</v>
      </c>
      <c r="B825" s="384" t="s">
        <v>4757</v>
      </c>
      <c r="C825" s="489">
        <v>267.39999999999998</v>
      </c>
      <c r="D825" s="286" t="s">
        <v>5371</v>
      </c>
      <c r="E825" s="286" t="s">
        <v>5476</v>
      </c>
      <c r="F825" s="286">
        <v>42</v>
      </c>
      <c r="G825" s="286">
        <v>301</v>
      </c>
      <c r="H825" s="286"/>
      <c r="I825" s="286"/>
      <c r="J825" s="286" t="s">
        <v>5248</v>
      </c>
      <c r="K825" s="490">
        <v>71</v>
      </c>
      <c r="L825" s="490">
        <v>222</v>
      </c>
      <c r="M825" s="499" t="s">
        <v>6027</v>
      </c>
      <c r="N825" s="286" t="s">
        <v>6814</v>
      </c>
      <c r="O825" s="286" t="s">
        <v>5580</v>
      </c>
      <c r="P825" s="286" t="s">
        <v>6034</v>
      </c>
      <c r="Q825" s="286"/>
      <c r="R825" s="286" t="s">
        <v>5246</v>
      </c>
      <c r="S825" s="286">
        <v>55</v>
      </c>
      <c r="T825" s="286" t="s">
        <v>6029</v>
      </c>
      <c r="U825" s="286" t="s">
        <v>6036</v>
      </c>
      <c r="V825" s="286" t="s">
        <v>5257</v>
      </c>
      <c r="W825" s="389">
        <v>43303</v>
      </c>
    </row>
    <row r="826" spans="1:23" x14ac:dyDescent="0.3">
      <c r="A826" s="286" t="s">
        <v>4756</v>
      </c>
      <c r="B826" s="384" t="s">
        <v>4757</v>
      </c>
      <c r="C826" s="489">
        <v>252.9</v>
      </c>
      <c r="D826" s="286" t="s">
        <v>5371</v>
      </c>
      <c r="E826" s="286" t="s">
        <v>5476</v>
      </c>
      <c r="F826" s="286">
        <v>27</v>
      </c>
      <c r="G826" s="286">
        <v>82</v>
      </c>
      <c r="H826" s="286"/>
      <c r="I826" s="286"/>
      <c r="J826" s="286" t="s">
        <v>5248</v>
      </c>
      <c r="K826" s="490">
        <v>72</v>
      </c>
      <c r="L826" s="490">
        <v>332</v>
      </c>
      <c r="M826" s="499" t="s">
        <v>6027</v>
      </c>
      <c r="N826" s="286" t="s">
        <v>6815</v>
      </c>
      <c r="O826" s="286" t="s">
        <v>5580</v>
      </c>
      <c r="P826" s="286" t="s">
        <v>6034</v>
      </c>
      <c r="Q826" s="286"/>
      <c r="R826" s="286" t="s">
        <v>5344</v>
      </c>
      <c r="S826" s="286">
        <v>5</v>
      </c>
      <c r="T826" s="286" t="s">
        <v>6029</v>
      </c>
      <c r="U826" s="286" t="s">
        <v>6036</v>
      </c>
      <c r="V826" s="286" t="s">
        <v>5257</v>
      </c>
      <c r="W826" s="389">
        <v>43303</v>
      </c>
    </row>
    <row r="827" spans="1:23" x14ac:dyDescent="0.3">
      <c r="A827" s="286" t="s">
        <v>4756</v>
      </c>
      <c r="B827" s="384" t="s">
        <v>4757</v>
      </c>
      <c r="C827" s="489">
        <v>421.25</v>
      </c>
      <c r="D827" s="286" t="s">
        <v>5371</v>
      </c>
      <c r="E827" s="286" t="s">
        <v>5476</v>
      </c>
      <c r="F827" s="286">
        <v>50</v>
      </c>
      <c r="G827" s="286">
        <v>326</v>
      </c>
      <c r="H827" s="286"/>
      <c r="I827" s="286"/>
      <c r="J827" s="286" t="s">
        <v>5988</v>
      </c>
      <c r="K827" s="490">
        <v>72</v>
      </c>
      <c r="L827" s="490">
        <v>241</v>
      </c>
      <c r="M827" s="499" t="s">
        <v>6027</v>
      </c>
      <c r="N827" s="286" t="s">
        <v>6816</v>
      </c>
      <c r="O827" s="286" t="s">
        <v>5580</v>
      </c>
      <c r="P827" s="286" t="s">
        <v>6034</v>
      </c>
      <c r="Q827" s="286"/>
      <c r="R827" s="286"/>
      <c r="S827" s="286">
        <v>6</v>
      </c>
      <c r="T827" s="286" t="s">
        <v>6036</v>
      </c>
      <c r="U827" s="286" t="s">
        <v>6029</v>
      </c>
      <c r="V827" s="286" t="s">
        <v>5257</v>
      </c>
      <c r="W827" s="389">
        <v>43304</v>
      </c>
    </row>
    <row r="828" spans="1:23" x14ac:dyDescent="0.3">
      <c r="A828" s="286" t="s">
        <v>4756</v>
      </c>
      <c r="B828" s="384" t="s">
        <v>4757</v>
      </c>
      <c r="C828" s="489">
        <v>458.2</v>
      </c>
      <c r="D828" s="286" t="s">
        <v>5371</v>
      </c>
      <c r="E828" s="286" t="s">
        <v>5476</v>
      </c>
      <c r="F828" s="286">
        <v>10</v>
      </c>
      <c r="G828" s="286">
        <v>307</v>
      </c>
      <c r="H828" s="286"/>
      <c r="I828" s="286"/>
      <c r="J828" s="286" t="s">
        <v>5988</v>
      </c>
      <c r="K828" s="490">
        <v>76</v>
      </c>
      <c r="L828" s="490">
        <v>29</v>
      </c>
      <c r="M828" s="499" t="s">
        <v>6027</v>
      </c>
      <c r="N828" s="286" t="s">
        <v>6817</v>
      </c>
      <c r="O828" s="286" t="s">
        <v>4540</v>
      </c>
      <c r="P828" s="286" t="s">
        <v>6127</v>
      </c>
      <c r="Q828" s="286"/>
      <c r="R828" s="286"/>
      <c r="S828" s="286">
        <v>4</v>
      </c>
      <c r="T828" s="286" t="s">
        <v>6029</v>
      </c>
      <c r="U828" s="286" t="s">
        <v>6036</v>
      </c>
      <c r="V828" s="286" t="s">
        <v>5257</v>
      </c>
      <c r="W828" s="389">
        <v>43307</v>
      </c>
    </row>
    <row r="829" spans="1:23" x14ac:dyDescent="0.3">
      <c r="A829" s="286" t="s">
        <v>4756</v>
      </c>
      <c r="B829" s="384" t="s">
        <v>4757</v>
      </c>
      <c r="C829" s="489">
        <v>257.7</v>
      </c>
      <c r="D829" s="286" t="s">
        <v>5371</v>
      </c>
      <c r="E829" s="286" t="s">
        <v>5476</v>
      </c>
      <c r="F829" s="286">
        <v>45</v>
      </c>
      <c r="G829" s="286">
        <v>343</v>
      </c>
      <c r="H829" s="286"/>
      <c r="I829" s="286"/>
      <c r="J829" s="286" t="s">
        <v>5988</v>
      </c>
      <c r="K829" s="490">
        <v>78</v>
      </c>
      <c r="L829" s="490">
        <v>252</v>
      </c>
      <c r="M829" s="499" t="s">
        <v>6027</v>
      </c>
      <c r="N829" s="286" t="s">
        <v>6818</v>
      </c>
      <c r="O829" s="286" t="s">
        <v>5580</v>
      </c>
      <c r="P829" s="286" t="s">
        <v>6034</v>
      </c>
      <c r="Q829" s="286"/>
      <c r="R829" s="286" t="s">
        <v>5246</v>
      </c>
      <c r="S829" s="286">
        <v>10</v>
      </c>
      <c r="T829" s="286" t="s">
        <v>6029</v>
      </c>
      <c r="U829" s="286" t="s">
        <v>6036</v>
      </c>
      <c r="V829" s="286" t="s">
        <v>5257</v>
      </c>
      <c r="W829" s="389">
        <v>43303</v>
      </c>
    </row>
    <row r="830" spans="1:23" x14ac:dyDescent="0.3">
      <c r="A830" s="286" t="s">
        <v>4756</v>
      </c>
      <c r="B830" s="384" t="s">
        <v>4757</v>
      </c>
      <c r="C830" s="489">
        <v>341.05</v>
      </c>
      <c r="D830" s="286" t="s">
        <v>5371</v>
      </c>
      <c r="E830" s="286" t="s">
        <v>5476</v>
      </c>
      <c r="F830" s="286">
        <v>45</v>
      </c>
      <c r="G830" s="286">
        <v>348</v>
      </c>
      <c r="H830" s="286"/>
      <c r="I830" s="286"/>
      <c r="J830" s="286" t="s">
        <v>5248</v>
      </c>
      <c r="K830" s="490">
        <v>80</v>
      </c>
      <c r="L830" s="490">
        <v>255</v>
      </c>
      <c r="M830" s="499" t="s">
        <v>6027</v>
      </c>
      <c r="N830" s="286" t="s">
        <v>6819</v>
      </c>
      <c r="O830" s="286" t="s">
        <v>5580</v>
      </c>
      <c r="P830" s="286" t="s">
        <v>6127</v>
      </c>
      <c r="Q830" s="286"/>
      <c r="R830" s="286"/>
      <c r="S830" s="286">
        <v>6</v>
      </c>
      <c r="T830" s="286" t="s">
        <v>6029</v>
      </c>
      <c r="U830" s="286" t="s">
        <v>6036</v>
      </c>
      <c r="V830" s="286" t="s">
        <v>5257</v>
      </c>
      <c r="W830" s="389">
        <v>43303</v>
      </c>
    </row>
    <row r="831" spans="1:23" x14ac:dyDescent="0.3">
      <c r="A831" s="286" t="s">
        <v>4756</v>
      </c>
      <c r="B831" s="384" t="s">
        <v>4757</v>
      </c>
      <c r="C831" s="489">
        <v>199.5</v>
      </c>
      <c r="D831" s="286" t="s">
        <v>5371</v>
      </c>
      <c r="E831" s="286" t="s">
        <v>5476</v>
      </c>
      <c r="F831" s="286">
        <v>38</v>
      </c>
      <c r="G831" s="286">
        <v>337</v>
      </c>
      <c r="H831" s="286"/>
      <c r="I831" s="286"/>
      <c r="J831" s="286" t="s">
        <v>5988</v>
      </c>
      <c r="K831" s="490">
        <v>83</v>
      </c>
      <c r="L831" s="490">
        <v>247</v>
      </c>
      <c r="M831" s="499" t="s">
        <v>6027</v>
      </c>
      <c r="N831" s="286" t="s">
        <v>6820</v>
      </c>
      <c r="O831" s="286" t="s">
        <v>5580</v>
      </c>
      <c r="P831" s="286" t="s">
        <v>6034</v>
      </c>
      <c r="Q831" s="286"/>
      <c r="R831" s="286" t="s">
        <v>5246</v>
      </c>
      <c r="S831" s="286">
        <v>12</v>
      </c>
      <c r="T831" s="286" t="s">
        <v>6029</v>
      </c>
      <c r="U831" s="286" t="s">
        <v>6036</v>
      </c>
      <c r="V831" s="286" t="s">
        <v>5257</v>
      </c>
      <c r="W831" s="389">
        <v>43301</v>
      </c>
    </row>
    <row r="832" spans="1:23" x14ac:dyDescent="0.3">
      <c r="A832" s="286" t="s">
        <v>4756</v>
      </c>
      <c r="B832" s="384" t="s">
        <v>4757</v>
      </c>
      <c r="C832" s="489">
        <v>450.7</v>
      </c>
      <c r="D832" s="286" t="s">
        <v>5371</v>
      </c>
      <c r="E832" s="286" t="s">
        <v>5476</v>
      </c>
      <c r="F832" s="286">
        <v>33</v>
      </c>
      <c r="G832" s="286">
        <v>350</v>
      </c>
      <c r="H832" s="286"/>
      <c r="I832" s="286"/>
      <c r="J832" s="286" t="s">
        <v>5988</v>
      </c>
      <c r="K832" s="490">
        <v>85</v>
      </c>
      <c r="L832" s="490">
        <v>74</v>
      </c>
      <c r="M832" s="499" t="s">
        <v>6027</v>
      </c>
      <c r="N832" s="286" t="s">
        <v>6821</v>
      </c>
      <c r="O832" s="286" t="s">
        <v>5580</v>
      </c>
      <c r="P832" s="286" t="s">
        <v>6034</v>
      </c>
      <c r="Q832" s="286"/>
      <c r="R832" s="286" t="s">
        <v>5246</v>
      </c>
      <c r="S832" s="286">
        <v>6</v>
      </c>
      <c r="T832" s="286" t="s">
        <v>6067</v>
      </c>
      <c r="U832" s="286" t="s">
        <v>6029</v>
      </c>
      <c r="V832" s="286" t="s">
        <v>5257</v>
      </c>
      <c r="W832" s="389">
        <v>43307</v>
      </c>
    </row>
    <row r="833" spans="1:23" x14ac:dyDescent="0.3">
      <c r="A833" s="286" t="s">
        <v>4756</v>
      </c>
      <c r="B833" s="384" t="s">
        <v>4757</v>
      </c>
      <c r="C833" s="489">
        <v>269.77</v>
      </c>
      <c r="D833" s="286" t="s">
        <v>5371</v>
      </c>
      <c r="E833" s="286" t="s">
        <v>5476</v>
      </c>
      <c r="F833" s="286">
        <v>35</v>
      </c>
      <c r="G833" s="286">
        <v>340</v>
      </c>
      <c r="H833" s="286"/>
      <c r="I833" s="286"/>
      <c r="J833" s="286" t="s">
        <v>5988</v>
      </c>
      <c r="K833" s="490">
        <v>88</v>
      </c>
      <c r="L833" s="490">
        <v>248</v>
      </c>
      <c r="M833" s="499" t="s">
        <v>6027</v>
      </c>
      <c r="N833" s="286" t="s">
        <v>6822</v>
      </c>
      <c r="O833" s="286" t="s">
        <v>4540</v>
      </c>
      <c r="P833" s="286" t="s">
        <v>6034</v>
      </c>
      <c r="Q833" s="286"/>
      <c r="R833" s="286"/>
      <c r="S833" s="286">
        <v>7</v>
      </c>
      <c r="T833" s="286" t="s">
        <v>6036</v>
      </c>
      <c r="U833" s="286" t="s">
        <v>6029</v>
      </c>
      <c r="V833" s="286" t="s">
        <v>5257</v>
      </c>
      <c r="W833" s="389">
        <v>43303</v>
      </c>
    </row>
    <row r="834" spans="1:23" x14ac:dyDescent="0.3">
      <c r="A834" s="286" t="s">
        <v>4756</v>
      </c>
      <c r="B834" s="384" t="s">
        <v>4757</v>
      </c>
      <c r="C834" s="489">
        <v>329.3</v>
      </c>
      <c r="D834" s="286" t="s">
        <v>5371</v>
      </c>
      <c r="E834" s="286" t="s">
        <v>5476</v>
      </c>
      <c r="F834" s="286">
        <v>33</v>
      </c>
      <c r="G834" s="286">
        <v>8</v>
      </c>
      <c r="H834" s="286"/>
      <c r="I834" s="286"/>
      <c r="J834" s="286" t="s">
        <v>5988</v>
      </c>
      <c r="K834" s="490">
        <v>88</v>
      </c>
      <c r="L834" s="490">
        <v>91</v>
      </c>
      <c r="M834" s="499" t="s">
        <v>6027</v>
      </c>
      <c r="N834" s="286" t="s">
        <v>6823</v>
      </c>
      <c r="O834" s="286" t="s">
        <v>5580</v>
      </c>
      <c r="P834" s="286" t="s">
        <v>6127</v>
      </c>
      <c r="Q834" s="286"/>
      <c r="R834" s="286"/>
      <c r="S834" s="286">
        <v>10</v>
      </c>
      <c r="T834" s="286" t="s">
        <v>6029</v>
      </c>
      <c r="U834" s="286" t="s">
        <v>6036</v>
      </c>
      <c r="V834" s="286" t="s">
        <v>5257</v>
      </c>
      <c r="W834" s="389">
        <v>43303</v>
      </c>
    </row>
    <row r="835" spans="1:23" x14ac:dyDescent="0.3">
      <c r="A835" s="286" t="s">
        <v>4756</v>
      </c>
      <c r="B835" s="384" t="s">
        <v>4757</v>
      </c>
      <c r="C835" s="489">
        <v>358.1</v>
      </c>
      <c r="D835" s="286" t="s">
        <v>5371</v>
      </c>
      <c r="E835" s="286" t="s">
        <v>5476</v>
      </c>
      <c r="F835" s="286">
        <v>32</v>
      </c>
      <c r="G835" s="286">
        <v>342</v>
      </c>
      <c r="H835" s="286"/>
      <c r="I835" s="286"/>
      <c r="J835" s="286" t="s">
        <v>5988</v>
      </c>
      <c r="K835" s="490">
        <v>88</v>
      </c>
      <c r="L835" s="490">
        <v>69</v>
      </c>
      <c r="M835" s="499" t="s">
        <v>6027</v>
      </c>
      <c r="N835" s="286" t="s">
        <v>6824</v>
      </c>
      <c r="O835" s="286" t="s">
        <v>4540</v>
      </c>
      <c r="P835" s="286" t="s">
        <v>6034</v>
      </c>
      <c r="Q835" s="286"/>
      <c r="R835" s="286" t="s">
        <v>5344</v>
      </c>
      <c r="S835" s="286">
        <v>10</v>
      </c>
      <c r="T835" s="286" t="s">
        <v>6036</v>
      </c>
      <c r="U835" s="286" t="s">
        <v>6029</v>
      </c>
      <c r="V835" s="286" t="s">
        <v>5257</v>
      </c>
      <c r="W835" s="389">
        <v>43303</v>
      </c>
    </row>
    <row r="836" spans="1:23" x14ac:dyDescent="0.3">
      <c r="A836" s="286" t="s">
        <v>4756</v>
      </c>
      <c r="B836" s="384" t="s">
        <v>4757</v>
      </c>
      <c r="C836" s="489">
        <v>344.45</v>
      </c>
      <c r="D836" s="286" t="s">
        <v>5371</v>
      </c>
      <c r="E836" s="286" t="s">
        <v>5476</v>
      </c>
      <c r="F836" s="286">
        <v>34</v>
      </c>
      <c r="G836" s="286">
        <v>9</v>
      </c>
      <c r="H836" s="286"/>
      <c r="I836" s="286"/>
      <c r="J836" s="286" t="s">
        <v>5248</v>
      </c>
      <c r="K836" s="490">
        <v>89</v>
      </c>
      <c r="L836" s="490">
        <v>91</v>
      </c>
      <c r="M836" s="499" t="s">
        <v>6027</v>
      </c>
      <c r="N836" s="286" t="s">
        <v>6825</v>
      </c>
      <c r="O836" s="286" t="s">
        <v>5580</v>
      </c>
      <c r="P836" s="286" t="s">
        <v>6034</v>
      </c>
      <c r="Q836" s="286"/>
      <c r="R836" s="286"/>
      <c r="S836" s="286">
        <v>6</v>
      </c>
      <c r="T836" s="286" t="s">
        <v>6036</v>
      </c>
      <c r="U836" s="286" t="s">
        <v>6029</v>
      </c>
      <c r="V836" s="286" t="s">
        <v>5257</v>
      </c>
      <c r="W836" s="389">
        <v>43303</v>
      </c>
    </row>
    <row r="837" spans="1:23" x14ac:dyDescent="0.3">
      <c r="A837" s="286" t="s">
        <v>4756</v>
      </c>
      <c r="B837" s="384" t="s">
        <v>4757</v>
      </c>
      <c r="C837" s="489">
        <v>445.6</v>
      </c>
      <c r="D837" s="286" t="s">
        <v>5371</v>
      </c>
      <c r="E837" s="286" t="s">
        <v>5476</v>
      </c>
      <c r="F837" s="286">
        <v>36</v>
      </c>
      <c r="G837" s="286">
        <v>342</v>
      </c>
      <c r="H837" s="286"/>
      <c r="I837" s="286"/>
      <c r="J837" s="286" t="s">
        <v>5988</v>
      </c>
      <c r="K837" s="490">
        <v>89</v>
      </c>
      <c r="L837" s="490">
        <v>69</v>
      </c>
      <c r="M837" s="499" t="s">
        <v>6027</v>
      </c>
      <c r="N837" s="286" t="s">
        <v>6826</v>
      </c>
      <c r="O837" s="286" t="s">
        <v>5580</v>
      </c>
      <c r="P837" s="286" t="s">
        <v>6034</v>
      </c>
      <c r="Q837" s="286"/>
      <c r="R837" s="286"/>
      <c r="S837" s="286">
        <v>9</v>
      </c>
      <c r="T837" s="286" t="s">
        <v>6036</v>
      </c>
      <c r="U837" s="286" t="s">
        <v>6029</v>
      </c>
      <c r="V837" s="286" t="s">
        <v>5257</v>
      </c>
      <c r="W837" s="389">
        <v>43307</v>
      </c>
    </row>
    <row r="838" spans="1:23" x14ac:dyDescent="0.3">
      <c r="A838" s="286" t="s">
        <v>4756</v>
      </c>
      <c r="B838" s="384" t="s">
        <v>4757</v>
      </c>
      <c r="C838" s="489">
        <v>457.7</v>
      </c>
      <c r="D838" s="286" t="s">
        <v>6827</v>
      </c>
      <c r="E838" s="286" t="s">
        <v>5476</v>
      </c>
      <c r="F838" s="286">
        <v>59</v>
      </c>
      <c r="G838" s="286">
        <v>342</v>
      </c>
      <c r="H838" s="286"/>
      <c r="I838" s="286"/>
      <c r="J838" s="286" t="s">
        <v>5988</v>
      </c>
      <c r="K838" s="490">
        <v>69</v>
      </c>
      <c r="L838" s="490">
        <v>253</v>
      </c>
      <c r="M838" s="491"/>
      <c r="N838" s="286" t="s">
        <v>6828</v>
      </c>
      <c r="O838" s="286" t="s">
        <v>5580</v>
      </c>
      <c r="P838" s="286" t="s">
        <v>6034</v>
      </c>
      <c r="Q838" s="286"/>
      <c r="R838" s="286"/>
      <c r="S838" s="286"/>
      <c r="T838" s="286" t="s">
        <v>6067</v>
      </c>
      <c r="U838" s="286" t="s">
        <v>6036</v>
      </c>
      <c r="V838" s="286" t="s">
        <v>5257</v>
      </c>
      <c r="W838" s="389">
        <v>43307</v>
      </c>
    </row>
    <row r="839" spans="1:23" x14ac:dyDescent="0.3">
      <c r="A839" s="286" t="s">
        <v>4756</v>
      </c>
      <c r="B839" s="384" t="s">
        <v>4757</v>
      </c>
      <c r="C839" s="489">
        <v>126</v>
      </c>
      <c r="D839" s="286" t="s">
        <v>6827</v>
      </c>
      <c r="E839" s="286" t="s">
        <v>5476</v>
      </c>
      <c r="F839" s="286">
        <v>38</v>
      </c>
      <c r="G839" s="286">
        <v>329</v>
      </c>
      <c r="H839" s="286"/>
      <c r="I839" s="286"/>
      <c r="J839" s="286" t="s">
        <v>5988</v>
      </c>
      <c r="K839" s="490">
        <v>79</v>
      </c>
      <c r="L839" s="490">
        <v>240</v>
      </c>
      <c r="M839" s="491"/>
      <c r="N839" s="286" t="s">
        <v>6829</v>
      </c>
      <c r="O839" s="286" t="s">
        <v>5580</v>
      </c>
      <c r="P839" s="286" t="s">
        <v>6034</v>
      </c>
      <c r="Q839" s="286"/>
      <c r="R839" s="286"/>
      <c r="S839" s="286"/>
      <c r="T839" s="286"/>
      <c r="U839" s="286"/>
      <c r="V839" s="286" t="s">
        <v>5257</v>
      </c>
      <c r="W839" s="389">
        <v>43303</v>
      </c>
    </row>
    <row r="840" spans="1:23" x14ac:dyDescent="0.3">
      <c r="A840" s="286" t="s">
        <v>4756</v>
      </c>
      <c r="B840" s="384" t="s">
        <v>4757</v>
      </c>
      <c r="C840" s="489">
        <v>232.8</v>
      </c>
      <c r="D840" s="286" t="s">
        <v>6830</v>
      </c>
      <c r="E840" s="286" t="s">
        <v>5476</v>
      </c>
      <c r="F840" s="286">
        <v>59</v>
      </c>
      <c r="G840" s="286">
        <v>268</v>
      </c>
      <c r="H840" s="286"/>
      <c r="I840" s="286"/>
      <c r="J840" s="286" t="s">
        <v>5988</v>
      </c>
      <c r="K840" s="490">
        <v>44</v>
      </c>
      <c r="L840" s="490">
        <v>217</v>
      </c>
      <c r="M840" s="491"/>
      <c r="N840" s="286" t="s">
        <v>6831</v>
      </c>
      <c r="O840" s="286" t="s">
        <v>5580</v>
      </c>
      <c r="P840" s="286" t="s">
        <v>6034</v>
      </c>
      <c r="Q840" s="286"/>
      <c r="R840" s="286"/>
      <c r="S840" s="286"/>
      <c r="T840" s="286"/>
      <c r="U840" s="286" t="s">
        <v>6036</v>
      </c>
      <c r="V840" s="286" t="s">
        <v>5257</v>
      </c>
      <c r="W840" s="389">
        <v>43303</v>
      </c>
    </row>
    <row r="841" spans="1:23" x14ac:dyDescent="0.3">
      <c r="A841" s="286" t="s">
        <v>4756</v>
      </c>
      <c r="B841" s="384" t="s">
        <v>4757</v>
      </c>
      <c r="C841" s="489">
        <v>303.69</v>
      </c>
      <c r="D841" s="286" t="s">
        <v>5844</v>
      </c>
      <c r="E841" s="286" t="s">
        <v>5476</v>
      </c>
      <c r="F841" s="286">
        <v>80</v>
      </c>
      <c r="G841" s="286">
        <v>300</v>
      </c>
      <c r="H841" s="286"/>
      <c r="I841" s="286"/>
      <c r="J841" s="286" t="s">
        <v>5988</v>
      </c>
      <c r="K841" s="490">
        <v>40</v>
      </c>
      <c r="L841" s="490">
        <v>251</v>
      </c>
      <c r="M841" s="491"/>
      <c r="N841" s="286" t="s">
        <v>6832</v>
      </c>
      <c r="O841" s="286" t="s">
        <v>5580</v>
      </c>
      <c r="P841" s="286" t="s">
        <v>6034</v>
      </c>
      <c r="Q841" s="286"/>
      <c r="R841" s="286"/>
      <c r="S841" s="286"/>
      <c r="T841" s="286"/>
      <c r="U841" s="286"/>
      <c r="V841" s="286" t="s">
        <v>5257</v>
      </c>
      <c r="W841" s="389">
        <v>43303</v>
      </c>
    </row>
    <row r="842" spans="1:23" x14ac:dyDescent="0.3">
      <c r="A842" s="286" t="s">
        <v>4756</v>
      </c>
      <c r="B842" s="384" t="s">
        <v>4757</v>
      </c>
      <c r="C842" s="489">
        <v>130.85</v>
      </c>
      <c r="D842" s="286" t="s">
        <v>5844</v>
      </c>
      <c r="E842" s="286" t="s">
        <v>5476</v>
      </c>
      <c r="F842" s="286">
        <v>33</v>
      </c>
      <c r="G842" s="286">
        <v>308</v>
      </c>
      <c r="H842" s="286"/>
      <c r="I842" s="286"/>
      <c r="J842" s="286" t="s">
        <v>5988</v>
      </c>
      <c r="K842" s="490">
        <v>78</v>
      </c>
      <c r="L842" s="490">
        <v>222</v>
      </c>
      <c r="M842" s="491"/>
      <c r="N842" s="286" t="s">
        <v>6833</v>
      </c>
      <c r="O842" s="286" t="s">
        <v>5580</v>
      </c>
      <c r="P842" s="286" t="s">
        <v>6034</v>
      </c>
      <c r="Q842" s="286"/>
      <c r="R842" s="286"/>
      <c r="S842" s="286"/>
      <c r="T842" s="286"/>
      <c r="U842" s="286"/>
      <c r="V842" s="286" t="s">
        <v>5257</v>
      </c>
      <c r="W842" s="389">
        <v>43304</v>
      </c>
    </row>
    <row r="843" spans="1:23" x14ac:dyDescent="0.3">
      <c r="A843" s="286" t="s">
        <v>4756</v>
      </c>
      <c r="B843" s="384" t="s">
        <v>4757</v>
      </c>
      <c r="C843" s="489">
        <v>163.86</v>
      </c>
      <c r="D843" s="286" t="s">
        <v>5265</v>
      </c>
      <c r="E843" s="286" t="s">
        <v>5529</v>
      </c>
      <c r="F843" s="286">
        <v>29</v>
      </c>
      <c r="G843" s="286">
        <v>170</v>
      </c>
      <c r="H843" s="286"/>
      <c r="I843" s="286"/>
      <c r="J843" s="286" t="s">
        <v>5988</v>
      </c>
      <c r="K843" s="490">
        <v>30</v>
      </c>
      <c r="L843" s="490">
        <v>67</v>
      </c>
      <c r="M843" s="491"/>
      <c r="N843" s="286" t="s">
        <v>6834</v>
      </c>
      <c r="O843" s="286" t="s">
        <v>5580</v>
      </c>
      <c r="P843" s="286" t="s">
        <v>6034</v>
      </c>
      <c r="Q843" s="286"/>
      <c r="R843" s="286"/>
      <c r="S843" s="286">
        <v>2</v>
      </c>
      <c r="T843" s="286" t="s">
        <v>6036</v>
      </c>
      <c r="U843" s="286"/>
      <c r="V843" s="286" t="s">
        <v>5257</v>
      </c>
      <c r="W843" s="389">
        <v>43301</v>
      </c>
    </row>
    <row r="844" spans="1:23" x14ac:dyDescent="0.3">
      <c r="A844" s="286" t="s">
        <v>4756</v>
      </c>
      <c r="B844" s="384" t="s">
        <v>4757</v>
      </c>
      <c r="C844" s="489">
        <v>412.91</v>
      </c>
      <c r="D844" s="286" t="s">
        <v>5265</v>
      </c>
      <c r="E844" s="286" t="s">
        <v>5476</v>
      </c>
      <c r="F844" s="286">
        <v>60</v>
      </c>
      <c r="G844" s="286">
        <v>13</v>
      </c>
      <c r="H844" s="286"/>
      <c r="I844" s="286"/>
      <c r="J844" s="286" t="s">
        <v>5988</v>
      </c>
      <c r="K844" s="490">
        <v>66</v>
      </c>
      <c r="L844" s="490">
        <v>271</v>
      </c>
      <c r="M844" s="491"/>
      <c r="N844" s="286" t="s">
        <v>6835</v>
      </c>
      <c r="O844" s="286" t="s">
        <v>5580</v>
      </c>
      <c r="P844" s="286" t="s">
        <v>6034</v>
      </c>
      <c r="Q844" s="286"/>
      <c r="R844" s="286"/>
      <c r="S844" s="286">
        <v>2</v>
      </c>
      <c r="T844" s="286" t="s">
        <v>6036</v>
      </c>
      <c r="U844" s="286"/>
      <c r="V844" s="286" t="s">
        <v>5257</v>
      </c>
      <c r="W844" s="389">
        <v>43304</v>
      </c>
    </row>
    <row r="845" spans="1:23" x14ac:dyDescent="0.3">
      <c r="A845" s="286" t="s">
        <v>4756</v>
      </c>
      <c r="B845" s="384" t="s">
        <v>4757</v>
      </c>
      <c r="C845" s="489">
        <v>329.01</v>
      </c>
      <c r="D845" s="286" t="s">
        <v>5265</v>
      </c>
      <c r="E845" s="286" t="s">
        <v>5476</v>
      </c>
      <c r="F845" s="286">
        <v>49</v>
      </c>
      <c r="G845" s="286">
        <v>328</v>
      </c>
      <c r="H845" s="286"/>
      <c r="I845" s="286"/>
      <c r="J845" s="286" t="s">
        <v>5988</v>
      </c>
      <c r="K845" s="490">
        <v>73</v>
      </c>
      <c r="L845" s="490">
        <v>243</v>
      </c>
      <c r="M845" s="491"/>
      <c r="N845" s="286" t="s">
        <v>6836</v>
      </c>
      <c r="O845" s="286" t="s">
        <v>5580</v>
      </c>
      <c r="P845" s="286" t="s">
        <v>6034</v>
      </c>
      <c r="Q845" s="286"/>
      <c r="R845" s="286"/>
      <c r="S845" s="286"/>
      <c r="T845" s="286"/>
      <c r="U845" s="286"/>
      <c r="V845" s="286" t="s">
        <v>5257</v>
      </c>
      <c r="W845" s="389">
        <v>43303</v>
      </c>
    </row>
    <row r="846" spans="1:23" x14ac:dyDescent="0.3">
      <c r="A846" s="286" t="s">
        <v>5748</v>
      </c>
      <c r="B846" s="286" t="s">
        <v>4746</v>
      </c>
      <c r="C846" s="489">
        <v>129.15</v>
      </c>
      <c r="D846" s="286" t="s">
        <v>5371</v>
      </c>
      <c r="E846" s="286" t="s">
        <v>5476</v>
      </c>
      <c r="F846" s="286">
        <v>67</v>
      </c>
      <c r="G846" s="286">
        <v>72</v>
      </c>
      <c r="H846" s="286"/>
      <c r="I846" s="385"/>
      <c r="J846" s="286" t="s">
        <v>5988</v>
      </c>
      <c r="K846" s="500">
        <v>43</v>
      </c>
      <c r="L846" s="500">
        <v>301</v>
      </c>
      <c r="M846" s="491" t="s">
        <v>5989</v>
      </c>
      <c r="N846" s="388" t="s">
        <v>6837</v>
      </c>
      <c r="O846" s="286" t="s">
        <v>5580</v>
      </c>
      <c r="P846" s="286" t="s">
        <v>6034</v>
      </c>
      <c r="Q846" s="286"/>
      <c r="R846" s="286"/>
      <c r="S846" s="388">
        <v>5</v>
      </c>
      <c r="T846" s="286" t="s">
        <v>6057</v>
      </c>
      <c r="U846" s="286" t="s">
        <v>6029</v>
      </c>
      <c r="V846" s="286" t="s">
        <v>5257</v>
      </c>
      <c r="W846" s="389">
        <v>43298</v>
      </c>
    </row>
    <row r="847" spans="1:23" x14ac:dyDescent="0.3">
      <c r="A847" s="286" t="s">
        <v>5748</v>
      </c>
      <c r="B847" s="286" t="s">
        <v>4746</v>
      </c>
      <c r="C847" s="489">
        <v>176.6</v>
      </c>
      <c r="D847" s="286" t="s">
        <v>133</v>
      </c>
      <c r="E847" s="286" t="s">
        <v>5476</v>
      </c>
      <c r="F847" s="286">
        <v>44</v>
      </c>
      <c r="G847" s="286">
        <v>206</v>
      </c>
      <c r="H847" s="286"/>
      <c r="I847" s="385"/>
      <c r="J847" s="286" t="s">
        <v>6034</v>
      </c>
      <c r="K847" s="500">
        <v>22</v>
      </c>
      <c r="L847" s="500">
        <v>146</v>
      </c>
      <c r="M847" s="493" t="s">
        <v>5992</v>
      </c>
      <c r="N847" s="388" t="s">
        <v>6838</v>
      </c>
      <c r="O847" s="286" t="s">
        <v>5580</v>
      </c>
      <c r="P847" s="286" t="s">
        <v>6034</v>
      </c>
      <c r="Q847" s="286"/>
      <c r="R847" s="286"/>
      <c r="S847" s="388">
        <v>0</v>
      </c>
      <c r="T847" s="286"/>
      <c r="U847" s="286"/>
      <c r="V847" s="286" t="s">
        <v>5257</v>
      </c>
      <c r="W847" s="389">
        <v>43298</v>
      </c>
    </row>
    <row r="848" spans="1:23" x14ac:dyDescent="0.3">
      <c r="A848" s="286" t="s">
        <v>5748</v>
      </c>
      <c r="B848" s="286" t="s">
        <v>4746</v>
      </c>
      <c r="C848" s="489">
        <v>288</v>
      </c>
      <c r="D848" s="286" t="s">
        <v>133</v>
      </c>
      <c r="E848" s="286" t="s">
        <v>5476</v>
      </c>
      <c r="F848" s="286">
        <v>55</v>
      </c>
      <c r="G848" s="286">
        <v>302</v>
      </c>
      <c r="H848" s="286"/>
      <c r="I848" s="385"/>
      <c r="J848" s="286" t="s">
        <v>5988</v>
      </c>
      <c r="K848" s="500">
        <v>58</v>
      </c>
      <c r="L848" s="500">
        <v>232</v>
      </c>
      <c r="M848" s="493" t="s">
        <v>5992</v>
      </c>
      <c r="N848" s="388" t="s">
        <v>6839</v>
      </c>
      <c r="O848" s="286" t="s">
        <v>5580</v>
      </c>
      <c r="P848" s="286" t="s">
        <v>6034</v>
      </c>
      <c r="Q848" s="286"/>
      <c r="R848" s="286"/>
      <c r="S848" s="388"/>
      <c r="T848" s="286"/>
      <c r="U848" s="286"/>
      <c r="V848" s="286" t="s">
        <v>5257</v>
      </c>
      <c r="W848" s="389">
        <v>43298</v>
      </c>
    </row>
    <row r="849" spans="1:23" x14ac:dyDescent="0.3">
      <c r="A849" s="286" t="s">
        <v>5748</v>
      </c>
      <c r="B849" s="286" t="s">
        <v>4746</v>
      </c>
      <c r="C849" s="489">
        <v>155.25</v>
      </c>
      <c r="D849" s="286" t="s">
        <v>133</v>
      </c>
      <c r="E849" s="286" t="s">
        <v>5476</v>
      </c>
      <c r="F849" s="286">
        <v>57</v>
      </c>
      <c r="G849" s="286">
        <v>345</v>
      </c>
      <c r="H849" s="286">
        <v>330</v>
      </c>
      <c r="I849" s="385"/>
      <c r="J849" s="286" t="s">
        <v>5988</v>
      </c>
      <c r="K849" s="500">
        <v>63</v>
      </c>
      <c r="L849" s="500">
        <v>259</v>
      </c>
      <c r="M849" s="493" t="s">
        <v>5992</v>
      </c>
      <c r="N849" s="388" t="s">
        <v>6840</v>
      </c>
      <c r="O849" s="286" t="s">
        <v>5580</v>
      </c>
      <c r="P849" s="286" t="s">
        <v>6034</v>
      </c>
      <c r="Q849" s="286"/>
      <c r="R849" s="286"/>
      <c r="S849" s="388"/>
      <c r="T849" s="286"/>
      <c r="U849" s="286"/>
      <c r="V849" s="286" t="s">
        <v>5257</v>
      </c>
      <c r="W849" s="389">
        <v>43298</v>
      </c>
    </row>
    <row r="850" spans="1:23" x14ac:dyDescent="0.3">
      <c r="A850" s="286" t="s">
        <v>5748</v>
      </c>
      <c r="B850" s="286" t="s">
        <v>4746</v>
      </c>
      <c r="C850" s="489">
        <v>182.35</v>
      </c>
      <c r="D850" s="286" t="s">
        <v>133</v>
      </c>
      <c r="E850" s="286" t="s">
        <v>5476</v>
      </c>
      <c r="F850" s="286">
        <v>55</v>
      </c>
      <c r="G850" s="286">
        <v>351</v>
      </c>
      <c r="H850" s="286"/>
      <c r="I850" s="385"/>
      <c r="J850" s="286" t="s">
        <v>5988</v>
      </c>
      <c r="K850" s="500">
        <v>66</v>
      </c>
      <c r="L850" s="500">
        <v>262</v>
      </c>
      <c r="M850" s="493" t="s">
        <v>5992</v>
      </c>
      <c r="N850" s="388" t="s">
        <v>6841</v>
      </c>
      <c r="O850" s="286" t="s">
        <v>5580</v>
      </c>
      <c r="P850" s="286" t="s">
        <v>6034</v>
      </c>
      <c r="Q850" s="286"/>
      <c r="R850" s="286"/>
      <c r="S850" s="388"/>
      <c r="T850" s="286"/>
      <c r="U850" s="286"/>
      <c r="V850" s="286" t="s">
        <v>5257</v>
      </c>
      <c r="W850" s="389">
        <v>43298</v>
      </c>
    </row>
    <row r="851" spans="1:23" x14ac:dyDescent="0.3">
      <c r="A851" s="286" t="s">
        <v>5748</v>
      </c>
      <c r="B851" s="286" t="s">
        <v>4746</v>
      </c>
      <c r="C851" s="489">
        <v>207.8</v>
      </c>
      <c r="D851" s="286" t="s">
        <v>133</v>
      </c>
      <c r="E851" s="286" t="s">
        <v>5476</v>
      </c>
      <c r="F851" s="286">
        <v>52</v>
      </c>
      <c r="G851" s="286">
        <v>355</v>
      </c>
      <c r="H851" s="286"/>
      <c r="I851" s="385"/>
      <c r="J851" s="286" t="s">
        <v>5248</v>
      </c>
      <c r="K851" s="500">
        <v>69</v>
      </c>
      <c r="L851" s="500">
        <v>265</v>
      </c>
      <c r="M851" s="493" t="s">
        <v>5992</v>
      </c>
      <c r="N851" s="388" t="s">
        <v>6842</v>
      </c>
      <c r="O851" s="286" t="s">
        <v>5580</v>
      </c>
      <c r="P851" s="286" t="s">
        <v>6034</v>
      </c>
      <c r="Q851" s="286"/>
      <c r="R851" s="286"/>
      <c r="S851" s="388"/>
      <c r="T851" s="286"/>
      <c r="U851" s="286"/>
      <c r="V851" s="286" t="s">
        <v>5257</v>
      </c>
      <c r="W851" s="389">
        <v>43298</v>
      </c>
    </row>
    <row r="852" spans="1:23" x14ac:dyDescent="0.3">
      <c r="A852" s="286" t="s">
        <v>5748</v>
      </c>
      <c r="B852" s="286" t="s">
        <v>4746</v>
      </c>
      <c r="C852" s="489">
        <v>189.05</v>
      </c>
      <c r="D852" s="286" t="s">
        <v>133</v>
      </c>
      <c r="E852" s="286" t="s">
        <v>5476</v>
      </c>
      <c r="F852" s="286">
        <v>48</v>
      </c>
      <c r="G852" s="286">
        <v>333</v>
      </c>
      <c r="H852" s="286"/>
      <c r="I852" s="385"/>
      <c r="J852" s="286" t="s">
        <v>5988</v>
      </c>
      <c r="K852" s="500">
        <v>71</v>
      </c>
      <c r="L852" s="500">
        <v>249</v>
      </c>
      <c r="M852" s="493" t="s">
        <v>5992</v>
      </c>
      <c r="N852" s="388" t="s">
        <v>6843</v>
      </c>
      <c r="O852" s="286" t="s">
        <v>5580</v>
      </c>
      <c r="P852" s="286" t="s">
        <v>6034</v>
      </c>
      <c r="Q852" s="286"/>
      <c r="R852" s="286"/>
      <c r="S852" s="388"/>
      <c r="T852" s="286"/>
      <c r="U852" s="286"/>
      <c r="V852" s="286" t="s">
        <v>5257</v>
      </c>
      <c r="W852" s="389">
        <v>43298</v>
      </c>
    </row>
    <row r="853" spans="1:23" x14ac:dyDescent="0.3">
      <c r="A853" s="286" t="s">
        <v>5748</v>
      </c>
      <c r="B853" s="286" t="s">
        <v>4746</v>
      </c>
      <c r="C853" s="489">
        <v>232</v>
      </c>
      <c r="D853" s="286" t="s">
        <v>133</v>
      </c>
      <c r="E853" s="286" t="s">
        <v>5476</v>
      </c>
      <c r="F853" s="286">
        <v>50</v>
      </c>
      <c r="G853" s="286">
        <v>355</v>
      </c>
      <c r="H853" s="286"/>
      <c r="I853" s="385"/>
      <c r="J853" s="286"/>
      <c r="K853" s="500">
        <v>72</v>
      </c>
      <c r="L853" s="500">
        <v>264</v>
      </c>
      <c r="M853" s="493" t="s">
        <v>5992</v>
      </c>
      <c r="N853" s="388" t="s">
        <v>6844</v>
      </c>
      <c r="O853" s="286" t="s">
        <v>5580</v>
      </c>
      <c r="P853" s="286"/>
      <c r="Q853" s="286"/>
      <c r="R853" s="286"/>
      <c r="S853" s="388"/>
      <c r="T853" s="286"/>
      <c r="U853" s="286"/>
      <c r="V853" s="286" t="s">
        <v>5257</v>
      </c>
      <c r="W853" s="389">
        <v>43298</v>
      </c>
    </row>
    <row r="854" spans="1:23" x14ac:dyDescent="0.3">
      <c r="A854" s="286" t="s">
        <v>5748</v>
      </c>
      <c r="B854" s="286" t="s">
        <v>4746</v>
      </c>
      <c r="C854" s="489">
        <v>224.2</v>
      </c>
      <c r="D854" s="286" t="s">
        <v>133</v>
      </c>
      <c r="E854" s="286" t="s">
        <v>5476</v>
      </c>
      <c r="F854" s="286">
        <v>45</v>
      </c>
      <c r="G854" s="286">
        <v>343</v>
      </c>
      <c r="H854" s="286"/>
      <c r="I854" s="385">
        <v>259</v>
      </c>
      <c r="J854" s="286" t="s">
        <v>5988</v>
      </c>
      <c r="K854" s="500">
        <v>76</v>
      </c>
      <c r="L854" s="500">
        <v>255</v>
      </c>
      <c r="M854" s="493" t="s">
        <v>5992</v>
      </c>
      <c r="N854" s="388" t="s">
        <v>6845</v>
      </c>
      <c r="O854" s="286" t="s">
        <v>5580</v>
      </c>
      <c r="P854" s="286" t="s">
        <v>6034</v>
      </c>
      <c r="Q854" s="286"/>
      <c r="R854" s="286"/>
      <c r="S854" s="388"/>
      <c r="T854" s="286"/>
      <c r="U854" s="286"/>
      <c r="V854" s="286" t="s">
        <v>5257</v>
      </c>
      <c r="W854" s="389">
        <v>43299</v>
      </c>
    </row>
    <row r="855" spans="1:23" x14ac:dyDescent="0.3">
      <c r="A855" s="286" t="s">
        <v>5748</v>
      </c>
      <c r="B855" s="286" t="s">
        <v>4746</v>
      </c>
      <c r="C855" s="489">
        <v>230.2</v>
      </c>
      <c r="D855" s="286" t="s">
        <v>133</v>
      </c>
      <c r="E855" s="286" t="s">
        <v>5476</v>
      </c>
      <c r="F855" s="286">
        <v>45</v>
      </c>
      <c r="G855" s="286">
        <v>8</v>
      </c>
      <c r="H855" s="286"/>
      <c r="I855" s="385">
        <v>292</v>
      </c>
      <c r="J855" s="286" t="s">
        <v>5988</v>
      </c>
      <c r="K855" s="500">
        <v>77</v>
      </c>
      <c r="L855" s="500">
        <v>273</v>
      </c>
      <c r="M855" s="493" t="s">
        <v>5992</v>
      </c>
      <c r="N855" s="388" t="s">
        <v>6846</v>
      </c>
      <c r="O855" s="286" t="s">
        <v>5580</v>
      </c>
      <c r="P855" s="286" t="s">
        <v>6034</v>
      </c>
      <c r="Q855" s="286"/>
      <c r="R855" s="286"/>
      <c r="S855" s="388"/>
      <c r="T855" s="286"/>
      <c r="U855" s="286"/>
      <c r="V855" s="286" t="s">
        <v>5257</v>
      </c>
      <c r="W855" s="389">
        <v>43298</v>
      </c>
    </row>
    <row r="856" spans="1:23" x14ac:dyDescent="0.3">
      <c r="A856" s="286" t="s">
        <v>5748</v>
      </c>
      <c r="B856" s="286" t="s">
        <v>4746</v>
      </c>
      <c r="C856" s="489">
        <v>231.65</v>
      </c>
      <c r="D856" s="286" t="s">
        <v>133</v>
      </c>
      <c r="E856" s="286" t="s">
        <v>5476</v>
      </c>
      <c r="F856" s="286">
        <v>45</v>
      </c>
      <c r="G856" s="286">
        <v>350</v>
      </c>
      <c r="H856" s="286"/>
      <c r="I856" s="385">
        <v>286</v>
      </c>
      <c r="J856" s="286" t="s">
        <v>5988</v>
      </c>
      <c r="K856" s="500">
        <v>77</v>
      </c>
      <c r="L856" s="500">
        <v>260</v>
      </c>
      <c r="M856" s="493" t="s">
        <v>5992</v>
      </c>
      <c r="N856" s="388" t="s">
        <v>6847</v>
      </c>
      <c r="O856" s="286" t="s">
        <v>5580</v>
      </c>
      <c r="P856" s="286" t="s">
        <v>6034</v>
      </c>
      <c r="Q856" s="286"/>
      <c r="R856" s="286"/>
      <c r="S856" s="388"/>
      <c r="T856" s="286"/>
      <c r="U856" s="286"/>
      <c r="V856" s="286" t="s">
        <v>5257</v>
      </c>
      <c r="W856" s="389">
        <v>43298</v>
      </c>
    </row>
    <row r="857" spans="1:23" x14ac:dyDescent="0.3">
      <c r="A857" s="286" t="s">
        <v>5748</v>
      </c>
      <c r="B857" s="286" t="s">
        <v>4746</v>
      </c>
      <c r="C857" s="489">
        <v>288.2</v>
      </c>
      <c r="D857" s="286" t="s">
        <v>133</v>
      </c>
      <c r="E857" s="286" t="s">
        <v>5476</v>
      </c>
      <c r="F857" s="286">
        <v>37</v>
      </c>
      <c r="G857" s="286">
        <v>310</v>
      </c>
      <c r="H857" s="286"/>
      <c r="I857" s="385"/>
      <c r="J857" s="286" t="s">
        <v>5248</v>
      </c>
      <c r="K857" s="500">
        <v>77</v>
      </c>
      <c r="L857" s="500">
        <v>228</v>
      </c>
      <c r="M857" s="493" t="s">
        <v>5992</v>
      </c>
      <c r="N857" s="388" t="s">
        <v>6848</v>
      </c>
      <c r="O857" s="286" t="s">
        <v>5580</v>
      </c>
      <c r="P857" s="286" t="s">
        <v>6034</v>
      </c>
      <c r="Q857" s="286"/>
      <c r="R857" s="286"/>
      <c r="S857" s="388"/>
      <c r="T857" s="286"/>
      <c r="U857" s="286"/>
      <c r="V857" s="286" t="s">
        <v>5257</v>
      </c>
      <c r="W857" s="389">
        <v>43298</v>
      </c>
    </row>
    <row r="858" spans="1:23" x14ac:dyDescent="0.3">
      <c r="A858" s="286" t="s">
        <v>5748</v>
      </c>
      <c r="B858" s="286" t="s">
        <v>4746</v>
      </c>
      <c r="C858" s="489">
        <v>212.7</v>
      </c>
      <c r="D858" s="286" t="s">
        <v>133</v>
      </c>
      <c r="E858" s="286" t="s">
        <v>5476</v>
      </c>
      <c r="F858" s="286">
        <v>43</v>
      </c>
      <c r="G858" s="286">
        <v>355</v>
      </c>
      <c r="H858" s="286"/>
      <c r="I858" s="385"/>
      <c r="J858" s="286" t="s">
        <v>5988</v>
      </c>
      <c r="K858" s="500">
        <v>78</v>
      </c>
      <c r="L858" s="500">
        <v>264</v>
      </c>
      <c r="M858" s="493" t="s">
        <v>5992</v>
      </c>
      <c r="N858" s="388" t="s">
        <v>6849</v>
      </c>
      <c r="O858" s="286" t="s">
        <v>5580</v>
      </c>
      <c r="P858" s="286" t="s">
        <v>6034</v>
      </c>
      <c r="Q858" s="286"/>
      <c r="R858" s="286"/>
      <c r="S858" s="388"/>
      <c r="T858" s="286"/>
      <c r="U858" s="286"/>
      <c r="V858" s="286" t="s">
        <v>5257</v>
      </c>
      <c r="W858" s="389">
        <v>43298</v>
      </c>
    </row>
    <row r="859" spans="1:23" x14ac:dyDescent="0.3">
      <c r="A859" s="286" t="s">
        <v>5748</v>
      </c>
      <c r="B859" s="286" t="s">
        <v>4746</v>
      </c>
      <c r="C859" s="489">
        <v>230.5</v>
      </c>
      <c r="D859" s="286" t="s">
        <v>133</v>
      </c>
      <c r="E859" s="286" t="s">
        <v>5476</v>
      </c>
      <c r="F859" s="286">
        <v>43</v>
      </c>
      <c r="G859" s="286">
        <v>352</v>
      </c>
      <c r="H859" s="286"/>
      <c r="I859" s="385">
        <v>277</v>
      </c>
      <c r="J859" s="286" t="s">
        <v>5988</v>
      </c>
      <c r="K859" s="500">
        <v>79</v>
      </c>
      <c r="L859" s="500">
        <v>262</v>
      </c>
      <c r="M859" s="493" t="s">
        <v>5992</v>
      </c>
      <c r="N859" s="388" t="s">
        <v>6850</v>
      </c>
      <c r="O859" s="286" t="s">
        <v>5580</v>
      </c>
      <c r="P859" s="286" t="s">
        <v>6034</v>
      </c>
      <c r="Q859" s="286"/>
      <c r="R859" s="286"/>
      <c r="S859" s="388"/>
      <c r="T859" s="286"/>
      <c r="U859" s="286"/>
      <c r="V859" s="286" t="s">
        <v>5257</v>
      </c>
      <c r="W859" s="389">
        <v>43299</v>
      </c>
    </row>
    <row r="860" spans="1:23" x14ac:dyDescent="0.3">
      <c r="A860" s="286" t="s">
        <v>5748</v>
      </c>
      <c r="B860" s="286" t="s">
        <v>4746</v>
      </c>
      <c r="C860" s="489">
        <v>241.8</v>
      </c>
      <c r="D860" s="286" t="s">
        <v>133</v>
      </c>
      <c r="E860" s="286" t="s">
        <v>5476</v>
      </c>
      <c r="F860" s="286">
        <v>42</v>
      </c>
      <c r="G860" s="286">
        <v>348</v>
      </c>
      <c r="H860" s="286"/>
      <c r="I860" s="385">
        <v>252</v>
      </c>
      <c r="J860" s="286" t="s">
        <v>5988</v>
      </c>
      <c r="K860" s="500">
        <v>80</v>
      </c>
      <c r="L860" s="500">
        <v>259</v>
      </c>
      <c r="M860" s="493" t="s">
        <v>5992</v>
      </c>
      <c r="N860" s="388" t="s">
        <v>6851</v>
      </c>
      <c r="O860" s="286" t="s">
        <v>5580</v>
      </c>
      <c r="P860" s="286" t="s">
        <v>6034</v>
      </c>
      <c r="Q860" s="286"/>
      <c r="R860" s="286"/>
      <c r="S860" s="388"/>
      <c r="T860" s="286"/>
      <c r="U860" s="286"/>
      <c r="V860" s="286" t="s">
        <v>5257</v>
      </c>
      <c r="W860" s="389">
        <v>43299</v>
      </c>
    </row>
    <row r="861" spans="1:23" x14ac:dyDescent="0.3">
      <c r="A861" s="286" t="s">
        <v>5748</v>
      </c>
      <c r="B861" s="286" t="s">
        <v>4746</v>
      </c>
      <c r="C861" s="489">
        <v>175.3</v>
      </c>
      <c r="D861" s="286" t="s">
        <v>133</v>
      </c>
      <c r="E861" s="286" t="s">
        <v>5476</v>
      </c>
      <c r="F861" s="286">
        <v>38</v>
      </c>
      <c r="G861" s="286">
        <v>344</v>
      </c>
      <c r="H861" s="286"/>
      <c r="I861" s="385"/>
      <c r="J861" s="286" t="s">
        <v>5988</v>
      </c>
      <c r="K861" s="500">
        <v>82</v>
      </c>
      <c r="L861" s="500">
        <v>255</v>
      </c>
      <c r="M861" s="493" t="s">
        <v>5992</v>
      </c>
      <c r="N861" s="388" t="s">
        <v>6852</v>
      </c>
      <c r="O861" s="286" t="s">
        <v>5580</v>
      </c>
      <c r="P861" s="286" t="s">
        <v>6034</v>
      </c>
      <c r="Q861" s="286"/>
      <c r="R861" s="286"/>
      <c r="S861" s="388"/>
      <c r="T861" s="286"/>
      <c r="U861" s="286"/>
      <c r="V861" s="286" t="s">
        <v>5257</v>
      </c>
      <c r="W861" s="389">
        <v>43298</v>
      </c>
    </row>
    <row r="862" spans="1:23" x14ac:dyDescent="0.3">
      <c r="A862" s="286" t="s">
        <v>5748</v>
      </c>
      <c r="B862" s="286" t="s">
        <v>4746</v>
      </c>
      <c r="C862" s="489">
        <v>225.15</v>
      </c>
      <c r="D862" s="286" t="s">
        <v>133</v>
      </c>
      <c r="E862" s="286" t="s">
        <v>5476</v>
      </c>
      <c r="F862" s="286">
        <v>40</v>
      </c>
      <c r="G862" s="286">
        <v>355</v>
      </c>
      <c r="H862" s="286"/>
      <c r="I862" s="385">
        <v>271</v>
      </c>
      <c r="J862" s="286" t="s">
        <v>5988</v>
      </c>
      <c r="K862" s="500">
        <v>82</v>
      </c>
      <c r="L862" s="500">
        <v>264</v>
      </c>
      <c r="M862" s="493" t="s">
        <v>5992</v>
      </c>
      <c r="N862" s="388" t="s">
        <v>6853</v>
      </c>
      <c r="O862" s="286" t="s">
        <v>5580</v>
      </c>
      <c r="P862" s="286" t="s">
        <v>6034</v>
      </c>
      <c r="Q862" s="286"/>
      <c r="R862" s="286"/>
      <c r="S862" s="388"/>
      <c r="T862" s="286"/>
      <c r="U862" s="286"/>
      <c r="V862" s="286" t="s">
        <v>5257</v>
      </c>
      <c r="W862" s="389">
        <v>43299</v>
      </c>
    </row>
    <row r="863" spans="1:23" x14ac:dyDescent="0.3">
      <c r="A863" s="286" t="s">
        <v>5748</v>
      </c>
      <c r="B863" s="286" t="s">
        <v>4746</v>
      </c>
      <c r="C863" s="489">
        <v>225.4</v>
      </c>
      <c r="D863" s="286" t="s">
        <v>133</v>
      </c>
      <c r="E863" s="286" t="s">
        <v>5476</v>
      </c>
      <c r="F863" s="286">
        <v>39</v>
      </c>
      <c r="G863" s="286">
        <v>349</v>
      </c>
      <c r="H863" s="286"/>
      <c r="I863" s="385">
        <v>279</v>
      </c>
      <c r="J863" s="286" t="s">
        <v>5988</v>
      </c>
      <c r="K863" s="500">
        <v>83</v>
      </c>
      <c r="L863" s="500">
        <v>259</v>
      </c>
      <c r="M863" s="493" t="s">
        <v>5992</v>
      </c>
      <c r="N863" s="388" t="s">
        <v>6854</v>
      </c>
      <c r="O863" s="286" t="s">
        <v>5580</v>
      </c>
      <c r="P863" s="286" t="s">
        <v>6034</v>
      </c>
      <c r="Q863" s="286"/>
      <c r="R863" s="286"/>
      <c r="S863" s="388"/>
      <c r="T863" s="286"/>
      <c r="U863" s="286"/>
      <c r="V863" s="286" t="s">
        <v>5257</v>
      </c>
      <c r="W863" s="389">
        <v>43299</v>
      </c>
    </row>
    <row r="864" spans="1:23" x14ac:dyDescent="0.3">
      <c r="A864" s="286" t="s">
        <v>5748</v>
      </c>
      <c r="B864" s="286" t="s">
        <v>4746</v>
      </c>
      <c r="C864" s="489">
        <v>229.1</v>
      </c>
      <c r="D864" s="286" t="s">
        <v>133</v>
      </c>
      <c r="E864" s="286" t="s">
        <v>5476</v>
      </c>
      <c r="F864" s="286">
        <v>39</v>
      </c>
      <c r="G864" s="286">
        <v>0</v>
      </c>
      <c r="H864" s="286"/>
      <c r="I864" s="385">
        <v>283</v>
      </c>
      <c r="J864" s="286" t="s">
        <v>5988</v>
      </c>
      <c r="K864" s="500">
        <v>83</v>
      </c>
      <c r="L864" s="500">
        <v>268</v>
      </c>
      <c r="M864" s="493" t="s">
        <v>5992</v>
      </c>
      <c r="N864" s="388" t="s">
        <v>6855</v>
      </c>
      <c r="O864" s="286" t="s">
        <v>5580</v>
      </c>
      <c r="P864" s="286" t="s">
        <v>6034</v>
      </c>
      <c r="Q864" s="286"/>
      <c r="R864" s="286"/>
      <c r="S864" s="388"/>
      <c r="T864" s="286"/>
      <c r="U864" s="286"/>
      <c r="V864" s="286" t="s">
        <v>5257</v>
      </c>
      <c r="W864" s="389">
        <v>43298</v>
      </c>
    </row>
    <row r="865" spans="1:23" x14ac:dyDescent="0.3">
      <c r="A865" s="286" t="s">
        <v>5748</v>
      </c>
      <c r="B865" s="286" t="s">
        <v>4746</v>
      </c>
      <c r="C865" s="489">
        <v>229.6</v>
      </c>
      <c r="D865" s="286" t="s">
        <v>133</v>
      </c>
      <c r="E865" s="286" t="s">
        <v>5476</v>
      </c>
      <c r="F865" s="286">
        <v>39</v>
      </c>
      <c r="G865" s="286">
        <v>356</v>
      </c>
      <c r="H865" s="286"/>
      <c r="I865" s="385">
        <v>288</v>
      </c>
      <c r="J865" s="286" t="s">
        <v>5988</v>
      </c>
      <c r="K865" s="500">
        <v>83</v>
      </c>
      <c r="L865" s="500">
        <v>264</v>
      </c>
      <c r="M865" s="493" t="s">
        <v>5992</v>
      </c>
      <c r="N865" s="388" t="s">
        <v>6856</v>
      </c>
      <c r="O865" s="286" t="s">
        <v>5580</v>
      </c>
      <c r="P865" s="286" t="s">
        <v>6034</v>
      </c>
      <c r="Q865" s="286"/>
      <c r="R865" s="286"/>
      <c r="S865" s="388"/>
      <c r="T865" s="286"/>
      <c r="U865" s="286"/>
      <c r="V865" s="286" t="s">
        <v>5257</v>
      </c>
      <c r="W865" s="389">
        <v>43298</v>
      </c>
    </row>
    <row r="866" spans="1:23" x14ac:dyDescent="0.3">
      <c r="A866" s="286" t="s">
        <v>5748</v>
      </c>
      <c r="B866" s="286" t="s">
        <v>4746</v>
      </c>
      <c r="C866" s="489">
        <v>231.25</v>
      </c>
      <c r="D866" s="286" t="s">
        <v>133</v>
      </c>
      <c r="E866" s="286" t="s">
        <v>5476</v>
      </c>
      <c r="F866" s="286">
        <v>39</v>
      </c>
      <c r="G866" s="286">
        <v>346</v>
      </c>
      <c r="H866" s="286"/>
      <c r="I866" s="385">
        <v>288</v>
      </c>
      <c r="J866" s="286" t="s">
        <v>5988</v>
      </c>
      <c r="K866" s="500">
        <v>83</v>
      </c>
      <c r="L866" s="500">
        <v>257</v>
      </c>
      <c r="M866" s="493" t="s">
        <v>5992</v>
      </c>
      <c r="N866" s="388" t="s">
        <v>6857</v>
      </c>
      <c r="O866" s="286" t="s">
        <v>5580</v>
      </c>
      <c r="P866" s="286" t="s">
        <v>6034</v>
      </c>
      <c r="Q866" s="286"/>
      <c r="R866" s="286"/>
      <c r="S866" s="388"/>
      <c r="T866" s="286"/>
      <c r="U866" s="286"/>
      <c r="V866" s="286" t="s">
        <v>5257</v>
      </c>
      <c r="W866" s="389">
        <v>43298</v>
      </c>
    </row>
    <row r="867" spans="1:23" x14ac:dyDescent="0.3">
      <c r="A867" s="286" t="s">
        <v>5748</v>
      </c>
      <c r="B867" s="286" t="s">
        <v>4746</v>
      </c>
      <c r="C867" s="489">
        <v>242.8</v>
      </c>
      <c r="D867" s="286" t="s">
        <v>133</v>
      </c>
      <c r="E867" s="286" t="s">
        <v>5476</v>
      </c>
      <c r="F867" s="286">
        <v>39</v>
      </c>
      <c r="G867" s="286">
        <v>348</v>
      </c>
      <c r="H867" s="286"/>
      <c r="I867" s="385"/>
      <c r="J867" s="286" t="s">
        <v>5988</v>
      </c>
      <c r="K867" s="500">
        <v>83</v>
      </c>
      <c r="L867" s="500">
        <v>259</v>
      </c>
      <c r="M867" s="493" t="s">
        <v>5992</v>
      </c>
      <c r="N867" s="388" t="s">
        <v>6858</v>
      </c>
      <c r="O867" s="286" t="s">
        <v>5580</v>
      </c>
      <c r="P867" s="286" t="s">
        <v>6034</v>
      </c>
      <c r="Q867" s="286"/>
      <c r="R867" s="286"/>
      <c r="S867" s="388"/>
      <c r="T867" s="286"/>
      <c r="U867" s="286"/>
      <c r="V867" s="286" t="s">
        <v>5257</v>
      </c>
      <c r="W867" s="389">
        <v>43298</v>
      </c>
    </row>
    <row r="868" spans="1:23" x14ac:dyDescent="0.3">
      <c r="A868" s="286" t="s">
        <v>5748</v>
      </c>
      <c r="B868" s="286" t="s">
        <v>4746</v>
      </c>
      <c r="C868" s="489">
        <v>270.95</v>
      </c>
      <c r="D868" s="286" t="s">
        <v>5280</v>
      </c>
      <c r="E868" s="286" t="s">
        <v>5476</v>
      </c>
      <c r="F868" s="286">
        <v>85</v>
      </c>
      <c r="G868" s="286">
        <v>328</v>
      </c>
      <c r="H868" s="286"/>
      <c r="I868" s="385"/>
      <c r="J868" s="286" t="s">
        <v>5988</v>
      </c>
      <c r="K868" s="500">
        <v>37</v>
      </c>
      <c r="L868" s="500">
        <v>263</v>
      </c>
      <c r="M868" s="501" t="s">
        <v>6002</v>
      </c>
      <c r="N868" s="388" t="s">
        <v>6859</v>
      </c>
      <c r="O868" s="286" t="s">
        <v>5580</v>
      </c>
      <c r="P868" s="286" t="s">
        <v>6034</v>
      </c>
      <c r="Q868" s="286"/>
      <c r="R868" s="286"/>
      <c r="S868" s="388"/>
      <c r="T868" s="286"/>
      <c r="U868" s="286"/>
      <c r="V868" s="286" t="s">
        <v>5257</v>
      </c>
      <c r="W868" s="389">
        <v>43298</v>
      </c>
    </row>
    <row r="869" spans="1:23" x14ac:dyDescent="0.3">
      <c r="A869" s="286" t="s">
        <v>5748</v>
      </c>
      <c r="B869" s="286" t="s">
        <v>4746</v>
      </c>
      <c r="C869" s="489">
        <v>266.2</v>
      </c>
      <c r="D869" s="286" t="s">
        <v>5280</v>
      </c>
      <c r="E869" s="286" t="s">
        <v>5476</v>
      </c>
      <c r="F869" s="286">
        <v>75</v>
      </c>
      <c r="G869" s="286">
        <v>333</v>
      </c>
      <c r="H869" s="286"/>
      <c r="I869" s="385"/>
      <c r="J869" s="286" t="s">
        <v>5988</v>
      </c>
      <c r="K869" s="500">
        <v>46</v>
      </c>
      <c r="L869" s="500">
        <v>258</v>
      </c>
      <c r="M869" s="501" t="s">
        <v>6002</v>
      </c>
      <c r="N869" s="388" t="s">
        <v>6860</v>
      </c>
      <c r="O869" s="286" t="s">
        <v>5580</v>
      </c>
      <c r="P869" s="286" t="s">
        <v>6034</v>
      </c>
      <c r="Q869" s="286"/>
      <c r="R869" s="286"/>
      <c r="S869" s="388"/>
      <c r="T869" s="286"/>
      <c r="U869" s="286"/>
      <c r="V869" s="286" t="s">
        <v>5257</v>
      </c>
      <c r="W869" s="389">
        <v>43298</v>
      </c>
    </row>
    <row r="870" spans="1:23" x14ac:dyDescent="0.3">
      <c r="A870" s="286" t="s">
        <v>5748</v>
      </c>
      <c r="B870" s="286" t="s">
        <v>4746</v>
      </c>
      <c r="C870" s="489">
        <v>300.55</v>
      </c>
      <c r="D870" s="286" t="s">
        <v>5280</v>
      </c>
      <c r="E870" s="286" t="s">
        <v>5476</v>
      </c>
      <c r="F870" s="286">
        <v>72</v>
      </c>
      <c r="G870" s="286">
        <v>10</v>
      </c>
      <c r="H870" s="286"/>
      <c r="I870" s="385"/>
      <c r="J870" s="286" t="s">
        <v>5988</v>
      </c>
      <c r="K870" s="500">
        <v>50</v>
      </c>
      <c r="L870" s="500">
        <v>271</v>
      </c>
      <c r="M870" s="501" t="s">
        <v>6002</v>
      </c>
      <c r="N870" s="388" t="s">
        <v>6861</v>
      </c>
      <c r="O870" s="286" t="s">
        <v>5580</v>
      </c>
      <c r="P870" s="286" t="s">
        <v>6034</v>
      </c>
      <c r="Q870" s="286"/>
      <c r="R870" s="286"/>
      <c r="S870" s="388"/>
      <c r="T870" s="286"/>
      <c r="U870" s="286"/>
      <c r="V870" s="286" t="s">
        <v>5257</v>
      </c>
      <c r="W870" s="389">
        <v>43298</v>
      </c>
    </row>
    <row r="871" spans="1:23" x14ac:dyDescent="0.3">
      <c r="A871" s="286" t="s">
        <v>5748</v>
      </c>
      <c r="B871" s="286" t="s">
        <v>4746</v>
      </c>
      <c r="C871" s="489">
        <v>301.5</v>
      </c>
      <c r="D871" s="286" t="s">
        <v>5280</v>
      </c>
      <c r="E871" s="286" t="s">
        <v>5476</v>
      </c>
      <c r="F871" s="286">
        <v>72</v>
      </c>
      <c r="G871" s="286">
        <v>358</v>
      </c>
      <c r="H871" s="286"/>
      <c r="I871" s="385"/>
      <c r="J871" s="286" t="s">
        <v>5988</v>
      </c>
      <c r="K871" s="500">
        <v>51</v>
      </c>
      <c r="L871" s="500">
        <v>266</v>
      </c>
      <c r="M871" s="501" t="s">
        <v>6002</v>
      </c>
      <c r="N871" s="388" t="s">
        <v>6602</v>
      </c>
      <c r="O871" s="286" t="s">
        <v>5580</v>
      </c>
      <c r="P871" s="286" t="s">
        <v>6034</v>
      </c>
      <c r="Q871" s="286"/>
      <c r="R871" s="286"/>
      <c r="S871" s="388"/>
      <c r="T871" s="286"/>
      <c r="U871" s="286"/>
      <c r="V871" s="286" t="s">
        <v>5257</v>
      </c>
      <c r="W871" s="389">
        <v>43298</v>
      </c>
    </row>
    <row r="872" spans="1:23" x14ac:dyDescent="0.3">
      <c r="A872" s="286" t="s">
        <v>5748</v>
      </c>
      <c r="B872" s="286" t="s">
        <v>4746</v>
      </c>
      <c r="C872" s="489">
        <v>310.25</v>
      </c>
      <c r="D872" s="286" t="s">
        <v>5280</v>
      </c>
      <c r="E872" s="286" t="s">
        <v>5476</v>
      </c>
      <c r="F872" s="286">
        <v>61</v>
      </c>
      <c r="G872" s="286">
        <v>18</v>
      </c>
      <c r="H872" s="286"/>
      <c r="I872" s="385"/>
      <c r="J872" s="286" t="s">
        <v>5248</v>
      </c>
      <c r="K872" s="500">
        <v>61</v>
      </c>
      <c r="L872" s="500">
        <v>276</v>
      </c>
      <c r="M872" s="501" t="s">
        <v>6002</v>
      </c>
      <c r="N872" s="388" t="s">
        <v>6862</v>
      </c>
      <c r="O872" s="286" t="s">
        <v>5580</v>
      </c>
      <c r="P872" s="286" t="s">
        <v>6034</v>
      </c>
      <c r="Q872" s="286"/>
      <c r="R872" s="286"/>
      <c r="S872" s="388"/>
      <c r="T872" s="286"/>
      <c r="U872" s="286"/>
      <c r="V872" s="286" t="s">
        <v>5257</v>
      </c>
      <c r="W872" s="389">
        <v>43298</v>
      </c>
    </row>
    <row r="873" spans="1:23" x14ac:dyDescent="0.3">
      <c r="A873" s="286" t="s">
        <v>5748</v>
      </c>
      <c r="B873" s="286" t="s">
        <v>4746</v>
      </c>
      <c r="C873" s="489">
        <v>293</v>
      </c>
      <c r="D873" s="286" t="s">
        <v>5280</v>
      </c>
      <c r="E873" s="286" t="s">
        <v>5476</v>
      </c>
      <c r="F873" s="286">
        <v>60</v>
      </c>
      <c r="G873" s="286">
        <v>344</v>
      </c>
      <c r="H873" s="286"/>
      <c r="I873" s="385"/>
      <c r="J873" s="286" t="s">
        <v>5988</v>
      </c>
      <c r="K873" s="500">
        <v>62</v>
      </c>
      <c r="L873" s="500">
        <v>258</v>
      </c>
      <c r="M873" s="501" t="s">
        <v>6002</v>
      </c>
      <c r="N873" s="388" t="s">
        <v>6863</v>
      </c>
      <c r="O873" s="286" t="s">
        <v>5580</v>
      </c>
      <c r="P873" s="286" t="s">
        <v>6034</v>
      </c>
      <c r="Q873" s="286"/>
      <c r="R873" s="286"/>
      <c r="S873" s="388"/>
      <c r="T873" s="286"/>
      <c r="U873" s="286"/>
      <c r="V873" s="286" t="s">
        <v>5257</v>
      </c>
      <c r="W873" s="389">
        <v>43298</v>
      </c>
    </row>
    <row r="874" spans="1:23" x14ac:dyDescent="0.3">
      <c r="A874" s="286" t="s">
        <v>5748</v>
      </c>
      <c r="B874" s="286" t="s">
        <v>4746</v>
      </c>
      <c r="C874" s="489">
        <v>272.89999999999998</v>
      </c>
      <c r="D874" s="286" t="s">
        <v>5280</v>
      </c>
      <c r="E874" s="286" t="s">
        <v>5476</v>
      </c>
      <c r="F874" s="286">
        <v>55</v>
      </c>
      <c r="G874" s="286">
        <v>319</v>
      </c>
      <c r="H874" s="286"/>
      <c r="I874" s="385"/>
      <c r="J874" s="286" t="s">
        <v>5988</v>
      </c>
      <c r="K874" s="500">
        <v>63</v>
      </c>
      <c r="L874" s="500">
        <v>242</v>
      </c>
      <c r="M874" s="501" t="s">
        <v>6002</v>
      </c>
      <c r="N874" s="388" t="s">
        <v>6864</v>
      </c>
      <c r="O874" s="286" t="s">
        <v>5580</v>
      </c>
      <c r="P874" s="286" t="s">
        <v>6034</v>
      </c>
      <c r="Q874" s="286"/>
      <c r="R874" s="286"/>
      <c r="S874" s="388"/>
      <c r="T874" s="286"/>
      <c r="U874" s="286"/>
      <c r="V874" s="286" t="s">
        <v>5257</v>
      </c>
      <c r="W874" s="389">
        <v>43298</v>
      </c>
    </row>
    <row r="875" spans="1:23" x14ac:dyDescent="0.3">
      <c r="A875" s="286" t="s">
        <v>5748</v>
      </c>
      <c r="B875" s="286" t="s">
        <v>4746</v>
      </c>
      <c r="C875" s="489">
        <v>316.55</v>
      </c>
      <c r="D875" s="286" t="s">
        <v>5280</v>
      </c>
      <c r="E875" s="286" t="s">
        <v>5476</v>
      </c>
      <c r="F875" s="286">
        <v>58</v>
      </c>
      <c r="G875" s="286">
        <v>332</v>
      </c>
      <c r="H875" s="286"/>
      <c r="I875" s="385"/>
      <c r="J875" s="286" t="s">
        <v>5988</v>
      </c>
      <c r="K875" s="500">
        <v>63</v>
      </c>
      <c r="L875" s="500">
        <v>250</v>
      </c>
      <c r="M875" s="501" t="s">
        <v>6002</v>
      </c>
      <c r="N875" s="388" t="s">
        <v>6865</v>
      </c>
      <c r="O875" s="286" t="s">
        <v>5580</v>
      </c>
      <c r="P875" s="286" t="s">
        <v>5292</v>
      </c>
      <c r="Q875" s="286"/>
      <c r="R875" s="286"/>
      <c r="S875" s="388"/>
      <c r="T875" s="286"/>
      <c r="U875" s="286"/>
      <c r="V875" s="286" t="s">
        <v>5257</v>
      </c>
      <c r="W875" s="389">
        <v>43298</v>
      </c>
    </row>
    <row r="876" spans="1:23" x14ac:dyDescent="0.3">
      <c r="A876" s="286" t="s">
        <v>5748</v>
      </c>
      <c r="B876" s="286" t="s">
        <v>4746</v>
      </c>
      <c r="C876" s="489">
        <v>282.5</v>
      </c>
      <c r="D876" s="286" t="s">
        <v>5280</v>
      </c>
      <c r="E876" s="286" t="s">
        <v>5476</v>
      </c>
      <c r="F876" s="286">
        <v>51</v>
      </c>
      <c r="G876" s="286">
        <v>356</v>
      </c>
      <c r="H876" s="286"/>
      <c r="I876" s="385"/>
      <c r="J876" s="286" t="s">
        <v>5988</v>
      </c>
      <c r="K876" s="500">
        <v>71</v>
      </c>
      <c r="L876" s="500">
        <v>264</v>
      </c>
      <c r="M876" s="501" t="s">
        <v>6002</v>
      </c>
      <c r="N876" s="388" t="s">
        <v>6866</v>
      </c>
      <c r="O876" s="286" t="s">
        <v>5580</v>
      </c>
      <c r="P876" s="286" t="s">
        <v>6034</v>
      </c>
      <c r="Q876" s="286"/>
      <c r="R876" s="286"/>
      <c r="S876" s="388"/>
      <c r="T876" s="286"/>
      <c r="U876" s="286"/>
      <c r="V876" s="286" t="s">
        <v>5257</v>
      </c>
      <c r="W876" s="389">
        <v>43298</v>
      </c>
    </row>
    <row r="877" spans="1:23" x14ac:dyDescent="0.3">
      <c r="A877" s="286" t="s">
        <v>5748</v>
      </c>
      <c r="B877" s="286" t="s">
        <v>4746</v>
      </c>
      <c r="C877" s="489">
        <v>315.10000000000002</v>
      </c>
      <c r="D877" s="286" t="s">
        <v>5280</v>
      </c>
      <c r="E877" s="286" t="s">
        <v>5476</v>
      </c>
      <c r="F877" s="286">
        <v>47</v>
      </c>
      <c r="G877" s="286">
        <v>8</v>
      </c>
      <c r="H877" s="286"/>
      <c r="I877" s="385"/>
      <c r="J877" s="286" t="s">
        <v>5988</v>
      </c>
      <c r="K877" s="500">
        <v>76</v>
      </c>
      <c r="L877" s="500">
        <v>272</v>
      </c>
      <c r="M877" s="501" t="s">
        <v>6002</v>
      </c>
      <c r="N877" s="388" t="s">
        <v>6867</v>
      </c>
      <c r="O877" s="286" t="s">
        <v>5580</v>
      </c>
      <c r="P877" s="286" t="s">
        <v>6034</v>
      </c>
      <c r="Q877" s="286"/>
      <c r="R877" s="286"/>
      <c r="S877" s="388"/>
      <c r="T877" s="286"/>
      <c r="U877" s="286"/>
      <c r="V877" s="286" t="s">
        <v>5257</v>
      </c>
      <c r="W877" s="389">
        <v>43298</v>
      </c>
    </row>
    <row r="878" spans="1:23" x14ac:dyDescent="0.3">
      <c r="A878" s="286" t="s">
        <v>5748</v>
      </c>
      <c r="B878" s="286" t="s">
        <v>4746</v>
      </c>
      <c r="C878" s="489">
        <v>257.89999999999998</v>
      </c>
      <c r="D878" s="286" t="s">
        <v>5280</v>
      </c>
      <c r="E878" s="286" t="s">
        <v>5476</v>
      </c>
      <c r="F878" s="286">
        <v>43</v>
      </c>
      <c r="G878" s="286">
        <v>8</v>
      </c>
      <c r="H878" s="286"/>
      <c r="I878" s="385"/>
      <c r="J878" s="286" t="s">
        <v>5988</v>
      </c>
      <c r="K878" s="500">
        <v>79</v>
      </c>
      <c r="L878" s="500">
        <v>274</v>
      </c>
      <c r="M878" s="501" t="s">
        <v>6002</v>
      </c>
      <c r="N878" s="388" t="s">
        <v>6868</v>
      </c>
      <c r="O878" s="286" t="s">
        <v>5580</v>
      </c>
      <c r="P878" s="286" t="s">
        <v>6034</v>
      </c>
      <c r="Q878" s="286"/>
      <c r="R878" s="286"/>
      <c r="S878" s="388"/>
      <c r="T878" s="286"/>
      <c r="U878" s="286"/>
      <c r="V878" s="286" t="s">
        <v>5257</v>
      </c>
      <c r="W878" s="389">
        <v>43298</v>
      </c>
    </row>
    <row r="879" spans="1:23" x14ac:dyDescent="0.3">
      <c r="A879" s="286" t="s">
        <v>5748</v>
      </c>
      <c r="B879" s="286" t="s">
        <v>4746</v>
      </c>
      <c r="C879" s="489">
        <v>263.39999999999998</v>
      </c>
      <c r="D879" s="286" t="s">
        <v>5280</v>
      </c>
      <c r="E879" s="286" t="s">
        <v>5476</v>
      </c>
      <c r="F879" s="286">
        <v>29</v>
      </c>
      <c r="G879" s="286">
        <v>13</v>
      </c>
      <c r="H879" s="286"/>
      <c r="I879" s="385"/>
      <c r="J879" s="286"/>
      <c r="K879" s="500">
        <v>87</v>
      </c>
      <c r="L879" s="500">
        <v>99</v>
      </c>
      <c r="M879" s="501" t="s">
        <v>6002</v>
      </c>
      <c r="N879" s="388" t="s">
        <v>6869</v>
      </c>
      <c r="O879" s="286" t="s">
        <v>5580</v>
      </c>
      <c r="P879" s="286" t="s">
        <v>6034</v>
      </c>
      <c r="Q879" s="286"/>
      <c r="R879" s="286"/>
      <c r="S879" s="388"/>
      <c r="T879" s="286"/>
      <c r="U879" s="286"/>
      <c r="V879" s="286" t="s">
        <v>5257</v>
      </c>
      <c r="W879" s="389">
        <v>43298</v>
      </c>
    </row>
    <row r="880" spans="1:23" x14ac:dyDescent="0.3">
      <c r="A880" s="286" t="s">
        <v>5748</v>
      </c>
      <c r="B880" s="286" t="s">
        <v>4746</v>
      </c>
      <c r="C880" s="489">
        <v>213.9</v>
      </c>
      <c r="D880" s="286" t="s">
        <v>5469</v>
      </c>
      <c r="E880" s="286" t="s">
        <v>5476</v>
      </c>
      <c r="F880" s="286">
        <v>49</v>
      </c>
      <c r="G880" s="286">
        <v>358</v>
      </c>
      <c r="H880" s="286"/>
      <c r="I880" s="385"/>
      <c r="J880" s="286" t="s">
        <v>5988</v>
      </c>
      <c r="K880" s="500">
        <v>73</v>
      </c>
      <c r="L880" s="500">
        <v>267</v>
      </c>
      <c r="M880" s="501" t="s">
        <v>6002</v>
      </c>
      <c r="N880" s="388" t="s">
        <v>6870</v>
      </c>
      <c r="O880" s="286" t="s">
        <v>5580</v>
      </c>
      <c r="P880" s="286" t="s">
        <v>6034</v>
      </c>
      <c r="Q880" s="286"/>
      <c r="R880" s="286"/>
      <c r="S880" s="388"/>
      <c r="T880" s="286"/>
      <c r="U880" s="286"/>
      <c r="V880" s="286" t="s">
        <v>5257</v>
      </c>
      <c r="W880" s="389">
        <v>43298</v>
      </c>
    </row>
    <row r="881" spans="1:23" x14ac:dyDescent="0.3">
      <c r="A881" s="286" t="s">
        <v>5748</v>
      </c>
      <c r="B881" s="286" t="s">
        <v>4746</v>
      </c>
      <c r="C881" s="489">
        <v>215.7</v>
      </c>
      <c r="D881" s="286" t="s">
        <v>5469</v>
      </c>
      <c r="E881" s="286" t="s">
        <v>5476</v>
      </c>
      <c r="F881" s="286">
        <v>45</v>
      </c>
      <c r="G881" s="286">
        <v>332</v>
      </c>
      <c r="H881" s="286"/>
      <c r="I881" s="385"/>
      <c r="J881" s="286" t="s">
        <v>5988</v>
      </c>
      <c r="K881" s="500">
        <v>74</v>
      </c>
      <c r="L881" s="500">
        <v>248</v>
      </c>
      <c r="M881" s="501" t="s">
        <v>6002</v>
      </c>
      <c r="N881" s="388" t="s">
        <v>6871</v>
      </c>
      <c r="O881" s="286" t="s">
        <v>5580</v>
      </c>
      <c r="P881" s="286" t="s">
        <v>6034</v>
      </c>
      <c r="Q881" s="286"/>
      <c r="R881" s="286"/>
      <c r="S881" s="388"/>
      <c r="T881" s="286"/>
      <c r="U881" s="286"/>
      <c r="V881" s="286" t="s">
        <v>5257</v>
      </c>
      <c r="W881" s="389">
        <v>43298</v>
      </c>
    </row>
    <row r="882" spans="1:23" x14ac:dyDescent="0.3">
      <c r="A882" s="286" t="s">
        <v>5748</v>
      </c>
      <c r="B882" s="286" t="s">
        <v>4746</v>
      </c>
      <c r="C882" s="489">
        <v>217.5</v>
      </c>
      <c r="D882" s="286" t="s">
        <v>5469</v>
      </c>
      <c r="E882" s="286" t="s">
        <v>5476</v>
      </c>
      <c r="F882" s="286">
        <v>45</v>
      </c>
      <c r="G882" s="286">
        <v>338</v>
      </c>
      <c r="H882" s="286">
        <v>340</v>
      </c>
      <c r="I882" s="385"/>
      <c r="J882" s="286" t="s">
        <v>5988</v>
      </c>
      <c r="K882" s="500">
        <v>75</v>
      </c>
      <c r="L882" s="500">
        <v>252</v>
      </c>
      <c r="M882" s="501" t="s">
        <v>6002</v>
      </c>
      <c r="N882" s="388" t="s">
        <v>6872</v>
      </c>
      <c r="O882" s="286" t="s">
        <v>5580</v>
      </c>
      <c r="P882" s="286" t="s">
        <v>6034</v>
      </c>
      <c r="Q882" s="286"/>
      <c r="R882" s="286"/>
      <c r="S882" s="388"/>
      <c r="T882" s="286"/>
      <c r="U882" s="286"/>
      <c r="V882" s="286" t="s">
        <v>5257</v>
      </c>
      <c r="W882" s="389">
        <v>43301</v>
      </c>
    </row>
    <row r="883" spans="1:23" x14ac:dyDescent="0.3">
      <c r="A883" s="286" t="s">
        <v>5748</v>
      </c>
      <c r="B883" s="286" t="s">
        <v>4746</v>
      </c>
      <c r="C883" s="489">
        <v>224.9</v>
      </c>
      <c r="D883" s="286" t="s">
        <v>5469</v>
      </c>
      <c r="E883" s="286" t="s">
        <v>5476</v>
      </c>
      <c r="F883" s="286">
        <v>44</v>
      </c>
      <c r="G883" s="286">
        <v>345</v>
      </c>
      <c r="H883" s="286"/>
      <c r="I883" s="385">
        <v>270</v>
      </c>
      <c r="J883" s="286" t="s">
        <v>5988</v>
      </c>
      <c r="K883" s="500">
        <v>77</v>
      </c>
      <c r="L883" s="500">
        <v>257</v>
      </c>
      <c r="M883" s="501" t="s">
        <v>6002</v>
      </c>
      <c r="N883" s="388" t="s">
        <v>6873</v>
      </c>
      <c r="O883" s="286" t="s">
        <v>5580</v>
      </c>
      <c r="P883" s="286" t="s">
        <v>6034</v>
      </c>
      <c r="Q883" s="286"/>
      <c r="R883" s="286"/>
      <c r="S883" s="388"/>
      <c r="T883" s="286"/>
      <c r="U883" s="286"/>
      <c r="V883" s="286" t="s">
        <v>5257</v>
      </c>
      <c r="W883" s="389">
        <v>43298</v>
      </c>
    </row>
    <row r="884" spans="1:23" x14ac:dyDescent="0.3">
      <c r="A884" s="286" t="s">
        <v>5748</v>
      </c>
      <c r="B884" s="286" t="s">
        <v>4746</v>
      </c>
      <c r="C884" s="489">
        <v>222.35</v>
      </c>
      <c r="D884" s="286" t="s">
        <v>5469</v>
      </c>
      <c r="E884" s="286" t="s">
        <v>5476</v>
      </c>
      <c r="F884" s="286">
        <v>39</v>
      </c>
      <c r="G884" s="286">
        <v>348</v>
      </c>
      <c r="H884" s="286"/>
      <c r="I884" s="385"/>
      <c r="J884" s="286" t="s">
        <v>5988</v>
      </c>
      <c r="K884" s="500">
        <v>82</v>
      </c>
      <c r="L884" s="500">
        <v>258</v>
      </c>
      <c r="M884" s="501" t="s">
        <v>6002</v>
      </c>
      <c r="N884" s="388" t="s">
        <v>6874</v>
      </c>
      <c r="O884" s="286" t="s">
        <v>5580</v>
      </c>
      <c r="P884" s="286" t="s">
        <v>6034</v>
      </c>
      <c r="Q884" s="286"/>
      <c r="R884" s="286"/>
      <c r="S884" s="388"/>
      <c r="T884" s="286"/>
      <c r="U884" s="286"/>
      <c r="V884" s="286" t="s">
        <v>5257</v>
      </c>
      <c r="W884" s="389">
        <v>43298</v>
      </c>
    </row>
    <row r="885" spans="1:23" x14ac:dyDescent="0.3">
      <c r="A885" s="286" t="s">
        <v>5748</v>
      </c>
      <c r="B885" s="286" t="s">
        <v>4746</v>
      </c>
      <c r="C885" s="489">
        <v>219</v>
      </c>
      <c r="D885" s="286" t="s">
        <v>5469</v>
      </c>
      <c r="E885" s="286" t="s">
        <v>5476</v>
      </c>
      <c r="F885" s="286">
        <v>38</v>
      </c>
      <c r="G885" s="286">
        <v>357</v>
      </c>
      <c r="H885" s="286"/>
      <c r="I885" s="385"/>
      <c r="J885" s="286" t="s">
        <v>5988</v>
      </c>
      <c r="K885" s="500">
        <v>84</v>
      </c>
      <c r="L885" s="500">
        <v>266</v>
      </c>
      <c r="M885" s="501" t="s">
        <v>6002</v>
      </c>
      <c r="N885" s="388" t="s">
        <v>6875</v>
      </c>
      <c r="O885" s="286" t="s">
        <v>5580</v>
      </c>
      <c r="P885" s="286" t="s">
        <v>6034</v>
      </c>
      <c r="Q885" s="286"/>
      <c r="R885" s="286"/>
      <c r="S885" s="388"/>
      <c r="T885" s="286"/>
      <c r="U885" s="286"/>
      <c r="V885" s="286" t="s">
        <v>5257</v>
      </c>
      <c r="W885" s="389">
        <v>43298</v>
      </c>
    </row>
    <row r="886" spans="1:23" x14ac:dyDescent="0.3">
      <c r="A886" s="286" t="s">
        <v>5748</v>
      </c>
      <c r="B886" s="286" t="s">
        <v>4746</v>
      </c>
      <c r="C886" s="489">
        <v>226.01</v>
      </c>
      <c r="D886" s="286" t="s">
        <v>5469</v>
      </c>
      <c r="E886" s="286" t="s">
        <v>5476</v>
      </c>
      <c r="F886" s="286">
        <v>35</v>
      </c>
      <c r="G886" s="286">
        <v>3</v>
      </c>
      <c r="H886" s="286"/>
      <c r="I886" s="385"/>
      <c r="J886" s="286" t="s">
        <v>5248</v>
      </c>
      <c r="K886" s="500">
        <v>87</v>
      </c>
      <c r="L886" s="500">
        <v>270</v>
      </c>
      <c r="M886" s="501" t="s">
        <v>6002</v>
      </c>
      <c r="N886" s="388" t="s">
        <v>6876</v>
      </c>
      <c r="O886" s="286" t="s">
        <v>5580</v>
      </c>
      <c r="P886" s="286" t="s">
        <v>6034</v>
      </c>
      <c r="Q886" s="286"/>
      <c r="R886" s="286"/>
      <c r="S886" s="388">
        <v>0</v>
      </c>
      <c r="T886" s="286"/>
      <c r="U886" s="286"/>
      <c r="V886" s="286" t="s">
        <v>5257</v>
      </c>
      <c r="W886" s="389">
        <v>43298</v>
      </c>
    </row>
    <row r="887" spans="1:23" x14ac:dyDescent="0.3">
      <c r="A887" s="286" t="s">
        <v>5748</v>
      </c>
      <c r="B887" s="286" t="s">
        <v>4746</v>
      </c>
      <c r="C887" s="489">
        <v>146</v>
      </c>
      <c r="D887" s="286" t="s">
        <v>6877</v>
      </c>
      <c r="E887" s="286" t="s">
        <v>5476</v>
      </c>
      <c r="F887" s="286">
        <v>25</v>
      </c>
      <c r="G887" s="286">
        <v>138</v>
      </c>
      <c r="H887" s="286"/>
      <c r="I887" s="385"/>
      <c r="J887" s="286" t="s">
        <v>5988</v>
      </c>
      <c r="K887" s="500">
        <v>45</v>
      </c>
      <c r="L887" s="500">
        <v>29</v>
      </c>
      <c r="M887" s="497" t="s">
        <v>6024</v>
      </c>
      <c r="N887" s="388" t="s">
        <v>6878</v>
      </c>
      <c r="O887" s="286" t="s">
        <v>5580</v>
      </c>
      <c r="P887" s="286" t="s">
        <v>6034</v>
      </c>
      <c r="Q887" s="286"/>
      <c r="R887" s="286"/>
      <c r="S887" s="388"/>
      <c r="T887" s="286"/>
      <c r="U887" s="286"/>
      <c r="V887" s="286" t="s">
        <v>5257</v>
      </c>
      <c r="W887" s="389">
        <v>43298</v>
      </c>
    </row>
    <row r="888" spans="1:23" x14ac:dyDescent="0.3">
      <c r="A888" s="286" t="s">
        <v>5748</v>
      </c>
      <c r="B888" s="286" t="s">
        <v>4746</v>
      </c>
      <c r="C888" s="489">
        <v>217.8</v>
      </c>
      <c r="D888" s="286" t="s">
        <v>5371</v>
      </c>
      <c r="E888" s="286" t="s">
        <v>5476</v>
      </c>
      <c r="F888" s="286">
        <v>40</v>
      </c>
      <c r="G888" s="286">
        <v>157</v>
      </c>
      <c r="H888" s="286"/>
      <c r="I888" s="385"/>
      <c r="J888" s="286" t="s">
        <v>5248</v>
      </c>
      <c r="K888" s="500">
        <v>23</v>
      </c>
      <c r="L888" s="500">
        <v>39</v>
      </c>
      <c r="M888" s="498" t="s">
        <v>6064</v>
      </c>
      <c r="N888" s="388" t="s">
        <v>6879</v>
      </c>
      <c r="O888" s="286" t="s">
        <v>5580</v>
      </c>
      <c r="P888" s="286" t="s">
        <v>6034</v>
      </c>
      <c r="Q888" s="286"/>
      <c r="R888" s="286"/>
      <c r="S888" s="388">
        <v>4</v>
      </c>
      <c r="T888" s="286" t="s">
        <v>6029</v>
      </c>
      <c r="U888" s="286" t="s">
        <v>6036</v>
      </c>
      <c r="V888" s="286" t="s">
        <v>5257</v>
      </c>
      <c r="W888" s="389">
        <v>43298</v>
      </c>
    </row>
    <row r="889" spans="1:23" x14ac:dyDescent="0.3">
      <c r="A889" s="286" t="s">
        <v>5748</v>
      </c>
      <c r="B889" s="286" t="s">
        <v>4746</v>
      </c>
      <c r="C889" s="489">
        <v>217.5</v>
      </c>
      <c r="D889" s="286" t="s">
        <v>5371</v>
      </c>
      <c r="E889" s="286" t="s">
        <v>5476</v>
      </c>
      <c r="F889" s="286">
        <v>37</v>
      </c>
      <c r="G889" s="286">
        <v>150</v>
      </c>
      <c r="H889" s="286"/>
      <c r="I889" s="385"/>
      <c r="J889" s="286" t="s">
        <v>5248</v>
      </c>
      <c r="K889" s="500">
        <v>29</v>
      </c>
      <c r="L889" s="500">
        <v>32</v>
      </c>
      <c r="M889" s="498" t="s">
        <v>6064</v>
      </c>
      <c r="N889" s="388" t="s">
        <v>6880</v>
      </c>
      <c r="O889" s="286" t="s">
        <v>5580</v>
      </c>
      <c r="P889" s="286" t="s">
        <v>6034</v>
      </c>
      <c r="Q889" s="286"/>
      <c r="R889" s="286"/>
      <c r="S889" s="388">
        <v>4</v>
      </c>
      <c r="T889" s="286" t="s">
        <v>6029</v>
      </c>
      <c r="U889" s="286" t="s">
        <v>6036</v>
      </c>
      <c r="V889" s="286" t="s">
        <v>5257</v>
      </c>
      <c r="W889" s="389">
        <v>43298</v>
      </c>
    </row>
    <row r="890" spans="1:23" x14ac:dyDescent="0.3">
      <c r="A890" s="286" t="s">
        <v>5748</v>
      </c>
      <c r="B890" s="286" t="s">
        <v>4746</v>
      </c>
      <c r="C890" s="489">
        <v>135.9</v>
      </c>
      <c r="D890" s="286" t="s">
        <v>5371</v>
      </c>
      <c r="E890" s="286" t="s">
        <v>5476</v>
      </c>
      <c r="F890" s="286">
        <v>65</v>
      </c>
      <c r="G890" s="286">
        <v>27</v>
      </c>
      <c r="H890" s="286"/>
      <c r="I890" s="385"/>
      <c r="J890" s="286" t="s">
        <v>5248</v>
      </c>
      <c r="K890" s="500">
        <v>54</v>
      </c>
      <c r="L890" s="500">
        <v>281</v>
      </c>
      <c r="M890" s="498" t="s">
        <v>6064</v>
      </c>
      <c r="N890" s="388" t="s">
        <v>6881</v>
      </c>
      <c r="O890" s="286" t="s">
        <v>5580</v>
      </c>
      <c r="P890" s="286" t="s">
        <v>6034</v>
      </c>
      <c r="Q890" s="286"/>
      <c r="R890" s="286"/>
      <c r="S890" s="388">
        <v>12</v>
      </c>
      <c r="T890" s="286" t="s">
        <v>6029</v>
      </c>
      <c r="U890" s="286" t="s">
        <v>6057</v>
      </c>
      <c r="V890" s="286" t="s">
        <v>5257</v>
      </c>
      <c r="W890" s="389">
        <v>43298</v>
      </c>
    </row>
    <row r="891" spans="1:23" x14ac:dyDescent="0.3">
      <c r="A891" s="286" t="s">
        <v>5748</v>
      </c>
      <c r="B891" s="286" t="s">
        <v>4746</v>
      </c>
      <c r="C891" s="489">
        <v>182.4</v>
      </c>
      <c r="D891" s="286" t="s">
        <v>5371</v>
      </c>
      <c r="E891" s="286" t="s">
        <v>5476</v>
      </c>
      <c r="F891" s="286">
        <v>38</v>
      </c>
      <c r="G891" s="286">
        <v>335</v>
      </c>
      <c r="H891" s="286"/>
      <c r="I891" s="385"/>
      <c r="J891" s="286" t="s">
        <v>5988</v>
      </c>
      <c r="K891" s="500">
        <v>81</v>
      </c>
      <c r="L891" s="500">
        <v>248</v>
      </c>
      <c r="M891" s="498" t="s">
        <v>6064</v>
      </c>
      <c r="N891" s="388" t="s">
        <v>6882</v>
      </c>
      <c r="O891" s="286" t="s">
        <v>5580</v>
      </c>
      <c r="P891" s="286" t="s">
        <v>6034</v>
      </c>
      <c r="Q891" s="286"/>
      <c r="R891" s="286"/>
      <c r="S891" s="388">
        <v>10</v>
      </c>
      <c r="T891" s="286" t="s">
        <v>6029</v>
      </c>
      <c r="U891" s="286" t="s">
        <v>6057</v>
      </c>
      <c r="V891" s="286" t="s">
        <v>5257</v>
      </c>
      <c r="W891" s="389">
        <v>43298</v>
      </c>
    </row>
    <row r="892" spans="1:23" x14ac:dyDescent="0.3">
      <c r="A892" s="286" t="s">
        <v>5748</v>
      </c>
      <c r="B892" s="286" t="s">
        <v>4746</v>
      </c>
      <c r="C892" s="489">
        <v>316.60000000000002</v>
      </c>
      <c r="D892" s="286" t="s">
        <v>5371</v>
      </c>
      <c r="E892" s="286" t="s">
        <v>5476</v>
      </c>
      <c r="F892" s="286">
        <v>60</v>
      </c>
      <c r="G892" s="286">
        <v>287</v>
      </c>
      <c r="H892" s="286"/>
      <c r="I892" s="385"/>
      <c r="J892" s="286" t="s">
        <v>5988</v>
      </c>
      <c r="K892" s="500">
        <v>50</v>
      </c>
      <c r="L892" s="500">
        <v>227</v>
      </c>
      <c r="M892" s="499" t="s">
        <v>6027</v>
      </c>
      <c r="N892" s="388" t="s">
        <v>6883</v>
      </c>
      <c r="O892" s="286" t="s">
        <v>5580</v>
      </c>
      <c r="P892" s="286" t="s">
        <v>6034</v>
      </c>
      <c r="Q892" s="286"/>
      <c r="R892" s="286"/>
      <c r="S892" s="388">
        <v>6</v>
      </c>
      <c r="T892" s="286" t="s">
        <v>6029</v>
      </c>
      <c r="U892" s="286" t="s">
        <v>6036</v>
      </c>
      <c r="V892" s="286" t="s">
        <v>5257</v>
      </c>
      <c r="W892" s="389">
        <v>43298</v>
      </c>
    </row>
    <row r="893" spans="1:23" x14ac:dyDescent="0.3">
      <c r="A893" s="286" t="s">
        <v>5748</v>
      </c>
      <c r="B893" s="286" t="s">
        <v>4746</v>
      </c>
      <c r="C893" s="489">
        <v>316.3</v>
      </c>
      <c r="D893" s="286" t="s">
        <v>5371</v>
      </c>
      <c r="E893" s="286" t="s">
        <v>5476</v>
      </c>
      <c r="F893" s="286">
        <v>48</v>
      </c>
      <c r="G893" s="286">
        <v>287</v>
      </c>
      <c r="H893" s="286"/>
      <c r="I893" s="385"/>
      <c r="J893" s="286" t="s">
        <v>5988</v>
      </c>
      <c r="K893" s="500">
        <v>59</v>
      </c>
      <c r="L893" s="500">
        <v>218</v>
      </c>
      <c r="M893" s="499" t="s">
        <v>6027</v>
      </c>
      <c r="N893" s="388" t="s">
        <v>6884</v>
      </c>
      <c r="O893" s="286" t="s">
        <v>5580</v>
      </c>
      <c r="P893" s="286" t="s">
        <v>6034</v>
      </c>
      <c r="Q893" s="286"/>
      <c r="R893" s="286" t="s">
        <v>5344</v>
      </c>
      <c r="S893" s="388">
        <v>15</v>
      </c>
      <c r="T893" s="286" t="s">
        <v>6029</v>
      </c>
      <c r="U893" s="286" t="s">
        <v>6036</v>
      </c>
      <c r="V893" s="286" t="s">
        <v>5257</v>
      </c>
      <c r="W893" s="389">
        <v>43298</v>
      </c>
    </row>
    <row r="894" spans="1:23" x14ac:dyDescent="0.3">
      <c r="A894" s="286" t="s">
        <v>5748</v>
      </c>
      <c r="B894" s="286" t="s">
        <v>4746</v>
      </c>
      <c r="C894" s="489">
        <v>299.85000000000002</v>
      </c>
      <c r="D894" s="286" t="s">
        <v>5371</v>
      </c>
      <c r="E894" s="286" t="s">
        <v>5529</v>
      </c>
      <c r="F894" s="286">
        <v>62</v>
      </c>
      <c r="G894" s="286">
        <v>349</v>
      </c>
      <c r="H894" s="286"/>
      <c r="I894" s="385"/>
      <c r="J894" s="286" t="s">
        <v>5988</v>
      </c>
      <c r="K894" s="500">
        <v>60</v>
      </c>
      <c r="L894" s="500">
        <v>261</v>
      </c>
      <c r="M894" s="499" t="s">
        <v>6027</v>
      </c>
      <c r="N894" s="388" t="s">
        <v>6885</v>
      </c>
      <c r="O894" s="286" t="s">
        <v>5580</v>
      </c>
      <c r="P894" s="286" t="s">
        <v>6127</v>
      </c>
      <c r="Q894" s="286"/>
      <c r="R894" s="286" t="s">
        <v>5246</v>
      </c>
      <c r="S894" s="388">
        <v>30</v>
      </c>
      <c r="T894" s="286" t="s">
        <v>6029</v>
      </c>
      <c r="U894" s="286" t="s">
        <v>6036</v>
      </c>
      <c r="V894" s="286" t="s">
        <v>5257</v>
      </c>
      <c r="W894" s="389">
        <v>43298</v>
      </c>
    </row>
    <row r="895" spans="1:23" x14ac:dyDescent="0.3">
      <c r="A895" s="286" t="s">
        <v>5748</v>
      </c>
      <c r="B895" s="286" t="s">
        <v>4746</v>
      </c>
      <c r="C895" s="489">
        <v>124.1</v>
      </c>
      <c r="D895" s="286" t="s">
        <v>5371</v>
      </c>
      <c r="E895" s="286" t="s">
        <v>5476</v>
      </c>
      <c r="F895" s="286">
        <v>31</v>
      </c>
      <c r="G895" s="286">
        <v>88</v>
      </c>
      <c r="H895" s="286"/>
      <c r="I895" s="385"/>
      <c r="J895" s="286" t="s">
        <v>5988</v>
      </c>
      <c r="K895" s="500">
        <v>65</v>
      </c>
      <c r="L895" s="500">
        <v>339</v>
      </c>
      <c r="M895" s="499" t="s">
        <v>6027</v>
      </c>
      <c r="N895" s="388" t="s">
        <v>6886</v>
      </c>
      <c r="O895" s="286" t="s">
        <v>5580</v>
      </c>
      <c r="P895" s="286" t="s">
        <v>6034</v>
      </c>
      <c r="Q895" s="286"/>
      <c r="R895" s="286"/>
      <c r="S895" s="388">
        <v>3</v>
      </c>
      <c r="T895" s="286" t="s">
        <v>6057</v>
      </c>
      <c r="U895" s="286" t="s">
        <v>6029</v>
      </c>
      <c r="V895" s="286" t="s">
        <v>5257</v>
      </c>
      <c r="W895" s="389">
        <v>43298</v>
      </c>
    </row>
    <row r="896" spans="1:23" x14ac:dyDescent="0.3">
      <c r="A896" s="286" t="s">
        <v>5748</v>
      </c>
      <c r="B896" s="286" t="s">
        <v>4746</v>
      </c>
      <c r="C896" s="489">
        <v>126</v>
      </c>
      <c r="D896" s="286" t="s">
        <v>5371</v>
      </c>
      <c r="E896" s="286" t="s">
        <v>5476</v>
      </c>
      <c r="F896" s="286">
        <v>38</v>
      </c>
      <c r="G896" s="286">
        <v>294</v>
      </c>
      <c r="H896" s="286"/>
      <c r="I896" s="385"/>
      <c r="J896" s="286" t="s">
        <v>5988</v>
      </c>
      <c r="K896" s="500">
        <v>69</v>
      </c>
      <c r="L896" s="500">
        <v>217</v>
      </c>
      <c r="M896" s="499" t="s">
        <v>6027</v>
      </c>
      <c r="N896" s="388" t="s">
        <v>6887</v>
      </c>
      <c r="O896" s="286" t="s">
        <v>5580</v>
      </c>
      <c r="P896" s="286" t="s">
        <v>6034</v>
      </c>
      <c r="Q896" s="286"/>
      <c r="R896" s="286"/>
      <c r="S896" s="388">
        <v>4</v>
      </c>
      <c r="T896" s="286" t="s">
        <v>6057</v>
      </c>
      <c r="U896" s="286" t="s">
        <v>6029</v>
      </c>
      <c r="V896" s="286" t="s">
        <v>5257</v>
      </c>
      <c r="W896" s="389">
        <v>43298</v>
      </c>
    </row>
    <row r="897" spans="1:23" x14ac:dyDescent="0.3">
      <c r="A897" s="286" t="s">
        <v>5748</v>
      </c>
      <c r="B897" s="286" t="s">
        <v>4746</v>
      </c>
      <c r="C897" s="489">
        <v>223.75</v>
      </c>
      <c r="D897" s="286" t="s">
        <v>5371</v>
      </c>
      <c r="E897" s="286" t="s">
        <v>5476</v>
      </c>
      <c r="F897" s="286">
        <v>45</v>
      </c>
      <c r="G897" s="286">
        <v>324</v>
      </c>
      <c r="H897" s="286"/>
      <c r="I897" s="385"/>
      <c r="J897" s="286" t="s">
        <v>5988</v>
      </c>
      <c r="K897" s="500">
        <v>73</v>
      </c>
      <c r="L897" s="500">
        <v>242</v>
      </c>
      <c r="M897" s="499" t="s">
        <v>6027</v>
      </c>
      <c r="N897" s="388" t="s">
        <v>6888</v>
      </c>
      <c r="O897" s="286" t="s">
        <v>5580</v>
      </c>
      <c r="P897" s="286" t="s">
        <v>6034</v>
      </c>
      <c r="Q897" s="286"/>
      <c r="R897" s="286" t="s">
        <v>5344</v>
      </c>
      <c r="S897" s="388">
        <v>12</v>
      </c>
      <c r="T897" s="286" t="s">
        <v>6029</v>
      </c>
      <c r="U897" s="286" t="s">
        <v>6057</v>
      </c>
      <c r="V897" s="286" t="s">
        <v>5257</v>
      </c>
      <c r="W897" s="389">
        <v>43298</v>
      </c>
    </row>
    <row r="898" spans="1:23" x14ac:dyDescent="0.3">
      <c r="A898" s="286" t="s">
        <v>5748</v>
      </c>
      <c r="B898" s="286" t="s">
        <v>4746</v>
      </c>
      <c r="C898" s="489">
        <v>130.6</v>
      </c>
      <c r="D898" s="286" t="s">
        <v>5371</v>
      </c>
      <c r="E898" s="286" t="s">
        <v>5476</v>
      </c>
      <c r="F898" s="286">
        <v>10</v>
      </c>
      <c r="G898" s="286">
        <v>64</v>
      </c>
      <c r="H898" s="286"/>
      <c r="I898" s="385"/>
      <c r="J898" s="286" t="s">
        <v>5988</v>
      </c>
      <c r="K898" s="500">
        <v>86</v>
      </c>
      <c r="L898" s="500">
        <v>150</v>
      </c>
      <c r="M898" s="499" t="s">
        <v>6027</v>
      </c>
      <c r="N898" s="388" t="s">
        <v>6889</v>
      </c>
      <c r="O898" s="286" t="s">
        <v>5580</v>
      </c>
      <c r="P898" s="286" t="s">
        <v>6034</v>
      </c>
      <c r="Q898" s="286"/>
      <c r="R898" s="286"/>
      <c r="S898" s="388">
        <v>2</v>
      </c>
      <c r="T898" s="286" t="s">
        <v>6029</v>
      </c>
      <c r="U898" s="286" t="s">
        <v>6057</v>
      </c>
      <c r="V898" s="286" t="s">
        <v>5257</v>
      </c>
      <c r="W898" s="389">
        <v>43298</v>
      </c>
    </row>
    <row r="899" spans="1:23" x14ac:dyDescent="0.3">
      <c r="A899" s="286" t="s">
        <v>5748</v>
      </c>
      <c r="B899" s="286" t="s">
        <v>4746</v>
      </c>
      <c r="C899" s="489">
        <v>275.3</v>
      </c>
      <c r="D899" s="286" t="s">
        <v>5371</v>
      </c>
      <c r="E899" s="286" t="s">
        <v>5476</v>
      </c>
      <c r="F899" s="286">
        <v>32</v>
      </c>
      <c r="G899" s="286">
        <v>8</v>
      </c>
      <c r="H899" s="286"/>
      <c r="I899" s="385"/>
      <c r="J899" s="286" t="s">
        <v>5988</v>
      </c>
      <c r="K899" s="500">
        <v>90</v>
      </c>
      <c r="L899" s="500">
        <v>94</v>
      </c>
      <c r="M899" s="499" t="s">
        <v>6027</v>
      </c>
      <c r="N899" s="388" t="s">
        <v>6890</v>
      </c>
      <c r="O899" s="286" t="s">
        <v>5580</v>
      </c>
      <c r="P899" s="286" t="s">
        <v>6034</v>
      </c>
      <c r="Q899" s="286"/>
      <c r="R899" s="286"/>
      <c r="S899" s="388">
        <v>2</v>
      </c>
      <c r="T899" s="286" t="s">
        <v>6029</v>
      </c>
      <c r="U899" s="286" t="s">
        <v>6057</v>
      </c>
      <c r="V899" s="286" t="s">
        <v>5257</v>
      </c>
      <c r="W899" s="389">
        <v>43298</v>
      </c>
    </row>
    <row r="900" spans="1:23" x14ac:dyDescent="0.3">
      <c r="A900" s="286" t="s">
        <v>5748</v>
      </c>
      <c r="B900" s="286" t="s">
        <v>4746</v>
      </c>
      <c r="C900" s="489">
        <v>133.1</v>
      </c>
      <c r="D900" s="286" t="s">
        <v>5371</v>
      </c>
      <c r="E900" s="286" t="s">
        <v>5476</v>
      </c>
      <c r="F900" s="286">
        <v>73</v>
      </c>
      <c r="G900" s="286">
        <v>50</v>
      </c>
      <c r="H900" s="286"/>
      <c r="I900" s="385"/>
      <c r="J900" s="286" t="s">
        <v>5248</v>
      </c>
      <c r="K900" s="500">
        <v>43</v>
      </c>
      <c r="L900" s="500">
        <v>287</v>
      </c>
      <c r="M900" s="502" t="s">
        <v>6058</v>
      </c>
      <c r="N900" s="388" t="s">
        <v>6891</v>
      </c>
      <c r="O900" s="286" t="s">
        <v>5580</v>
      </c>
      <c r="P900" s="286" t="s">
        <v>6034</v>
      </c>
      <c r="Q900" s="286"/>
      <c r="R900" s="286"/>
      <c r="S900" s="388">
        <v>10</v>
      </c>
      <c r="T900" s="286" t="s">
        <v>6029</v>
      </c>
      <c r="U900" s="286"/>
      <c r="V900" s="286" t="s">
        <v>5257</v>
      </c>
      <c r="W900" s="389">
        <v>43298</v>
      </c>
    </row>
    <row r="901" spans="1:23" x14ac:dyDescent="0.3">
      <c r="A901" s="286" t="s">
        <v>5748</v>
      </c>
      <c r="B901" s="286" t="s">
        <v>4746</v>
      </c>
      <c r="C901" s="489">
        <v>316.51</v>
      </c>
      <c r="D901" s="286" t="s">
        <v>5371</v>
      </c>
      <c r="E901" s="286" t="s">
        <v>5476</v>
      </c>
      <c r="F901" s="286">
        <v>64</v>
      </c>
      <c r="G901" s="286">
        <v>292</v>
      </c>
      <c r="H901" s="286"/>
      <c r="I901" s="385"/>
      <c r="J901" s="286" t="s">
        <v>5988</v>
      </c>
      <c r="K901" s="500">
        <v>48</v>
      </c>
      <c r="L901" s="500">
        <v>233</v>
      </c>
      <c r="M901" s="502" t="s">
        <v>6058</v>
      </c>
      <c r="N901" s="388" t="s">
        <v>6892</v>
      </c>
      <c r="O901" s="286" t="s">
        <v>5580</v>
      </c>
      <c r="P901" s="286" t="s">
        <v>6034</v>
      </c>
      <c r="Q901" s="286"/>
      <c r="R901" s="286"/>
      <c r="S901" s="388">
        <v>8</v>
      </c>
      <c r="T901" s="286" t="s">
        <v>6029</v>
      </c>
      <c r="U901" s="286"/>
      <c r="V901" s="286" t="s">
        <v>5257</v>
      </c>
      <c r="W901" s="389">
        <v>43298</v>
      </c>
    </row>
    <row r="902" spans="1:23" x14ac:dyDescent="0.3">
      <c r="A902" s="286" t="s">
        <v>5748</v>
      </c>
      <c r="B902" s="286" t="s">
        <v>4746</v>
      </c>
      <c r="C902" s="489">
        <v>300.01</v>
      </c>
      <c r="D902" s="286" t="s">
        <v>5371</v>
      </c>
      <c r="E902" s="286" t="s">
        <v>5476</v>
      </c>
      <c r="F902" s="286">
        <v>68</v>
      </c>
      <c r="G902" s="286">
        <v>332</v>
      </c>
      <c r="H902" s="286"/>
      <c r="I902" s="385"/>
      <c r="J902" s="286" t="s">
        <v>5988</v>
      </c>
      <c r="K902" s="500">
        <v>53</v>
      </c>
      <c r="L902" s="500">
        <v>254</v>
      </c>
      <c r="M902" s="502" t="s">
        <v>6058</v>
      </c>
      <c r="N902" s="388" t="s">
        <v>6893</v>
      </c>
      <c r="O902" s="286" t="s">
        <v>5580</v>
      </c>
      <c r="P902" s="286" t="s">
        <v>6127</v>
      </c>
      <c r="Q902" s="286"/>
      <c r="R902" s="286"/>
      <c r="S902" s="388">
        <v>15</v>
      </c>
      <c r="T902" s="286" t="s">
        <v>6029</v>
      </c>
      <c r="U902" s="286" t="s">
        <v>6035</v>
      </c>
      <c r="V902" s="286" t="s">
        <v>5257</v>
      </c>
      <c r="W902" s="389">
        <v>43298</v>
      </c>
    </row>
    <row r="903" spans="1:23" x14ac:dyDescent="0.3">
      <c r="A903" s="286" t="s">
        <v>5748</v>
      </c>
      <c r="B903" s="286" t="s">
        <v>4746</v>
      </c>
      <c r="C903" s="489">
        <v>222.3</v>
      </c>
      <c r="D903" s="286" t="s">
        <v>5371</v>
      </c>
      <c r="E903" s="286" t="s">
        <v>5529</v>
      </c>
      <c r="F903" s="286">
        <v>45</v>
      </c>
      <c r="G903" s="286">
        <v>200</v>
      </c>
      <c r="H903" s="286"/>
      <c r="I903" s="385"/>
      <c r="J903" s="286" t="s">
        <v>5988</v>
      </c>
      <c r="K903" s="500">
        <v>18</v>
      </c>
      <c r="L903" s="500">
        <v>140</v>
      </c>
      <c r="M903" s="503" t="s">
        <v>6068</v>
      </c>
      <c r="N903" s="388" t="s">
        <v>6894</v>
      </c>
      <c r="O903" s="286" t="s">
        <v>5580</v>
      </c>
      <c r="P903" s="286" t="s">
        <v>6034</v>
      </c>
      <c r="Q903" s="286"/>
      <c r="R903" s="286"/>
      <c r="S903" s="388">
        <v>2</v>
      </c>
      <c r="T903" s="286" t="s">
        <v>6090</v>
      </c>
      <c r="U903" s="286" t="s">
        <v>6029</v>
      </c>
      <c r="V903" s="286" t="s">
        <v>5257</v>
      </c>
      <c r="W903" s="389">
        <v>43298</v>
      </c>
    </row>
    <row r="904" spans="1:23" x14ac:dyDescent="0.3">
      <c r="A904" s="286" t="s">
        <v>5748</v>
      </c>
      <c r="B904" s="286" t="s">
        <v>4746</v>
      </c>
      <c r="C904" s="489">
        <v>218.8</v>
      </c>
      <c r="D904" s="286" t="s">
        <v>5556</v>
      </c>
      <c r="E904" s="286" t="s">
        <v>5476</v>
      </c>
      <c r="F904" s="286">
        <v>47</v>
      </c>
      <c r="G904" s="286">
        <v>358</v>
      </c>
      <c r="H904" s="286"/>
      <c r="I904" s="385"/>
      <c r="J904" s="286" t="s">
        <v>5988</v>
      </c>
      <c r="K904" s="500"/>
      <c r="L904" s="500"/>
      <c r="M904" s="491"/>
      <c r="N904" s="388" t="s">
        <v>6895</v>
      </c>
      <c r="O904" s="286" t="s">
        <v>5580</v>
      </c>
      <c r="P904" s="286" t="s">
        <v>6034</v>
      </c>
      <c r="Q904" s="286"/>
      <c r="R904" s="286"/>
      <c r="S904" s="388"/>
      <c r="T904" s="286"/>
      <c r="U904" s="286"/>
      <c r="V904" s="286" t="s">
        <v>5257</v>
      </c>
      <c r="W904" s="389">
        <v>43298</v>
      </c>
    </row>
    <row r="905" spans="1:23" x14ac:dyDescent="0.3">
      <c r="A905" s="286" t="s">
        <v>5748</v>
      </c>
      <c r="B905" s="286" t="s">
        <v>4746</v>
      </c>
      <c r="C905" s="489">
        <v>225.9</v>
      </c>
      <c r="D905" s="286" t="s">
        <v>5556</v>
      </c>
      <c r="E905" s="286" t="s">
        <v>5476</v>
      </c>
      <c r="F905" s="286">
        <v>39</v>
      </c>
      <c r="G905" s="286">
        <v>3</v>
      </c>
      <c r="H905" s="286"/>
      <c r="I905" s="385"/>
      <c r="J905" s="286" t="s">
        <v>5988</v>
      </c>
      <c r="K905" s="500"/>
      <c r="L905" s="500"/>
      <c r="M905" s="491"/>
      <c r="N905" s="388" t="s">
        <v>6896</v>
      </c>
      <c r="O905" s="286" t="s">
        <v>5580</v>
      </c>
      <c r="P905" s="286" t="s">
        <v>6034</v>
      </c>
      <c r="Q905" s="286"/>
      <c r="R905" s="286"/>
      <c r="S905" s="388"/>
      <c r="T905" s="286"/>
      <c r="U905" s="286"/>
      <c r="V905" s="286" t="s">
        <v>5257</v>
      </c>
      <c r="W905" s="389">
        <v>43298</v>
      </c>
    </row>
    <row r="906" spans="1:23" x14ac:dyDescent="0.3">
      <c r="A906" s="286" t="s">
        <v>5817</v>
      </c>
      <c r="B906" s="333" t="s">
        <v>5014</v>
      </c>
      <c r="C906" s="395">
        <v>168.5</v>
      </c>
      <c r="D906" s="288" t="s">
        <v>5371</v>
      </c>
      <c r="E906" s="288" t="s">
        <v>5476</v>
      </c>
      <c r="F906" s="288">
        <v>35</v>
      </c>
      <c r="G906" s="288">
        <v>283</v>
      </c>
      <c r="H906" s="288"/>
      <c r="I906" s="396"/>
      <c r="J906" s="288" t="s">
        <v>5988</v>
      </c>
      <c r="K906" s="444">
        <v>65</v>
      </c>
      <c r="L906" s="444">
        <v>35</v>
      </c>
      <c r="M906" s="445" t="s">
        <v>6032</v>
      </c>
      <c r="N906" s="504" t="s">
        <v>6897</v>
      </c>
      <c r="O906" s="288" t="s">
        <v>5580</v>
      </c>
      <c r="P906" s="288" t="s">
        <v>6034</v>
      </c>
      <c r="Q906" s="288"/>
      <c r="R906" s="288" t="s">
        <v>5246</v>
      </c>
      <c r="S906" s="399">
        <v>10</v>
      </c>
      <c r="T906" s="288" t="s">
        <v>6057</v>
      </c>
      <c r="U906" s="288" t="s">
        <v>6898</v>
      </c>
      <c r="V906" s="288" t="s">
        <v>5257</v>
      </c>
      <c r="W906" s="291">
        <v>43317</v>
      </c>
    </row>
    <row r="907" spans="1:23" x14ac:dyDescent="0.3">
      <c r="A907" s="286" t="s">
        <v>5817</v>
      </c>
      <c r="B907" s="333" t="s">
        <v>5014</v>
      </c>
      <c r="C907" s="395">
        <v>169.05</v>
      </c>
      <c r="D907" s="288" t="s">
        <v>5371</v>
      </c>
      <c r="E907" s="288" t="s">
        <v>5476</v>
      </c>
      <c r="F907" s="288">
        <v>50</v>
      </c>
      <c r="G907" s="288">
        <v>6</v>
      </c>
      <c r="H907" s="288"/>
      <c r="I907" s="396"/>
      <c r="J907" s="288" t="s">
        <v>5988</v>
      </c>
      <c r="K907" s="444">
        <v>67</v>
      </c>
      <c r="L907" s="444">
        <v>101</v>
      </c>
      <c r="M907" s="445" t="s">
        <v>6032</v>
      </c>
      <c r="N907" s="504" t="s">
        <v>6899</v>
      </c>
      <c r="O907" s="288" t="s">
        <v>5580</v>
      </c>
      <c r="P907" s="288" t="s">
        <v>6034</v>
      </c>
      <c r="Q907" s="288"/>
      <c r="R907" s="288" t="s">
        <v>5556</v>
      </c>
      <c r="S907" s="399">
        <v>6</v>
      </c>
      <c r="T907" s="288" t="s">
        <v>6036</v>
      </c>
      <c r="U907" s="288" t="s">
        <v>6029</v>
      </c>
      <c r="V907" s="288" t="s">
        <v>5257</v>
      </c>
      <c r="W907" s="291">
        <v>43317</v>
      </c>
    </row>
    <row r="908" spans="1:23" x14ac:dyDescent="0.3">
      <c r="A908" s="286" t="s">
        <v>5817</v>
      </c>
      <c r="B908" s="333" t="s">
        <v>5014</v>
      </c>
      <c r="C908" s="395">
        <v>169.6</v>
      </c>
      <c r="D908" s="288" t="s">
        <v>5371</v>
      </c>
      <c r="E908" s="288" t="s">
        <v>5476</v>
      </c>
      <c r="F908" s="288">
        <v>41</v>
      </c>
      <c r="G908" s="288">
        <v>9</v>
      </c>
      <c r="H908" s="288"/>
      <c r="I908" s="396"/>
      <c r="J908" s="288" t="s">
        <v>5988</v>
      </c>
      <c r="K908" s="444">
        <v>76</v>
      </c>
      <c r="L908" s="444">
        <v>104</v>
      </c>
      <c r="M908" s="445" t="s">
        <v>6032</v>
      </c>
      <c r="N908" s="504" t="s">
        <v>6900</v>
      </c>
      <c r="O908" s="288" t="s">
        <v>5580</v>
      </c>
      <c r="P908" s="288" t="s">
        <v>6034</v>
      </c>
      <c r="Q908" s="288"/>
      <c r="R908" s="288" t="s">
        <v>5246</v>
      </c>
      <c r="S908" s="399">
        <v>4</v>
      </c>
      <c r="T908" s="288" t="s">
        <v>6036</v>
      </c>
      <c r="U908" s="288"/>
      <c r="V908" s="288" t="s">
        <v>5257</v>
      </c>
      <c r="W908" s="291">
        <v>43317</v>
      </c>
    </row>
    <row r="909" spans="1:23" x14ac:dyDescent="0.3">
      <c r="A909" s="286" t="s">
        <v>5817</v>
      </c>
      <c r="B909" s="333" t="s">
        <v>5014</v>
      </c>
      <c r="C909" s="395">
        <v>170.35</v>
      </c>
      <c r="D909" s="288" t="s">
        <v>5371</v>
      </c>
      <c r="E909" s="288" t="s">
        <v>5476</v>
      </c>
      <c r="F909" s="288">
        <v>49</v>
      </c>
      <c r="G909" s="288">
        <v>285</v>
      </c>
      <c r="H909" s="288"/>
      <c r="I909" s="396"/>
      <c r="J909" s="288" t="s">
        <v>6034</v>
      </c>
      <c r="K909" s="444">
        <v>54</v>
      </c>
      <c r="L909" s="444">
        <v>45</v>
      </c>
      <c r="M909" s="445" t="s">
        <v>6032</v>
      </c>
      <c r="N909" s="504" t="s">
        <v>6901</v>
      </c>
      <c r="O909" s="288" t="s">
        <v>5580</v>
      </c>
      <c r="P909" s="288" t="s">
        <v>6034</v>
      </c>
      <c r="Q909" s="288"/>
      <c r="R909" s="288" t="s">
        <v>5246</v>
      </c>
      <c r="S909" s="399">
        <v>10</v>
      </c>
      <c r="T909" s="288" t="s">
        <v>6036</v>
      </c>
      <c r="U909" s="288"/>
      <c r="V909" s="288" t="s">
        <v>5257</v>
      </c>
      <c r="W909" s="291">
        <v>43317</v>
      </c>
    </row>
    <row r="910" spans="1:23" x14ac:dyDescent="0.3">
      <c r="A910" s="286" t="s">
        <v>5817</v>
      </c>
      <c r="B910" s="333" t="s">
        <v>5014</v>
      </c>
      <c r="C910" s="395">
        <v>180.93</v>
      </c>
      <c r="D910" s="288" t="s">
        <v>5371</v>
      </c>
      <c r="E910" s="288" t="s">
        <v>5476</v>
      </c>
      <c r="F910" s="288">
        <v>72</v>
      </c>
      <c r="G910" s="288">
        <v>24</v>
      </c>
      <c r="H910" s="288"/>
      <c r="I910" s="396"/>
      <c r="J910" s="288" t="s">
        <v>5988</v>
      </c>
      <c r="K910" s="444">
        <v>45</v>
      </c>
      <c r="L910" s="444">
        <v>108</v>
      </c>
      <c r="M910" s="445" t="s">
        <v>6032</v>
      </c>
      <c r="N910" s="504" t="s">
        <v>6902</v>
      </c>
      <c r="O910" s="288" t="s">
        <v>5580</v>
      </c>
      <c r="P910" s="288" t="s">
        <v>6034</v>
      </c>
      <c r="Q910" s="288"/>
      <c r="R910" s="288"/>
      <c r="S910" s="399">
        <v>2</v>
      </c>
      <c r="T910" s="288" t="s">
        <v>6036</v>
      </c>
      <c r="U910" s="288"/>
      <c r="V910" s="288" t="s">
        <v>5257</v>
      </c>
      <c r="W910" s="291">
        <v>43317</v>
      </c>
    </row>
    <row r="911" spans="1:23" x14ac:dyDescent="0.3">
      <c r="A911" s="286" t="s">
        <v>5817</v>
      </c>
      <c r="B911" s="333" t="s">
        <v>5014</v>
      </c>
      <c r="C911" s="395">
        <v>186.5</v>
      </c>
      <c r="D911" s="288" t="s">
        <v>5371</v>
      </c>
      <c r="E911" s="288" t="s">
        <v>5476</v>
      </c>
      <c r="F911" s="288">
        <v>72</v>
      </c>
      <c r="G911" s="288">
        <v>99</v>
      </c>
      <c r="H911" s="288"/>
      <c r="I911" s="396"/>
      <c r="J911" s="288" t="s">
        <v>5988</v>
      </c>
      <c r="K911" s="444">
        <v>30</v>
      </c>
      <c r="L911" s="444">
        <v>135</v>
      </c>
      <c r="M911" s="445" t="s">
        <v>6032</v>
      </c>
      <c r="N911" s="504" t="s">
        <v>6903</v>
      </c>
      <c r="O911" s="288" t="s">
        <v>5580</v>
      </c>
      <c r="P911" s="288" t="s">
        <v>6034</v>
      </c>
      <c r="Q911" s="288"/>
      <c r="R911" s="288"/>
      <c r="S911" s="399">
        <v>3</v>
      </c>
      <c r="T911" s="288" t="s">
        <v>6036</v>
      </c>
      <c r="U911" s="288"/>
      <c r="V911" s="288" t="s">
        <v>5257</v>
      </c>
      <c r="W911" s="291">
        <v>43317</v>
      </c>
    </row>
    <row r="912" spans="1:23" x14ac:dyDescent="0.3">
      <c r="A912" s="286" t="s">
        <v>5817</v>
      </c>
      <c r="B912" s="333" t="s">
        <v>5014</v>
      </c>
      <c r="C912" s="395">
        <v>194.7</v>
      </c>
      <c r="D912" s="288" t="s">
        <v>91</v>
      </c>
      <c r="E912" s="288" t="s">
        <v>5529</v>
      </c>
      <c r="F912" s="288">
        <v>50</v>
      </c>
      <c r="G912" s="288">
        <v>31</v>
      </c>
      <c r="H912" s="288"/>
      <c r="I912" s="396"/>
      <c r="J912" s="288" t="s">
        <v>5988</v>
      </c>
      <c r="K912" s="444">
        <v>65</v>
      </c>
      <c r="L912" s="444">
        <v>119</v>
      </c>
      <c r="M912" s="445" t="s">
        <v>6032</v>
      </c>
      <c r="N912" s="504" t="s">
        <v>6904</v>
      </c>
      <c r="O912" s="288" t="s">
        <v>5580</v>
      </c>
      <c r="P912" s="288" t="s">
        <v>6034</v>
      </c>
      <c r="Q912" s="288"/>
      <c r="R912" s="288"/>
      <c r="S912" s="399">
        <v>2</v>
      </c>
      <c r="T912" s="288" t="s">
        <v>6036</v>
      </c>
      <c r="U912" s="288"/>
      <c r="V912" s="288" t="s">
        <v>5257</v>
      </c>
      <c r="W912" s="291">
        <v>43317</v>
      </c>
    </row>
    <row r="913" spans="1:23" x14ac:dyDescent="0.3">
      <c r="A913" s="286" t="s">
        <v>5817</v>
      </c>
      <c r="B913" s="333" t="s">
        <v>5014</v>
      </c>
      <c r="C913" s="395">
        <v>195.3</v>
      </c>
      <c r="D913" s="288" t="s">
        <v>5371</v>
      </c>
      <c r="E913" s="288" t="s">
        <v>5476</v>
      </c>
      <c r="F913" s="288">
        <v>50</v>
      </c>
      <c r="G913" s="288">
        <v>50</v>
      </c>
      <c r="H913" s="288"/>
      <c r="I913" s="396"/>
      <c r="J913" s="288" t="s">
        <v>5988</v>
      </c>
      <c r="K913" s="444">
        <v>61</v>
      </c>
      <c r="L913" s="444">
        <v>132</v>
      </c>
      <c r="M913" s="445" t="s">
        <v>6032</v>
      </c>
      <c r="N913" s="504" t="s">
        <v>6905</v>
      </c>
      <c r="O913" s="288" t="s">
        <v>5580</v>
      </c>
      <c r="P913" s="288" t="s">
        <v>6034</v>
      </c>
      <c r="Q913" s="288"/>
      <c r="R913" s="288"/>
      <c r="S913" s="399">
        <v>10</v>
      </c>
      <c r="T913" s="288" t="s">
        <v>6036</v>
      </c>
      <c r="U913" s="288"/>
      <c r="V913" s="288" t="s">
        <v>5257</v>
      </c>
      <c r="W913" s="291">
        <v>43317</v>
      </c>
    </row>
    <row r="914" spans="1:23" x14ac:dyDescent="0.3">
      <c r="A914" s="286" t="s">
        <v>5817</v>
      </c>
      <c r="B914" s="333" t="s">
        <v>5014</v>
      </c>
      <c r="C914" s="395">
        <v>201.8</v>
      </c>
      <c r="D914" s="288" t="s">
        <v>5371</v>
      </c>
      <c r="E914" s="288" t="s">
        <v>5476</v>
      </c>
      <c r="F914" s="288">
        <v>75</v>
      </c>
      <c r="G914" s="288">
        <v>222</v>
      </c>
      <c r="H914" s="288"/>
      <c r="I914" s="396"/>
      <c r="J914" s="288" t="s">
        <v>5988</v>
      </c>
      <c r="K914" s="444">
        <v>19</v>
      </c>
      <c r="L914" s="444">
        <v>66</v>
      </c>
      <c r="M914" s="445" t="s">
        <v>6032</v>
      </c>
      <c r="N914" s="504" t="s">
        <v>6906</v>
      </c>
      <c r="O914" s="288" t="s">
        <v>5580</v>
      </c>
      <c r="P914" s="288" t="s">
        <v>6034</v>
      </c>
      <c r="Q914" s="288"/>
      <c r="R914" s="288"/>
      <c r="S914" s="399">
        <v>4</v>
      </c>
      <c r="T914" s="288" t="s">
        <v>6036</v>
      </c>
      <c r="U914" s="288"/>
      <c r="V914" s="288" t="s">
        <v>5257</v>
      </c>
      <c r="W914" s="291">
        <v>43317</v>
      </c>
    </row>
    <row r="915" spans="1:23" x14ac:dyDescent="0.3">
      <c r="A915" s="286" t="s">
        <v>5817</v>
      </c>
      <c r="B915" s="333" t="s">
        <v>5014</v>
      </c>
      <c r="C915" s="395">
        <v>203</v>
      </c>
      <c r="D915" s="288" t="s">
        <v>5371</v>
      </c>
      <c r="E915" s="288" t="s">
        <v>5476</v>
      </c>
      <c r="F915" s="288">
        <v>56</v>
      </c>
      <c r="G915" s="288">
        <v>276</v>
      </c>
      <c r="H915" s="288"/>
      <c r="I915" s="396"/>
      <c r="J915" s="288" t="s">
        <v>5988</v>
      </c>
      <c r="K915" s="444">
        <v>45</v>
      </c>
      <c r="L915" s="444">
        <v>46</v>
      </c>
      <c r="M915" s="445" t="s">
        <v>6032</v>
      </c>
      <c r="N915" s="504" t="s">
        <v>6907</v>
      </c>
      <c r="O915" s="288" t="s">
        <v>5580</v>
      </c>
      <c r="P915" s="288" t="s">
        <v>6034</v>
      </c>
      <c r="Q915" s="288"/>
      <c r="R915" s="288"/>
      <c r="S915" s="399">
        <v>20</v>
      </c>
      <c r="T915" s="288" t="s">
        <v>6029</v>
      </c>
      <c r="U915" s="288" t="s">
        <v>6057</v>
      </c>
      <c r="V915" s="288" t="s">
        <v>5257</v>
      </c>
      <c r="W915" s="291">
        <v>43317</v>
      </c>
    </row>
    <row r="916" spans="1:23" x14ac:dyDescent="0.3">
      <c r="A916" s="286" t="s">
        <v>5817</v>
      </c>
      <c r="B916" s="333" t="s">
        <v>5014</v>
      </c>
      <c r="C916" s="395">
        <v>206.6</v>
      </c>
      <c r="D916" s="288" t="s">
        <v>5371</v>
      </c>
      <c r="E916" s="288" t="s">
        <v>5476</v>
      </c>
      <c r="F916" s="288">
        <v>76</v>
      </c>
      <c r="G916" s="288">
        <v>242</v>
      </c>
      <c r="H916" s="288"/>
      <c r="I916" s="396"/>
      <c r="J916" s="288" t="s">
        <v>5988</v>
      </c>
      <c r="K916" s="444">
        <v>25</v>
      </c>
      <c r="L916" s="444">
        <v>66</v>
      </c>
      <c r="M916" s="445" t="s">
        <v>6032</v>
      </c>
      <c r="N916" s="504" t="s">
        <v>6908</v>
      </c>
      <c r="O916" s="288" t="s">
        <v>5580</v>
      </c>
      <c r="P916" s="288" t="s">
        <v>6034</v>
      </c>
      <c r="Q916" s="288"/>
      <c r="R916" s="288"/>
      <c r="S916" s="399">
        <v>4</v>
      </c>
      <c r="T916" s="288" t="s">
        <v>6036</v>
      </c>
      <c r="U916" s="288"/>
      <c r="V916" s="288" t="s">
        <v>5257</v>
      </c>
      <c r="W916" s="291">
        <v>43317</v>
      </c>
    </row>
    <row r="917" spans="1:23" x14ac:dyDescent="0.3">
      <c r="A917" s="286" t="s">
        <v>5817</v>
      </c>
      <c r="B917" s="333" t="s">
        <v>5014</v>
      </c>
      <c r="C917" s="395">
        <v>208.1</v>
      </c>
      <c r="D917" s="288" t="s">
        <v>5371</v>
      </c>
      <c r="E917" s="288" t="s">
        <v>5476</v>
      </c>
      <c r="F917" s="288">
        <v>74</v>
      </c>
      <c r="G917" s="288">
        <v>308</v>
      </c>
      <c r="H917" s="288"/>
      <c r="I917" s="396"/>
      <c r="J917" s="288" t="s">
        <v>5988</v>
      </c>
      <c r="K917" s="444">
        <v>40</v>
      </c>
      <c r="L917" s="444">
        <v>77</v>
      </c>
      <c r="M917" s="445" t="s">
        <v>6032</v>
      </c>
      <c r="N917" s="504" t="s">
        <v>6909</v>
      </c>
      <c r="O917" s="288" t="s">
        <v>5580</v>
      </c>
      <c r="P917" s="288" t="s">
        <v>6034</v>
      </c>
      <c r="Q917" s="288"/>
      <c r="R917" s="288" t="s">
        <v>5246</v>
      </c>
      <c r="S917" s="399">
        <v>5</v>
      </c>
      <c r="T917" s="288" t="s">
        <v>6036</v>
      </c>
      <c r="U917" s="288" t="s">
        <v>6090</v>
      </c>
      <c r="V917" s="288" t="s">
        <v>5257</v>
      </c>
      <c r="W917" s="291">
        <v>43317</v>
      </c>
    </row>
    <row r="918" spans="1:23" x14ac:dyDescent="0.3">
      <c r="A918" s="286" t="s">
        <v>5817</v>
      </c>
      <c r="B918" s="333" t="s">
        <v>5014</v>
      </c>
      <c r="C918" s="395">
        <v>214.05</v>
      </c>
      <c r="D918" s="288" t="s">
        <v>5371</v>
      </c>
      <c r="E918" s="288" t="s">
        <v>5476</v>
      </c>
      <c r="F918" s="288">
        <v>54</v>
      </c>
      <c r="G918" s="288">
        <v>68</v>
      </c>
      <c r="H918" s="288"/>
      <c r="I918" s="396"/>
      <c r="J918" s="288" t="s">
        <v>5248</v>
      </c>
      <c r="K918" s="444">
        <v>52</v>
      </c>
      <c r="L918" s="444">
        <v>141</v>
      </c>
      <c r="M918" s="445" t="s">
        <v>6032</v>
      </c>
      <c r="N918" s="504" t="s">
        <v>6910</v>
      </c>
      <c r="O918" s="288" t="s">
        <v>5580</v>
      </c>
      <c r="P918" s="288" t="s">
        <v>6034</v>
      </c>
      <c r="Q918" s="288"/>
      <c r="R918" s="288"/>
      <c r="S918" s="399">
        <v>9</v>
      </c>
      <c r="T918" s="288" t="s">
        <v>6036</v>
      </c>
      <c r="U918" s="288"/>
      <c r="V918" s="288" t="s">
        <v>5257</v>
      </c>
      <c r="W918" s="291">
        <v>43317</v>
      </c>
    </row>
    <row r="919" spans="1:23" x14ac:dyDescent="0.3">
      <c r="A919" s="286" t="s">
        <v>5817</v>
      </c>
      <c r="B919" s="333" t="s">
        <v>5014</v>
      </c>
      <c r="C919" s="395">
        <v>222.9</v>
      </c>
      <c r="D919" s="288" t="s">
        <v>5371</v>
      </c>
      <c r="E919" s="288" t="s">
        <v>5476</v>
      </c>
      <c r="F919" s="288">
        <v>72</v>
      </c>
      <c r="G919" s="288">
        <v>319</v>
      </c>
      <c r="H919" s="288"/>
      <c r="I919" s="396"/>
      <c r="J919" s="288" t="s">
        <v>5988</v>
      </c>
      <c r="K919" s="444">
        <v>43</v>
      </c>
      <c r="L919" s="444">
        <v>80</v>
      </c>
      <c r="M919" s="445" t="s">
        <v>6032</v>
      </c>
      <c r="N919" s="504" t="s">
        <v>6911</v>
      </c>
      <c r="O919" s="288" t="s">
        <v>5580</v>
      </c>
      <c r="P919" s="288" t="s">
        <v>6034</v>
      </c>
      <c r="Q919" s="288"/>
      <c r="R919" s="288"/>
      <c r="S919" s="399">
        <v>2</v>
      </c>
      <c r="T919" s="288" t="s">
        <v>6036</v>
      </c>
      <c r="U919" s="288"/>
      <c r="V919" s="288" t="s">
        <v>5257</v>
      </c>
      <c r="W919" s="291">
        <v>43317</v>
      </c>
    </row>
    <row r="920" spans="1:23" x14ac:dyDescent="0.3">
      <c r="A920" s="286" t="s">
        <v>5817</v>
      </c>
      <c r="B920" s="333" t="s">
        <v>5014</v>
      </c>
      <c r="C920" s="395">
        <v>225.8</v>
      </c>
      <c r="D920" s="288" t="s">
        <v>5371</v>
      </c>
      <c r="E920" s="288" t="s">
        <v>5476</v>
      </c>
      <c r="F920" s="288">
        <v>65</v>
      </c>
      <c r="G920" s="288">
        <v>208</v>
      </c>
      <c r="H920" s="288"/>
      <c r="I920" s="396"/>
      <c r="J920" s="288" t="s">
        <v>5988</v>
      </c>
      <c r="K920" s="444">
        <v>13</v>
      </c>
      <c r="L920" s="444">
        <v>34</v>
      </c>
      <c r="M920" s="445" t="s">
        <v>6032</v>
      </c>
      <c r="N920" s="504" t="s">
        <v>6912</v>
      </c>
      <c r="O920" s="288" t="s">
        <v>5580</v>
      </c>
      <c r="P920" s="288" t="s">
        <v>6034</v>
      </c>
      <c r="Q920" s="288"/>
      <c r="R920" s="288"/>
      <c r="S920" s="399">
        <v>2</v>
      </c>
      <c r="T920" s="288" t="s">
        <v>6036</v>
      </c>
      <c r="U920" s="288"/>
      <c r="V920" s="288" t="s">
        <v>5257</v>
      </c>
      <c r="W920" s="291">
        <v>43317</v>
      </c>
    </row>
    <row r="921" spans="1:23" x14ac:dyDescent="0.3">
      <c r="A921" s="286" t="s">
        <v>5817</v>
      </c>
      <c r="B921" s="333" t="s">
        <v>5014</v>
      </c>
      <c r="C921" s="395">
        <v>227.85</v>
      </c>
      <c r="D921" s="288" t="s">
        <v>5371</v>
      </c>
      <c r="E921" s="288" t="s">
        <v>5476</v>
      </c>
      <c r="F921" s="288">
        <v>54</v>
      </c>
      <c r="G921" s="288">
        <v>190</v>
      </c>
      <c r="H921" s="288"/>
      <c r="I921" s="396"/>
      <c r="J921" s="288" t="s">
        <v>5988</v>
      </c>
      <c r="K921" s="444">
        <v>9</v>
      </c>
      <c r="L921" s="444">
        <v>316</v>
      </c>
      <c r="M921" s="445" t="s">
        <v>6032</v>
      </c>
      <c r="N921" s="504" t="s">
        <v>6913</v>
      </c>
      <c r="O921" s="288" t="s">
        <v>5580</v>
      </c>
      <c r="P921" s="288" t="s">
        <v>6034</v>
      </c>
      <c r="Q921" s="288"/>
      <c r="R921" s="288"/>
      <c r="S921" s="399">
        <v>1</v>
      </c>
      <c r="T921" s="288" t="s">
        <v>6036</v>
      </c>
      <c r="U921" s="288"/>
      <c r="V921" s="288" t="s">
        <v>5257</v>
      </c>
      <c r="W921" s="291">
        <v>43317</v>
      </c>
    </row>
    <row r="922" spans="1:23" x14ac:dyDescent="0.3">
      <c r="A922" s="286" t="s">
        <v>5817</v>
      </c>
      <c r="B922" s="333" t="s">
        <v>5014</v>
      </c>
      <c r="C922" s="395">
        <v>229.96</v>
      </c>
      <c r="D922" s="288" t="s">
        <v>5371</v>
      </c>
      <c r="E922" s="288" t="s">
        <v>5529</v>
      </c>
      <c r="F922" s="288">
        <v>50</v>
      </c>
      <c r="G922" s="288">
        <v>186</v>
      </c>
      <c r="H922" s="288"/>
      <c r="I922" s="396"/>
      <c r="J922" s="288" t="s">
        <v>5988</v>
      </c>
      <c r="K922" s="444">
        <v>12</v>
      </c>
      <c r="L922" s="444">
        <v>296</v>
      </c>
      <c r="M922" s="445" t="s">
        <v>6032</v>
      </c>
      <c r="N922" s="504" t="s">
        <v>6914</v>
      </c>
      <c r="O922" s="288" t="s">
        <v>4540</v>
      </c>
      <c r="P922" s="288" t="s">
        <v>6034</v>
      </c>
      <c r="Q922" s="288"/>
      <c r="R922" s="288"/>
      <c r="S922" s="399">
        <v>2</v>
      </c>
      <c r="T922" s="288" t="s">
        <v>6036</v>
      </c>
      <c r="U922" s="288"/>
      <c r="V922" s="288" t="s">
        <v>5257</v>
      </c>
      <c r="W922" s="291">
        <v>43317</v>
      </c>
    </row>
    <row r="923" spans="1:23" x14ac:dyDescent="0.3">
      <c r="A923" s="286" t="s">
        <v>5817</v>
      </c>
      <c r="B923" s="333" t="s">
        <v>5014</v>
      </c>
      <c r="C923" s="395">
        <v>240.03</v>
      </c>
      <c r="D923" s="288" t="s">
        <v>5371</v>
      </c>
      <c r="E923" s="288" t="s">
        <v>5476</v>
      </c>
      <c r="F923" s="288">
        <v>61</v>
      </c>
      <c r="G923" s="288">
        <v>158</v>
      </c>
      <c r="H923" s="288"/>
      <c r="I923" s="396"/>
      <c r="J923" s="288" t="s">
        <v>5988</v>
      </c>
      <c r="K923" s="444">
        <v>11</v>
      </c>
      <c r="L923" s="444">
        <v>183</v>
      </c>
      <c r="M923" s="445" t="s">
        <v>6032</v>
      </c>
      <c r="N923" s="504" t="s">
        <v>6915</v>
      </c>
      <c r="O923" s="288" t="s">
        <v>5580</v>
      </c>
      <c r="P923" s="288" t="s">
        <v>6034</v>
      </c>
      <c r="Q923" s="288"/>
      <c r="R923" s="288" t="s">
        <v>5299</v>
      </c>
      <c r="S923" s="399">
        <v>12</v>
      </c>
      <c r="T923" s="288" t="s">
        <v>6036</v>
      </c>
      <c r="U923" s="288"/>
      <c r="V923" s="288" t="s">
        <v>5257</v>
      </c>
      <c r="W923" s="291">
        <v>43319</v>
      </c>
    </row>
    <row r="924" spans="1:23" x14ac:dyDescent="0.3">
      <c r="A924" s="286" t="s">
        <v>5817</v>
      </c>
      <c r="B924" s="333" t="s">
        <v>5014</v>
      </c>
      <c r="C924" s="395">
        <v>258.3</v>
      </c>
      <c r="D924" s="288" t="s">
        <v>5246</v>
      </c>
      <c r="E924" s="288" t="s">
        <v>5476</v>
      </c>
      <c r="F924" s="288">
        <v>55</v>
      </c>
      <c r="G924" s="288">
        <v>337</v>
      </c>
      <c r="H924" s="288"/>
      <c r="I924" s="396"/>
      <c r="J924" s="288" t="s">
        <v>5988</v>
      </c>
      <c r="K924" s="444">
        <v>62</v>
      </c>
      <c r="L924" s="444">
        <v>84</v>
      </c>
      <c r="M924" s="445" t="s">
        <v>6032</v>
      </c>
      <c r="N924" s="504" t="s">
        <v>6916</v>
      </c>
      <c r="O924" s="288" t="s">
        <v>5580</v>
      </c>
      <c r="P924" s="288" t="s">
        <v>6034</v>
      </c>
      <c r="Q924" s="288"/>
      <c r="R924" s="288"/>
      <c r="S924" s="399"/>
      <c r="T924" s="288" t="s">
        <v>6036</v>
      </c>
      <c r="U924" s="288" t="s">
        <v>6090</v>
      </c>
      <c r="V924" s="288" t="s">
        <v>5257</v>
      </c>
      <c r="W924" s="291">
        <v>43319</v>
      </c>
    </row>
    <row r="925" spans="1:23" x14ac:dyDescent="0.3">
      <c r="A925" s="286" t="s">
        <v>5817</v>
      </c>
      <c r="B925" s="333" t="s">
        <v>5014</v>
      </c>
      <c r="C925" s="395">
        <v>267.33</v>
      </c>
      <c r="D925" s="288" t="s">
        <v>5371</v>
      </c>
      <c r="E925" s="288" t="s">
        <v>5476</v>
      </c>
      <c r="F925" s="288">
        <v>56</v>
      </c>
      <c r="G925" s="288">
        <v>195</v>
      </c>
      <c r="H925" s="288"/>
      <c r="I925" s="396"/>
      <c r="J925" s="288" t="s">
        <v>5988</v>
      </c>
      <c r="K925" s="444">
        <v>9</v>
      </c>
      <c r="L925" s="444">
        <v>341</v>
      </c>
      <c r="M925" s="445" t="s">
        <v>6080</v>
      </c>
      <c r="N925" s="504" t="s">
        <v>6917</v>
      </c>
      <c r="O925" s="288" t="s">
        <v>5580</v>
      </c>
      <c r="P925" s="288" t="s">
        <v>6034</v>
      </c>
      <c r="Q925" s="288"/>
      <c r="R925" s="288"/>
      <c r="S925" s="399">
        <v>2</v>
      </c>
      <c r="T925" s="288" t="s">
        <v>6036</v>
      </c>
      <c r="U925" s="288"/>
      <c r="V925" s="288" t="s">
        <v>5257</v>
      </c>
      <c r="W925" s="291">
        <v>43319</v>
      </c>
    </row>
    <row r="926" spans="1:23" x14ac:dyDescent="0.3">
      <c r="A926" s="286" t="s">
        <v>5817</v>
      </c>
      <c r="B926" s="333" t="s">
        <v>5014</v>
      </c>
      <c r="C926" s="395">
        <v>277.68</v>
      </c>
      <c r="D926" s="288" t="s">
        <v>5371</v>
      </c>
      <c r="E926" s="288" t="s">
        <v>5476</v>
      </c>
      <c r="F926" s="288">
        <v>25</v>
      </c>
      <c r="G926" s="288">
        <v>1</v>
      </c>
      <c r="H926" s="288"/>
      <c r="I926" s="396"/>
      <c r="J926" s="288" t="s">
        <v>5988</v>
      </c>
      <c r="K926" s="444">
        <v>86</v>
      </c>
      <c r="L926" s="444">
        <v>280</v>
      </c>
      <c r="M926" s="445" t="s">
        <v>6032</v>
      </c>
      <c r="N926" s="504" t="s">
        <v>6918</v>
      </c>
      <c r="O926" s="288" t="s">
        <v>5580</v>
      </c>
      <c r="P926" s="288" t="s">
        <v>6034</v>
      </c>
      <c r="Q926" s="288"/>
      <c r="R926" s="288"/>
      <c r="S926" s="399">
        <v>100</v>
      </c>
      <c r="T926" s="288" t="s">
        <v>6029</v>
      </c>
      <c r="U926" s="288" t="s">
        <v>6057</v>
      </c>
      <c r="V926" s="288" t="s">
        <v>5257</v>
      </c>
      <c r="W926" s="291">
        <v>43319</v>
      </c>
    </row>
    <row r="927" spans="1:23" x14ac:dyDescent="0.3">
      <c r="A927" s="286" t="s">
        <v>5817</v>
      </c>
      <c r="B927" s="333" t="s">
        <v>5014</v>
      </c>
      <c r="C927" s="395">
        <v>242</v>
      </c>
      <c r="D927" s="288" t="s">
        <v>5265</v>
      </c>
      <c r="E927" s="288" t="s">
        <v>5476</v>
      </c>
      <c r="F927" s="288">
        <v>34</v>
      </c>
      <c r="G927" s="288">
        <v>142</v>
      </c>
      <c r="H927" s="288"/>
      <c r="I927" s="396"/>
      <c r="J927" s="288" t="s">
        <v>5988</v>
      </c>
      <c r="K927" s="444">
        <v>37</v>
      </c>
      <c r="L927" s="444">
        <v>220</v>
      </c>
      <c r="M927" s="446" t="s">
        <v>6052</v>
      </c>
      <c r="N927" s="504" t="s">
        <v>6919</v>
      </c>
      <c r="O927" s="288" t="s">
        <v>5580</v>
      </c>
      <c r="P927" s="288" t="s">
        <v>6034</v>
      </c>
      <c r="Q927" s="288"/>
      <c r="R927" s="288" t="s">
        <v>5344</v>
      </c>
      <c r="S927" s="399">
        <v>9</v>
      </c>
      <c r="T927" s="288" t="s">
        <v>6035</v>
      </c>
      <c r="U927" s="288" t="s">
        <v>6090</v>
      </c>
      <c r="V927" s="288" t="s">
        <v>5257</v>
      </c>
      <c r="W927" s="291">
        <v>43319</v>
      </c>
    </row>
    <row r="928" spans="1:23" x14ac:dyDescent="0.3">
      <c r="A928" s="286" t="s">
        <v>5817</v>
      </c>
      <c r="B928" s="333" t="s">
        <v>5014</v>
      </c>
      <c r="C928" s="395">
        <v>250.1</v>
      </c>
      <c r="D928" s="288" t="s">
        <v>5299</v>
      </c>
      <c r="E928" s="288" t="s">
        <v>5476</v>
      </c>
      <c r="F928" s="288">
        <v>45</v>
      </c>
      <c r="G928" s="288">
        <v>324</v>
      </c>
      <c r="H928" s="288"/>
      <c r="I928" s="396">
        <v>242</v>
      </c>
      <c r="J928" s="288" t="s">
        <v>5988</v>
      </c>
      <c r="K928" s="444">
        <v>69</v>
      </c>
      <c r="L928" s="444">
        <v>72</v>
      </c>
      <c r="M928" s="446" t="s">
        <v>6052</v>
      </c>
      <c r="N928" s="504" t="s">
        <v>6920</v>
      </c>
      <c r="O928" s="288" t="s">
        <v>5580</v>
      </c>
      <c r="P928" s="288" t="s">
        <v>6034</v>
      </c>
      <c r="Q928" s="288"/>
      <c r="R928" s="288" t="s">
        <v>5299</v>
      </c>
      <c r="S928" s="399">
        <v>22</v>
      </c>
      <c r="T928" s="288" t="s">
        <v>5403</v>
      </c>
      <c r="U928" s="288" t="s">
        <v>6035</v>
      </c>
      <c r="V928" s="288" t="s">
        <v>5257</v>
      </c>
      <c r="W928" s="291">
        <v>43319</v>
      </c>
    </row>
    <row r="929" spans="1:23" x14ac:dyDescent="0.3">
      <c r="A929" s="286" t="s">
        <v>5817</v>
      </c>
      <c r="B929" s="333" t="s">
        <v>5014</v>
      </c>
      <c r="C929" s="395">
        <v>138.1</v>
      </c>
      <c r="D929" s="288" t="s">
        <v>133</v>
      </c>
      <c r="E929" s="288" t="s">
        <v>5470</v>
      </c>
      <c r="F929" s="288">
        <v>17</v>
      </c>
      <c r="G929" s="288">
        <v>350</v>
      </c>
      <c r="H929" s="288"/>
      <c r="I929" s="396"/>
      <c r="J929" s="288" t="s">
        <v>6034</v>
      </c>
      <c r="K929" s="444">
        <v>80</v>
      </c>
      <c r="L929" s="444">
        <v>266</v>
      </c>
      <c r="M929" s="505" t="s">
        <v>5992</v>
      </c>
      <c r="N929" s="504" t="s">
        <v>6921</v>
      </c>
      <c r="O929" s="288" t="s">
        <v>5580</v>
      </c>
      <c r="P929" s="288" t="s">
        <v>6034</v>
      </c>
      <c r="Q929" s="288"/>
      <c r="R929" s="288"/>
      <c r="S929" s="399"/>
      <c r="T929" s="288"/>
      <c r="U929" s="288"/>
      <c r="V929" s="288" t="s">
        <v>5257</v>
      </c>
      <c r="W929" s="291">
        <v>43317</v>
      </c>
    </row>
    <row r="930" spans="1:23" x14ac:dyDescent="0.3">
      <c r="A930" s="286" t="s">
        <v>5817</v>
      </c>
      <c r="B930" s="333" t="s">
        <v>5014</v>
      </c>
      <c r="C930" s="395">
        <v>196.35</v>
      </c>
      <c r="D930" s="288" t="s">
        <v>133</v>
      </c>
      <c r="E930" s="288" t="s">
        <v>5476</v>
      </c>
      <c r="F930" s="288">
        <v>32</v>
      </c>
      <c r="G930" s="288">
        <v>39</v>
      </c>
      <c r="H930" s="288"/>
      <c r="I930" s="396"/>
      <c r="J930" s="288" t="s">
        <v>5248</v>
      </c>
      <c r="K930" s="444">
        <v>81</v>
      </c>
      <c r="L930" s="444">
        <v>130</v>
      </c>
      <c r="M930" s="505" t="s">
        <v>5992</v>
      </c>
      <c r="N930" s="504" t="s">
        <v>6922</v>
      </c>
      <c r="O930" s="288" t="s">
        <v>5580</v>
      </c>
      <c r="P930" s="288" t="s">
        <v>6034</v>
      </c>
      <c r="Q930" s="288"/>
      <c r="R930" s="288"/>
      <c r="S930" s="399"/>
      <c r="T930" s="288"/>
      <c r="U930" s="288"/>
      <c r="V930" s="288" t="s">
        <v>5257</v>
      </c>
      <c r="W930" s="291">
        <v>43317</v>
      </c>
    </row>
    <row r="931" spans="1:23" x14ac:dyDescent="0.3">
      <c r="A931" s="286" t="s">
        <v>5817</v>
      </c>
      <c r="B931" s="333" t="s">
        <v>5014</v>
      </c>
      <c r="C931" s="395">
        <v>197.25</v>
      </c>
      <c r="D931" s="288" t="s">
        <v>133</v>
      </c>
      <c r="E931" s="288" t="s">
        <v>5476</v>
      </c>
      <c r="F931" s="288">
        <v>34</v>
      </c>
      <c r="G931" s="288">
        <v>15</v>
      </c>
      <c r="H931" s="288"/>
      <c r="I931" s="396"/>
      <c r="J931" s="288" t="s">
        <v>5988</v>
      </c>
      <c r="K931" s="444">
        <v>83.2</v>
      </c>
      <c r="L931" s="444">
        <v>110</v>
      </c>
      <c r="M931" s="505" t="s">
        <v>5992</v>
      </c>
      <c r="N931" s="504" t="s">
        <v>6923</v>
      </c>
      <c r="O931" s="288" t="s">
        <v>5580</v>
      </c>
      <c r="P931" s="288" t="s">
        <v>6034</v>
      </c>
      <c r="Q931" s="288"/>
      <c r="R931" s="288"/>
      <c r="S931" s="399"/>
      <c r="T931" s="288"/>
      <c r="U931" s="288"/>
      <c r="V931" s="288" t="s">
        <v>5257</v>
      </c>
      <c r="W931" s="291">
        <v>43343</v>
      </c>
    </row>
    <row r="932" spans="1:23" x14ac:dyDescent="0.3">
      <c r="A932" s="286" t="s">
        <v>5817</v>
      </c>
      <c r="B932" s="333" t="s">
        <v>5014</v>
      </c>
      <c r="C932" s="395">
        <v>197.5</v>
      </c>
      <c r="D932" s="288" t="s">
        <v>133</v>
      </c>
      <c r="E932" s="288" t="s">
        <v>5476</v>
      </c>
      <c r="F932" s="288">
        <v>40</v>
      </c>
      <c r="G932" s="288">
        <v>358</v>
      </c>
      <c r="H932" s="288">
        <v>349</v>
      </c>
      <c r="I932" s="396"/>
      <c r="J932" s="288" t="s">
        <v>5988</v>
      </c>
      <c r="K932" s="444">
        <v>78</v>
      </c>
      <c r="L932" s="444">
        <v>96</v>
      </c>
      <c r="M932" s="505" t="s">
        <v>5992</v>
      </c>
      <c r="N932" s="504" t="s">
        <v>6924</v>
      </c>
      <c r="O932" s="288" t="s">
        <v>5580</v>
      </c>
      <c r="P932" s="288" t="s">
        <v>6034</v>
      </c>
      <c r="Q932" s="288"/>
      <c r="R932" s="288"/>
      <c r="S932" s="399"/>
      <c r="T932" s="288"/>
      <c r="U932" s="288"/>
      <c r="V932" s="288" t="s">
        <v>5257</v>
      </c>
      <c r="W932" s="291">
        <v>43317</v>
      </c>
    </row>
    <row r="933" spans="1:23" x14ac:dyDescent="0.3">
      <c r="A933" s="286" t="s">
        <v>5817</v>
      </c>
      <c r="B933" s="333" t="s">
        <v>5014</v>
      </c>
      <c r="C933" s="395">
        <v>222.9</v>
      </c>
      <c r="D933" s="288" t="s">
        <v>133</v>
      </c>
      <c r="E933" s="288" t="s">
        <v>5476</v>
      </c>
      <c r="F933" s="288">
        <v>27</v>
      </c>
      <c r="G933" s="288">
        <v>8</v>
      </c>
      <c r="H933" s="288"/>
      <c r="I933" s="396">
        <v>265</v>
      </c>
      <c r="J933" s="288" t="s">
        <v>5988</v>
      </c>
      <c r="K933" s="444">
        <v>89</v>
      </c>
      <c r="L933" s="444">
        <v>285</v>
      </c>
      <c r="M933" s="505" t="s">
        <v>5992</v>
      </c>
      <c r="N933" s="504" t="s">
        <v>6925</v>
      </c>
      <c r="O933" s="288" t="s">
        <v>5580</v>
      </c>
      <c r="P933" s="288" t="s">
        <v>6034</v>
      </c>
      <c r="Q933" s="288"/>
      <c r="R933" s="288"/>
      <c r="S933" s="399"/>
      <c r="T933" s="288"/>
      <c r="U933" s="288"/>
      <c r="V933" s="288" t="s">
        <v>5257</v>
      </c>
      <c r="W933" s="291">
        <v>43317</v>
      </c>
    </row>
    <row r="934" spans="1:23" x14ac:dyDescent="0.3">
      <c r="A934" s="286" t="s">
        <v>5817</v>
      </c>
      <c r="B934" s="333" t="s">
        <v>5014</v>
      </c>
      <c r="C934" s="395">
        <v>225.9</v>
      </c>
      <c r="D934" s="288" t="s">
        <v>133</v>
      </c>
      <c r="E934" s="288" t="s">
        <v>5476</v>
      </c>
      <c r="F934" s="288">
        <v>23</v>
      </c>
      <c r="G934" s="288">
        <v>5</v>
      </c>
      <c r="H934" s="288"/>
      <c r="I934" s="396"/>
      <c r="J934" s="288" t="s">
        <v>5988</v>
      </c>
      <c r="K934" s="444">
        <v>85</v>
      </c>
      <c r="L934" s="444">
        <v>282</v>
      </c>
      <c r="M934" s="505" t="s">
        <v>5992</v>
      </c>
      <c r="N934" s="504" t="s">
        <v>6926</v>
      </c>
      <c r="O934" s="288" t="s">
        <v>5580</v>
      </c>
      <c r="P934" s="288" t="s">
        <v>6034</v>
      </c>
      <c r="Q934" s="288"/>
      <c r="R934" s="288"/>
      <c r="S934" s="399"/>
      <c r="T934" s="288"/>
      <c r="U934" s="288"/>
      <c r="V934" s="288" t="s">
        <v>5257</v>
      </c>
      <c r="W934" s="291">
        <v>43317</v>
      </c>
    </row>
    <row r="935" spans="1:23" x14ac:dyDescent="0.3">
      <c r="A935" s="286" t="s">
        <v>5817</v>
      </c>
      <c r="B935" s="333" t="s">
        <v>5014</v>
      </c>
      <c r="C935" s="395">
        <v>226.8</v>
      </c>
      <c r="D935" s="288" t="s">
        <v>133</v>
      </c>
      <c r="E935" s="288" t="s">
        <v>5476</v>
      </c>
      <c r="F935" s="288">
        <v>25</v>
      </c>
      <c r="G935" s="288">
        <v>6</v>
      </c>
      <c r="H935" s="288"/>
      <c r="I935" s="396"/>
      <c r="J935" s="288" t="s">
        <v>5988</v>
      </c>
      <c r="K935" s="444">
        <v>87</v>
      </c>
      <c r="L935" s="444">
        <v>283</v>
      </c>
      <c r="M935" s="505" t="s">
        <v>5992</v>
      </c>
      <c r="N935" s="504" t="s">
        <v>6927</v>
      </c>
      <c r="O935" s="288" t="s">
        <v>5580</v>
      </c>
      <c r="P935" s="288" t="s">
        <v>6034</v>
      </c>
      <c r="Q935" s="288"/>
      <c r="R935" s="288"/>
      <c r="S935" s="399"/>
      <c r="T935" s="288"/>
      <c r="U935" s="288"/>
      <c r="V935" s="288" t="s">
        <v>5257</v>
      </c>
      <c r="W935" s="291">
        <v>43317</v>
      </c>
    </row>
    <row r="936" spans="1:23" x14ac:dyDescent="0.3">
      <c r="A936" s="286" t="s">
        <v>5817</v>
      </c>
      <c r="B936" s="333" t="s">
        <v>5014</v>
      </c>
      <c r="C936" s="395">
        <v>227.82</v>
      </c>
      <c r="D936" s="288" t="s">
        <v>133</v>
      </c>
      <c r="E936" s="288" t="s">
        <v>5476</v>
      </c>
      <c r="F936" s="288">
        <v>28</v>
      </c>
      <c r="G936" s="288">
        <v>4</v>
      </c>
      <c r="H936" s="288"/>
      <c r="I936" s="396"/>
      <c r="J936" s="288" t="s">
        <v>5988</v>
      </c>
      <c r="K936" s="444">
        <v>90</v>
      </c>
      <c r="L936" s="444">
        <v>281</v>
      </c>
      <c r="M936" s="505" t="s">
        <v>5992</v>
      </c>
      <c r="N936" s="504" t="s">
        <v>6928</v>
      </c>
      <c r="O936" s="288" t="s">
        <v>5580</v>
      </c>
      <c r="P936" s="288" t="s">
        <v>6034</v>
      </c>
      <c r="Q936" s="288"/>
      <c r="R936" s="288"/>
      <c r="S936" s="399"/>
      <c r="T936" s="288"/>
      <c r="U936" s="288"/>
      <c r="V936" s="288" t="s">
        <v>5257</v>
      </c>
      <c r="W936" s="291">
        <v>43317</v>
      </c>
    </row>
    <row r="937" spans="1:23" x14ac:dyDescent="0.3">
      <c r="A937" s="286" t="s">
        <v>5817</v>
      </c>
      <c r="B937" s="333" t="s">
        <v>5014</v>
      </c>
      <c r="C937" s="395">
        <v>228.45</v>
      </c>
      <c r="D937" s="288" t="s">
        <v>133</v>
      </c>
      <c r="E937" s="288" t="s">
        <v>5476</v>
      </c>
      <c r="F937" s="288">
        <v>29</v>
      </c>
      <c r="G937" s="288">
        <v>9</v>
      </c>
      <c r="H937" s="288"/>
      <c r="I937" s="396"/>
      <c r="J937" s="288" t="s">
        <v>5988</v>
      </c>
      <c r="K937" s="444">
        <v>89</v>
      </c>
      <c r="L937" s="444">
        <v>106</v>
      </c>
      <c r="M937" s="505" t="s">
        <v>5992</v>
      </c>
      <c r="N937" s="504" t="s">
        <v>6926</v>
      </c>
      <c r="O937" s="288" t="s">
        <v>5580</v>
      </c>
      <c r="P937" s="288" t="s">
        <v>6034</v>
      </c>
      <c r="Q937" s="288"/>
      <c r="R937" s="288"/>
      <c r="S937" s="399"/>
      <c r="T937" s="288"/>
      <c r="U937" s="288"/>
      <c r="V937" s="288" t="s">
        <v>5257</v>
      </c>
      <c r="W937" s="291">
        <v>43317</v>
      </c>
    </row>
    <row r="938" spans="1:23" x14ac:dyDescent="0.3">
      <c r="A938" s="286" t="s">
        <v>5817</v>
      </c>
      <c r="B938" s="333" t="s">
        <v>5014</v>
      </c>
      <c r="C938" s="395">
        <v>231.5</v>
      </c>
      <c r="D938" s="288" t="s">
        <v>133</v>
      </c>
      <c r="E938" s="288" t="s">
        <v>5476</v>
      </c>
      <c r="F938" s="288">
        <v>25</v>
      </c>
      <c r="G938" s="288">
        <v>5</v>
      </c>
      <c r="H938" s="288"/>
      <c r="I938" s="396">
        <v>266</v>
      </c>
      <c r="J938" s="288" t="s">
        <v>5988</v>
      </c>
      <c r="K938" s="444">
        <v>87</v>
      </c>
      <c r="L938" s="444">
        <v>282</v>
      </c>
      <c r="M938" s="505" t="s">
        <v>5992</v>
      </c>
      <c r="N938" s="504" t="s">
        <v>6929</v>
      </c>
      <c r="O938" s="288" t="s">
        <v>5580</v>
      </c>
      <c r="P938" s="288" t="s">
        <v>6034</v>
      </c>
      <c r="Q938" s="288"/>
      <c r="R938" s="288"/>
      <c r="S938" s="399"/>
      <c r="T938" s="288"/>
      <c r="U938" s="288"/>
      <c r="V938" s="288" t="s">
        <v>5257</v>
      </c>
      <c r="W938" s="291">
        <v>43317</v>
      </c>
    </row>
    <row r="939" spans="1:23" x14ac:dyDescent="0.3">
      <c r="A939" s="286" t="s">
        <v>5817</v>
      </c>
      <c r="B939" s="333" t="s">
        <v>5014</v>
      </c>
      <c r="C939" s="395">
        <v>232.8</v>
      </c>
      <c r="D939" s="288" t="s">
        <v>133</v>
      </c>
      <c r="E939" s="288" t="s">
        <v>5476</v>
      </c>
      <c r="F939" s="288">
        <v>34</v>
      </c>
      <c r="G939" s="288">
        <v>0</v>
      </c>
      <c r="H939" s="288"/>
      <c r="I939" s="396"/>
      <c r="J939" s="288" t="s">
        <v>5988</v>
      </c>
      <c r="K939" s="444">
        <v>84</v>
      </c>
      <c r="L939" s="444">
        <v>98</v>
      </c>
      <c r="M939" s="505" t="s">
        <v>5992</v>
      </c>
      <c r="N939" s="504" t="s">
        <v>6930</v>
      </c>
      <c r="O939" s="288" t="s">
        <v>5580</v>
      </c>
      <c r="P939" s="288" t="s">
        <v>6034</v>
      </c>
      <c r="Q939" s="288"/>
      <c r="R939" s="288"/>
      <c r="S939" s="399">
        <v>0</v>
      </c>
      <c r="T939" s="288"/>
      <c r="U939" s="288"/>
      <c r="V939" s="288" t="s">
        <v>5257</v>
      </c>
      <c r="W939" s="291">
        <v>43317</v>
      </c>
    </row>
    <row r="940" spans="1:23" x14ac:dyDescent="0.3">
      <c r="A940" s="286" t="s">
        <v>5817</v>
      </c>
      <c r="B940" s="333" t="s">
        <v>5014</v>
      </c>
      <c r="C940" s="395">
        <v>233.4</v>
      </c>
      <c r="D940" s="288" t="s">
        <v>133</v>
      </c>
      <c r="E940" s="288" t="s">
        <v>5476</v>
      </c>
      <c r="F940" s="288">
        <v>30</v>
      </c>
      <c r="G940" s="288">
        <v>2</v>
      </c>
      <c r="H940" s="288"/>
      <c r="I940" s="396"/>
      <c r="J940" s="288" t="s">
        <v>5988</v>
      </c>
      <c r="K940" s="444">
        <v>88</v>
      </c>
      <c r="L940" s="444">
        <v>100</v>
      </c>
      <c r="M940" s="505" t="s">
        <v>5992</v>
      </c>
      <c r="N940" s="504" t="s">
        <v>6931</v>
      </c>
      <c r="O940" s="288" t="s">
        <v>5580</v>
      </c>
      <c r="P940" s="288" t="s">
        <v>6034</v>
      </c>
      <c r="Q940" s="288"/>
      <c r="R940" s="288"/>
      <c r="S940" s="399"/>
      <c r="T940" s="288"/>
      <c r="U940" s="288"/>
      <c r="V940" s="288" t="s">
        <v>5257</v>
      </c>
      <c r="W940" s="291">
        <v>43317</v>
      </c>
    </row>
    <row r="941" spans="1:23" x14ac:dyDescent="0.3">
      <c r="A941" s="286" t="s">
        <v>5817</v>
      </c>
      <c r="B941" s="333" t="s">
        <v>5014</v>
      </c>
      <c r="C941" s="395">
        <v>234.55</v>
      </c>
      <c r="D941" s="288" t="s">
        <v>133</v>
      </c>
      <c r="E941" s="288" t="s">
        <v>5476</v>
      </c>
      <c r="F941" s="288">
        <v>30</v>
      </c>
      <c r="G941" s="288">
        <v>358</v>
      </c>
      <c r="H941" s="288"/>
      <c r="I941" s="396">
        <v>267</v>
      </c>
      <c r="J941" s="288" t="s">
        <v>5988</v>
      </c>
      <c r="K941" s="444">
        <v>88</v>
      </c>
      <c r="L941" s="444">
        <v>96</v>
      </c>
      <c r="M941" s="505" t="s">
        <v>5992</v>
      </c>
      <c r="N941" s="504" t="s">
        <v>6932</v>
      </c>
      <c r="O941" s="288" t="s">
        <v>5580</v>
      </c>
      <c r="P941" s="288" t="s">
        <v>6034</v>
      </c>
      <c r="Q941" s="288"/>
      <c r="R941" s="288"/>
      <c r="S941" s="399"/>
      <c r="T941" s="288"/>
      <c r="U941" s="288"/>
      <c r="V941" s="288" t="s">
        <v>5257</v>
      </c>
      <c r="W941" s="291">
        <v>43317</v>
      </c>
    </row>
    <row r="942" spans="1:23" x14ac:dyDescent="0.3">
      <c r="A942" s="286" t="s">
        <v>5817</v>
      </c>
      <c r="B942" s="333" t="s">
        <v>5014</v>
      </c>
      <c r="C942" s="395">
        <v>242.84</v>
      </c>
      <c r="D942" s="288" t="s">
        <v>5246</v>
      </c>
      <c r="E942" s="288" t="s">
        <v>5476</v>
      </c>
      <c r="F942" s="288">
        <v>50</v>
      </c>
      <c r="G942" s="288">
        <v>356</v>
      </c>
      <c r="H942" s="288"/>
      <c r="I942" s="396"/>
      <c r="J942" s="288" t="s">
        <v>5248</v>
      </c>
      <c r="K942" s="444">
        <v>68</v>
      </c>
      <c r="L942" s="444">
        <v>95</v>
      </c>
      <c r="M942" s="505" t="s">
        <v>5992</v>
      </c>
      <c r="N942" s="504" t="s">
        <v>6933</v>
      </c>
      <c r="O942" s="288" t="s">
        <v>5580</v>
      </c>
      <c r="P942" s="288" t="s">
        <v>6034</v>
      </c>
      <c r="Q942" s="288"/>
      <c r="R942" s="288"/>
      <c r="S942" s="399">
        <v>100</v>
      </c>
      <c r="T942" s="288" t="s">
        <v>6057</v>
      </c>
      <c r="U942" s="288" t="s">
        <v>5403</v>
      </c>
      <c r="V942" s="288" t="s">
        <v>5257</v>
      </c>
      <c r="W942" s="291">
        <v>43319</v>
      </c>
    </row>
    <row r="943" spans="1:23" x14ac:dyDescent="0.3">
      <c r="A943" s="286" t="s">
        <v>5817</v>
      </c>
      <c r="B943" s="333" t="s">
        <v>5014</v>
      </c>
      <c r="C943" s="395">
        <v>248.17</v>
      </c>
      <c r="D943" s="288" t="s">
        <v>5246</v>
      </c>
      <c r="E943" s="288" t="s">
        <v>5476</v>
      </c>
      <c r="F943" s="288">
        <v>37</v>
      </c>
      <c r="G943" s="288">
        <v>333</v>
      </c>
      <c r="H943" s="288"/>
      <c r="I943" s="396"/>
      <c r="J943" s="288" t="s">
        <v>5988</v>
      </c>
      <c r="K943" s="444">
        <v>79</v>
      </c>
      <c r="L943" s="444">
        <v>77</v>
      </c>
      <c r="M943" s="505" t="s">
        <v>5992</v>
      </c>
      <c r="N943" s="504" t="s">
        <v>6934</v>
      </c>
      <c r="O943" s="288" t="s">
        <v>5580</v>
      </c>
      <c r="P943" s="288" t="s">
        <v>6034</v>
      </c>
      <c r="Q943" s="288"/>
      <c r="R943" s="288"/>
      <c r="S943" s="399">
        <v>70</v>
      </c>
      <c r="T943" s="288" t="s">
        <v>5403</v>
      </c>
      <c r="U943" s="288" t="s">
        <v>6029</v>
      </c>
      <c r="V943" s="288" t="s">
        <v>5257</v>
      </c>
      <c r="W943" s="291">
        <v>43319</v>
      </c>
    </row>
    <row r="944" spans="1:23" x14ac:dyDescent="0.3">
      <c r="A944" s="286" t="s">
        <v>5817</v>
      </c>
      <c r="B944" s="333" t="s">
        <v>5014</v>
      </c>
      <c r="C944" s="395">
        <v>259.64999999999998</v>
      </c>
      <c r="D944" s="288" t="s">
        <v>133</v>
      </c>
      <c r="E944" s="288" t="s">
        <v>5476</v>
      </c>
      <c r="F944" s="288">
        <v>25</v>
      </c>
      <c r="G944" s="288">
        <v>4</v>
      </c>
      <c r="H944" s="288"/>
      <c r="I944" s="396"/>
      <c r="J944" s="288" t="s">
        <v>5988</v>
      </c>
      <c r="K944" s="444">
        <v>87</v>
      </c>
      <c r="L944" s="444">
        <v>282</v>
      </c>
      <c r="M944" s="505" t="s">
        <v>5992</v>
      </c>
      <c r="N944" s="504" t="s">
        <v>6935</v>
      </c>
      <c r="O944" s="288" t="s">
        <v>5580</v>
      </c>
      <c r="P944" s="288" t="s">
        <v>6034</v>
      </c>
      <c r="Q944" s="288"/>
      <c r="R944" s="288"/>
      <c r="S944" s="399"/>
      <c r="T944" s="288"/>
      <c r="U944" s="288"/>
      <c r="V944" s="288" t="s">
        <v>5257</v>
      </c>
      <c r="W944" s="291">
        <v>43319</v>
      </c>
    </row>
    <row r="945" spans="1:23" x14ac:dyDescent="0.3">
      <c r="A945" s="286" t="s">
        <v>5817</v>
      </c>
      <c r="B945" s="333" t="s">
        <v>5014</v>
      </c>
      <c r="C945" s="395">
        <v>259.92</v>
      </c>
      <c r="D945" s="288" t="s">
        <v>5246</v>
      </c>
      <c r="E945" s="288" t="s">
        <v>5476</v>
      </c>
      <c r="F945" s="288">
        <v>34</v>
      </c>
      <c r="G945" s="288">
        <v>3</v>
      </c>
      <c r="H945" s="288"/>
      <c r="I945" s="396"/>
      <c r="J945" s="288" t="s">
        <v>5988</v>
      </c>
      <c r="K945" s="444">
        <v>84</v>
      </c>
      <c r="L945" s="444">
        <v>101</v>
      </c>
      <c r="M945" s="505" t="s">
        <v>5992</v>
      </c>
      <c r="N945" s="504" t="s">
        <v>6936</v>
      </c>
      <c r="O945" s="288" t="s">
        <v>5580</v>
      </c>
      <c r="P945" s="288" t="s">
        <v>6034</v>
      </c>
      <c r="Q945" s="288"/>
      <c r="R945" s="288"/>
      <c r="S945" s="399">
        <v>0</v>
      </c>
      <c r="T945" s="288" t="s">
        <v>6029</v>
      </c>
      <c r="U945" s="288" t="s">
        <v>6090</v>
      </c>
      <c r="V945" s="288" t="s">
        <v>5257</v>
      </c>
      <c r="W945" s="291">
        <v>43319</v>
      </c>
    </row>
    <row r="946" spans="1:23" x14ac:dyDescent="0.3">
      <c r="A946" s="286" t="s">
        <v>5817</v>
      </c>
      <c r="B946" s="333" t="s">
        <v>5014</v>
      </c>
      <c r="C946" s="395">
        <v>261.89999999999998</v>
      </c>
      <c r="D946" s="288" t="s">
        <v>133</v>
      </c>
      <c r="E946" s="288" t="s">
        <v>5476</v>
      </c>
      <c r="F946" s="288">
        <v>30</v>
      </c>
      <c r="G946" s="288">
        <v>353</v>
      </c>
      <c r="H946" s="288"/>
      <c r="I946" s="396"/>
      <c r="J946" s="288" t="s">
        <v>5988</v>
      </c>
      <c r="K946" s="444">
        <v>88</v>
      </c>
      <c r="L946" s="444">
        <v>93</v>
      </c>
      <c r="M946" s="505" t="s">
        <v>5992</v>
      </c>
      <c r="N946" s="504" t="s">
        <v>6937</v>
      </c>
      <c r="O946" s="288" t="s">
        <v>5580</v>
      </c>
      <c r="P946" s="288" t="s">
        <v>6034</v>
      </c>
      <c r="Q946" s="288"/>
      <c r="R946" s="288"/>
      <c r="S946" s="399"/>
      <c r="T946" s="288"/>
      <c r="U946" s="288"/>
      <c r="V946" s="288" t="s">
        <v>5257</v>
      </c>
      <c r="W946" s="291">
        <v>43319</v>
      </c>
    </row>
    <row r="947" spans="1:23" x14ac:dyDescent="0.3">
      <c r="A947" s="286" t="s">
        <v>5817</v>
      </c>
      <c r="B947" s="333" t="s">
        <v>5014</v>
      </c>
      <c r="C947" s="395">
        <v>271.64999999999998</v>
      </c>
      <c r="D947" s="288" t="s">
        <v>133</v>
      </c>
      <c r="E947" s="288" t="s">
        <v>5476</v>
      </c>
      <c r="F947" s="288">
        <v>26</v>
      </c>
      <c r="G947" s="288">
        <v>357</v>
      </c>
      <c r="H947" s="288"/>
      <c r="I947" s="396"/>
      <c r="J947" s="288" t="s">
        <v>5988</v>
      </c>
      <c r="K947" s="444">
        <v>87</v>
      </c>
      <c r="L947" s="444">
        <v>276</v>
      </c>
      <c r="M947" s="505" t="s">
        <v>5992</v>
      </c>
      <c r="N947" s="504" t="s">
        <v>6938</v>
      </c>
      <c r="O947" s="288" t="s">
        <v>5580</v>
      </c>
      <c r="P947" s="288" t="s">
        <v>6034</v>
      </c>
      <c r="Q947" s="288"/>
      <c r="R947" s="288"/>
      <c r="S947" s="399"/>
      <c r="T947" s="288"/>
      <c r="U947" s="288"/>
      <c r="V947" s="288" t="s">
        <v>5257</v>
      </c>
      <c r="W947" s="291">
        <v>43319</v>
      </c>
    </row>
    <row r="948" spans="1:23" x14ac:dyDescent="0.3">
      <c r="A948" s="286" t="s">
        <v>5817</v>
      </c>
      <c r="B948" s="333" t="s">
        <v>5014</v>
      </c>
      <c r="C948" s="395">
        <v>272.60000000000002</v>
      </c>
      <c r="D948" s="288" t="s">
        <v>133</v>
      </c>
      <c r="E948" s="288" t="s">
        <v>5476</v>
      </c>
      <c r="F948" s="288">
        <v>26</v>
      </c>
      <c r="G948" s="288">
        <v>8</v>
      </c>
      <c r="H948" s="288"/>
      <c r="I948" s="396">
        <v>280</v>
      </c>
      <c r="J948" s="288" t="s">
        <v>5988</v>
      </c>
      <c r="K948" s="444">
        <v>88</v>
      </c>
      <c r="L948" s="444">
        <v>286</v>
      </c>
      <c r="M948" s="505" t="s">
        <v>5992</v>
      </c>
      <c r="N948" s="504" t="s">
        <v>6939</v>
      </c>
      <c r="O948" s="288" t="s">
        <v>5580</v>
      </c>
      <c r="P948" s="288" t="s">
        <v>6034</v>
      </c>
      <c r="Q948" s="288"/>
      <c r="R948" s="288"/>
      <c r="S948" s="399"/>
      <c r="T948" s="288"/>
      <c r="U948" s="288"/>
      <c r="V948" s="288" t="s">
        <v>5257</v>
      </c>
      <c r="W948" s="291">
        <v>43319</v>
      </c>
    </row>
    <row r="949" spans="1:23" x14ac:dyDescent="0.3">
      <c r="A949" s="286" t="s">
        <v>5817</v>
      </c>
      <c r="B949" s="333" t="s">
        <v>5014</v>
      </c>
      <c r="C949" s="395">
        <v>279.2</v>
      </c>
      <c r="D949" s="288" t="s">
        <v>133</v>
      </c>
      <c r="E949" s="288" t="s">
        <v>5476</v>
      </c>
      <c r="F949" s="288">
        <v>24</v>
      </c>
      <c r="G949" s="288">
        <v>314</v>
      </c>
      <c r="H949" s="288"/>
      <c r="I949" s="396"/>
      <c r="J949" s="288" t="s">
        <v>5988</v>
      </c>
      <c r="K949" s="444">
        <v>87</v>
      </c>
      <c r="L949" s="444">
        <v>58</v>
      </c>
      <c r="M949" s="505" t="s">
        <v>5992</v>
      </c>
      <c r="N949" s="504" t="s">
        <v>6940</v>
      </c>
      <c r="O949" s="288" t="s">
        <v>5580</v>
      </c>
      <c r="P949" s="288" t="s">
        <v>6034</v>
      </c>
      <c r="Q949" s="288"/>
      <c r="R949" s="288"/>
      <c r="S949" s="399"/>
      <c r="T949" s="288"/>
      <c r="U949" s="288"/>
      <c r="V949" s="288" t="s">
        <v>5257</v>
      </c>
      <c r="W949" s="291">
        <v>43319</v>
      </c>
    </row>
    <row r="950" spans="1:23" x14ac:dyDescent="0.3">
      <c r="A950" s="286" t="s">
        <v>5817</v>
      </c>
      <c r="B950" s="333" t="s">
        <v>5014</v>
      </c>
      <c r="C950" s="395">
        <v>229.34</v>
      </c>
      <c r="D950" s="288" t="s">
        <v>5469</v>
      </c>
      <c r="E950" s="288" t="s">
        <v>5476</v>
      </c>
      <c r="F950" s="288">
        <v>28</v>
      </c>
      <c r="G950" s="288">
        <v>3</v>
      </c>
      <c r="H950" s="288"/>
      <c r="I950" s="396"/>
      <c r="J950" s="288" t="s">
        <v>5988</v>
      </c>
      <c r="K950" s="444">
        <v>90</v>
      </c>
      <c r="L950" s="444">
        <v>280</v>
      </c>
      <c r="M950" s="506" t="s">
        <v>6039</v>
      </c>
      <c r="N950" s="504" t="s">
        <v>6941</v>
      </c>
      <c r="O950" s="288" t="s">
        <v>5580</v>
      </c>
      <c r="P950" s="288" t="s">
        <v>6034</v>
      </c>
      <c r="Q950" s="288" t="s">
        <v>5266</v>
      </c>
      <c r="R950" s="288"/>
      <c r="S950" s="399"/>
      <c r="T950" s="288"/>
      <c r="U950" s="288"/>
      <c r="V950" s="288" t="s">
        <v>5257</v>
      </c>
      <c r="W950" s="291">
        <v>43317</v>
      </c>
    </row>
    <row r="951" spans="1:23" x14ac:dyDescent="0.3">
      <c r="A951" s="286" t="s">
        <v>5817</v>
      </c>
      <c r="B951" s="333" t="s">
        <v>5014</v>
      </c>
      <c r="C951" s="395">
        <v>230.46</v>
      </c>
      <c r="D951" s="288" t="s">
        <v>133</v>
      </c>
      <c r="E951" s="288" t="s">
        <v>5476</v>
      </c>
      <c r="F951" s="288">
        <v>28</v>
      </c>
      <c r="G951" s="288">
        <v>348</v>
      </c>
      <c r="H951" s="288"/>
      <c r="I951" s="396"/>
      <c r="J951" s="288" t="s">
        <v>5988</v>
      </c>
      <c r="K951" s="444">
        <v>90</v>
      </c>
      <c r="L951" s="444">
        <v>87</v>
      </c>
      <c r="M951" s="506" t="s">
        <v>6039</v>
      </c>
      <c r="N951" s="504" t="s">
        <v>6942</v>
      </c>
      <c r="O951" s="288" t="s">
        <v>5580</v>
      </c>
      <c r="P951" s="288" t="s">
        <v>6034</v>
      </c>
      <c r="Q951" s="288"/>
      <c r="R951" s="288"/>
      <c r="S951" s="399"/>
      <c r="T951" s="288"/>
      <c r="U951" s="288"/>
      <c r="V951" s="288" t="s">
        <v>5257</v>
      </c>
      <c r="W951" s="291">
        <v>43317</v>
      </c>
    </row>
    <row r="952" spans="1:23" x14ac:dyDescent="0.3">
      <c r="A952" s="286" t="s">
        <v>5817</v>
      </c>
      <c r="B952" s="333" t="s">
        <v>5014</v>
      </c>
      <c r="C952" s="395">
        <v>230.7</v>
      </c>
      <c r="D952" s="288" t="s">
        <v>5469</v>
      </c>
      <c r="E952" s="288" t="s">
        <v>5476</v>
      </c>
      <c r="F952" s="288">
        <v>30</v>
      </c>
      <c r="G952" s="288">
        <v>5</v>
      </c>
      <c r="H952" s="288"/>
      <c r="I952" s="396"/>
      <c r="J952" s="288" t="s">
        <v>5988</v>
      </c>
      <c r="K952" s="444">
        <v>88</v>
      </c>
      <c r="L952" s="444">
        <v>102</v>
      </c>
      <c r="M952" s="506" t="s">
        <v>6039</v>
      </c>
      <c r="N952" s="504" t="s">
        <v>6629</v>
      </c>
      <c r="O952" s="288" t="s">
        <v>5580</v>
      </c>
      <c r="P952" s="288" t="s">
        <v>6034</v>
      </c>
      <c r="Q952" s="288"/>
      <c r="R952" s="288"/>
      <c r="S952" s="399"/>
      <c r="T952" s="288"/>
      <c r="U952" s="288"/>
      <c r="V952" s="288" t="s">
        <v>5257</v>
      </c>
      <c r="W952" s="291">
        <v>43317</v>
      </c>
    </row>
    <row r="953" spans="1:23" x14ac:dyDescent="0.3">
      <c r="A953" s="286" t="s">
        <v>5817</v>
      </c>
      <c r="B953" s="333" t="s">
        <v>5014</v>
      </c>
      <c r="C953" s="395">
        <v>236.9</v>
      </c>
      <c r="D953" s="288" t="s">
        <v>5469</v>
      </c>
      <c r="E953" s="288" t="s">
        <v>5476</v>
      </c>
      <c r="F953" s="288">
        <v>29</v>
      </c>
      <c r="G953" s="288">
        <v>350</v>
      </c>
      <c r="H953" s="288"/>
      <c r="I953" s="396"/>
      <c r="J953" s="288" t="s">
        <v>5988</v>
      </c>
      <c r="K953" s="444">
        <v>89</v>
      </c>
      <c r="L953" s="444">
        <v>89</v>
      </c>
      <c r="M953" s="506" t="s">
        <v>6039</v>
      </c>
      <c r="N953" s="504" t="s">
        <v>6943</v>
      </c>
      <c r="O953" s="288" t="s">
        <v>5580</v>
      </c>
      <c r="P953" s="288" t="s">
        <v>6210</v>
      </c>
      <c r="Q953" s="288"/>
      <c r="R953" s="288"/>
      <c r="S953" s="399">
        <v>0</v>
      </c>
      <c r="T953" s="288" t="s">
        <v>6057</v>
      </c>
      <c r="U953" s="288"/>
      <c r="V953" s="288" t="s">
        <v>5257</v>
      </c>
      <c r="W953" s="291">
        <v>43317</v>
      </c>
    </row>
    <row r="954" spans="1:23" x14ac:dyDescent="0.3">
      <c r="A954" s="286" t="s">
        <v>5817</v>
      </c>
      <c r="B954" s="333" t="s">
        <v>5014</v>
      </c>
      <c r="C954" s="395">
        <v>237.2</v>
      </c>
      <c r="D954" s="288" t="s">
        <v>5469</v>
      </c>
      <c r="E954" s="288" t="s">
        <v>5476</v>
      </c>
      <c r="F954" s="288">
        <v>30</v>
      </c>
      <c r="G954" s="288">
        <v>348</v>
      </c>
      <c r="H954" s="288"/>
      <c r="I954" s="396"/>
      <c r="J954" s="288" t="s">
        <v>5988</v>
      </c>
      <c r="K954" s="444">
        <v>88</v>
      </c>
      <c r="L954" s="444">
        <v>88</v>
      </c>
      <c r="M954" s="506" t="s">
        <v>6039</v>
      </c>
      <c r="N954" s="504" t="s">
        <v>6629</v>
      </c>
      <c r="O954" s="288" t="s">
        <v>5580</v>
      </c>
      <c r="P954" s="288" t="s">
        <v>6034</v>
      </c>
      <c r="Q954" s="288"/>
      <c r="R954" s="288"/>
      <c r="S954" s="399"/>
      <c r="T954" s="288"/>
      <c r="U954" s="288"/>
      <c r="V954" s="288" t="s">
        <v>5257</v>
      </c>
      <c r="W954" s="291">
        <v>43317</v>
      </c>
    </row>
    <row r="955" spans="1:23" x14ac:dyDescent="0.3">
      <c r="A955" s="286" t="s">
        <v>5817</v>
      </c>
      <c r="B955" s="333" t="s">
        <v>5014</v>
      </c>
      <c r="C955" s="395">
        <v>241.55</v>
      </c>
      <c r="D955" s="288" t="s">
        <v>5469</v>
      </c>
      <c r="E955" s="288" t="s">
        <v>5476</v>
      </c>
      <c r="F955" s="288">
        <v>39</v>
      </c>
      <c r="G955" s="288">
        <v>324</v>
      </c>
      <c r="H955" s="288"/>
      <c r="I955" s="396"/>
      <c r="J955" s="288" t="s">
        <v>5988</v>
      </c>
      <c r="K955" s="444">
        <v>75</v>
      </c>
      <c r="L955" s="444">
        <v>70</v>
      </c>
      <c r="M955" s="506" t="s">
        <v>6039</v>
      </c>
      <c r="N955" s="504" t="s">
        <v>6944</v>
      </c>
      <c r="O955" s="288" t="s">
        <v>5580</v>
      </c>
      <c r="P955" s="288" t="s">
        <v>6034</v>
      </c>
      <c r="Q955" s="288"/>
      <c r="R955" s="288"/>
      <c r="S955" s="399"/>
      <c r="T955" s="288"/>
      <c r="U955" s="288"/>
      <c r="V955" s="288" t="s">
        <v>5257</v>
      </c>
      <c r="W955" s="291">
        <v>43319</v>
      </c>
    </row>
    <row r="956" spans="1:23" x14ac:dyDescent="0.3">
      <c r="A956" s="286" t="s">
        <v>5817</v>
      </c>
      <c r="B956" s="333" t="s">
        <v>5014</v>
      </c>
      <c r="C956" s="395">
        <v>242.64</v>
      </c>
      <c r="D956" s="288" t="s">
        <v>5469</v>
      </c>
      <c r="E956" s="288" t="s">
        <v>5476</v>
      </c>
      <c r="F956" s="288">
        <v>28</v>
      </c>
      <c r="G956" s="288">
        <v>324</v>
      </c>
      <c r="H956" s="288"/>
      <c r="I956" s="396"/>
      <c r="J956" s="288" t="s">
        <v>5988</v>
      </c>
      <c r="K956" s="444">
        <v>86</v>
      </c>
      <c r="L956" s="444">
        <v>67</v>
      </c>
      <c r="M956" s="506" t="s">
        <v>6039</v>
      </c>
      <c r="N956" s="504" t="s">
        <v>6870</v>
      </c>
      <c r="O956" s="288" t="s">
        <v>5580</v>
      </c>
      <c r="P956" s="288" t="s">
        <v>6034</v>
      </c>
      <c r="Q956" s="288"/>
      <c r="R956" s="288"/>
      <c r="S956" s="399"/>
      <c r="T956" s="288"/>
      <c r="U956" s="288"/>
      <c r="V956" s="288" t="s">
        <v>5257</v>
      </c>
      <c r="W956" s="291">
        <v>43319</v>
      </c>
    </row>
    <row r="957" spans="1:23" x14ac:dyDescent="0.3">
      <c r="A957" s="286" t="s">
        <v>5817</v>
      </c>
      <c r="B957" s="333" t="s">
        <v>5014</v>
      </c>
      <c r="C957" s="395">
        <v>244.56</v>
      </c>
      <c r="D957" s="288" t="s">
        <v>5469</v>
      </c>
      <c r="E957" s="288" t="s">
        <v>5476</v>
      </c>
      <c r="F957" s="288">
        <v>35</v>
      </c>
      <c r="G957" s="288">
        <v>332</v>
      </c>
      <c r="H957" s="288"/>
      <c r="I957" s="396"/>
      <c r="J957" s="288" t="s">
        <v>5988</v>
      </c>
      <c r="K957" s="444">
        <v>81</v>
      </c>
      <c r="L957" s="444">
        <v>75</v>
      </c>
      <c r="M957" s="506" t="s">
        <v>6039</v>
      </c>
      <c r="N957" s="504" t="s">
        <v>6629</v>
      </c>
      <c r="O957" s="288" t="s">
        <v>5580</v>
      </c>
      <c r="P957" s="288" t="s">
        <v>6034</v>
      </c>
      <c r="Q957" s="288"/>
      <c r="R957" s="288"/>
      <c r="S957" s="399"/>
      <c r="T957" s="288"/>
      <c r="U957" s="288"/>
      <c r="V957" s="288" t="s">
        <v>5257</v>
      </c>
      <c r="W957" s="291">
        <v>43319</v>
      </c>
    </row>
    <row r="958" spans="1:23" x14ac:dyDescent="0.3">
      <c r="A958" s="286" t="s">
        <v>5817</v>
      </c>
      <c r="B958" s="333" t="s">
        <v>5014</v>
      </c>
      <c r="C958" s="395">
        <v>247.66</v>
      </c>
      <c r="D958" s="288" t="s">
        <v>5469</v>
      </c>
      <c r="E958" s="288" t="s">
        <v>5476</v>
      </c>
      <c r="F958" s="288">
        <v>30</v>
      </c>
      <c r="G958" s="288">
        <v>339</v>
      </c>
      <c r="H958" s="288"/>
      <c r="I958" s="396"/>
      <c r="J958" s="288" t="s">
        <v>5988</v>
      </c>
      <c r="K958" s="444">
        <v>87</v>
      </c>
      <c r="L958" s="444">
        <v>80</v>
      </c>
      <c r="M958" s="506" t="s">
        <v>6039</v>
      </c>
      <c r="N958" s="504" t="s">
        <v>6945</v>
      </c>
      <c r="O958" s="288" t="s">
        <v>5580</v>
      </c>
      <c r="P958" s="288" t="s">
        <v>6034</v>
      </c>
      <c r="Q958" s="288"/>
      <c r="R958" s="288"/>
      <c r="S958" s="399"/>
      <c r="T958" s="288"/>
      <c r="U958" s="288"/>
      <c r="V958" s="288" t="s">
        <v>5257</v>
      </c>
      <c r="W958" s="291">
        <v>43319</v>
      </c>
    </row>
    <row r="959" spans="1:23" x14ac:dyDescent="0.3">
      <c r="A959" s="286" t="s">
        <v>5817</v>
      </c>
      <c r="B959" s="333" t="s">
        <v>5014</v>
      </c>
      <c r="C959" s="395">
        <v>252.52</v>
      </c>
      <c r="D959" s="288" t="s">
        <v>5469</v>
      </c>
      <c r="E959" s="288" t="s">
        <v>5476</v>
      </c>
      <c r="F959" s="288">
        <v>31</v>
      </c>
      <c r="G959" s="288">
        <v>336</v>
      </c>
      <c r="H959" s="288"/>
      <c r="I959" s="396"/>
      <c r="J959" s="288" t="s">
        <v>5988</v>
      </c>
      <c r="K959" s="444">
        <v>85</v>
      </c>
      <c r="L959" s="444">
        <v>78</v>
      </c>
      <c r="M959" s="506" t="s">
        <v>6039</v>
      </c>
      <c r="N959" s="504" t="s">
        <v>6628</v>
      </c>
      <c r="O959" s="288" t="s">
        <v>5580</v>
      </c>
      <c r="P959" s="288" t="s">
        <v>6034</v>
      </c>
      <c r="Q959" s="288"/>
      <c r="R959" s="288"/>
      <c r="S959" s="399"/>
      <c r="T959" s="288"/>
      <c r="U959" s="288"/>
      <c r="V959" s="288" t="s">
        <v>5257</v>
      </c>
      <c r="W959" s="291">
        <v>43319</v>
      </c>
    </row>
    <row r="960" spans="1:23" x14ac:dyDescent="0.3">
      <c r="A960" s="286" t="s">
        <v>5817</v>
      </c>
      <c r="B960" s="333" t="s">
        <v>5014</v>
      </c>
      <c r="C960" s="395">
        <v>254.55</v>
      </c>
      <c r="D960" s="288" t="s">
        <v>5469</v>
      </c>
      <c r="E960" s="288" t="s">
        <v>5476</v>
      </c>
      <c r="F960" s="288">
        <v>25</v>
      </c>
      <c r="G960" s="288">
        <v>348</v>
      </c>
      <c r="H960" s="288"/>
      <c r="I960" s="396"/>
      <c r="J960" s="288" t="s">
        <v>5988</v>
      </c>
      <c r="K960" s="444">
        <v>87</v>
      </c>
      <c r="L960" s="444">
        <v>268</v>
      </c>
      <c r="M960" s="506" t="s">
        <v>6039</v>
      </c>
      <c r="N960" s="504" t="s">
        <v>6946</v>
      </c>
      <c r="O960" s="288" t="s">
        <v>5580</v>
      </c>
      <c r="P960" s="288" t="s">
        <v>6034</v>
      </c>
      <c r="Q960" s="288"/>
      <c r="R960" s="288"/>
      <c r="S960" s="399"/>
      <c r="T960" s="288"/>
      <c r="U960" s="288"/>
      <c r="V960" s="288" t="s">
        <v>5257</v>
      </c>
      <c r="W960" s="291">
        <v>43319</v>
      </c>
    </row>
    <row r="961" spans="1:23" x14ac:dyDescent="0.3">
      <c r="A961" s="286" t="s">
        <v>5817</v>
      </c>
      <c r="B961" s="333" t="s">
        <v>5014</v>
      </c>
      <c r="C961" s="395">
        <v>260.2</v>
      </c>
      <c r="D961" s="288" t="s">
        <v>5469</v>
      </c>
      <c r="E961" s="288" t="s">
        <v>5476</v>
      </c>
      <c r="F961" s="288">
        <v>33</v>
      </c>
      <c r="G961" s="288">
        <v>358</v>
      </c>
      <c r="H961" s="288"/>
      <c r="I961" s="396"/>
      <c r="J961" s="288" t="s">
        <v>5988</v>
      </c>
      <c r="K961" s="444">
        <v>85</v>
      </c>
      <c r="L961" s="444">
        <v>97</v>
      </c>
      <c r="M961" s="506" t="s">
        <v>6039</v>
      </c>
      <c r="N961" s="504" t="s">
        <v>6629</v>
      </c>
      <c r="O961" s="288" t="s">
        <v>5580</v>
      </c>
      <c r="P961" s="288" t="s">
        <v>6034</v>
      </c>
      <c r="Q961" s="288"/>
      <c r="R961" s="288"/>
      <c r="S961" s="399"/>
      <c r="T961" s="288"/>
      <c r="U961" s="288"/>
      <c r="V961" s="288" t="s">
        <v>5257</v>
      </c>
      <c r="W961" s="291">
        <v>43319</v>
      </c>
    </row>
    <row r="962" spans="1:23" x14ac:dyDescent="0.3">
      <c r="A962" s="286" t="s">
        <v>5817</v>
      </c>
      <c r="B962" s="333" t="s">
        <v>5014</v>
      </c>
      <c r="C962" s="395">
        <v>229.26</v>
      </c>
      <c r="D962" s="288" t="s">
        <v>6023</v>
      </c>
      <c r="E962" s="288" t="s">
        <v>5476</v>
      </c>
      <c r="F962" s="288">
        <v>25</v>
      </c>
      <c r="G962" s="288">
        <v>10</v>
      </c>
      <c r="H962" s="288"/>
      <c r="I962" s="396"/>
      <c r="J962" s="288" t="s">
        <v>5988</v>
      </c>
      <c r="K962" s="444">
        <v>87</v>
      </c>
      <c r="L962" s="444">
        <v>287</v>
      </c>
      <c r="M962" s="507" t="s">
        <v>6024</v>
      </c>
      <c r="N962" s="504" t="s">
        <v>6947</v>
      </c>
      <c r="O962" s="288" t="s">
        <v>5580</v>
      </c>
      <c r="P962" s="288" t="s">
        <v>6034</v>
      </c>
      <c r="Q962" s="288" t="s">
        <v>5266</v>
      </c>
      <c r="R962" s="288"/>
      <c r="S962" s="399"/>
      <c r="T962" s="288"/>
      <c r="U962" s="288"/>
      <c r="V962" s="288" t="s">
        <v>5257</v>
      </c>
      <c r="W962" s="291">
        <v>43317</v>
      </c>
    </row>
    <row r="963" spans="1:23" x14ac:dyDescent="0.3">
      <c r="A963" s="286" t="s">
        <v>5817</v>
      </c>
      <c r="B963" s="333" t="s">
        <v>5014</v>
      </c>
      <c r="C963" s="395">
        <v>277.2</v>
      </c>
      <c r="D963" s="288" t="s">
        <v>5280</v>
      </c>
      <c r="E963" s="288" t="s">
        <v>5476</v>
      </c>
      <c r="F963" s="288">
        <v>25</v>
      </c>
      <c r="G963" s="288">
        <v>335</v>
      </c>
      <c r="H963" s="288"/>
      <c r="I963" s="396"/>
      <c r="J963" s="288" t="s">
        <v>5988</v>
      </c>
      <c r="K963" s="444">
        <v>89</v>
      </c>
      <c r="L963" s="444">
        <v>256</v>
      </c>
      <c r="M963" s="508" t="s">
        <v>6042</v>
      </c>
      <c r="N963" s="504" t="s">
        <v>6948</v>
      </c>
      <c r="O963" s="288" t="s">
        <v>5580</v>
      </c>
      <c r="P963" s="288" t="s">
        <v>6034</v>
      </c>
      <c r="Q963" s="288"/>
      <c r="R963" s="288"/>
      <c r="S963" s="399"/>
      <c r="T963" s="288"/>
      <c r="U963" s="288"/>
      <c r="V963" s="288" t="s">
        <v>5257</v>
      </c>
      <c r="W963" s="291">
        <v>43319</v>
      </c>
    </row>
    <row r="964" spans="1:23" x14ac:dyDescent="0.3">
      <c r="A964" s="286" t="s">
        <v>5817</v>
      </c>
      <c r="B964" s="333" t="s">
        <v>5014</v>
      </c>
      <c r="C964" s="395">
        <v>183.95</v>
      </c>
      <c r="D964" s="288" t="s">
        <v>6023</v>
      </c>
      <c r="E964" s="288" t="s">
        <v>5529</v>
      </c>
      <c r="F964" s="288">
        <v>42</v>
      </c>
      <c r="G964" s="288">
        <v>80</v>
      </c>
      <c r="H964" s="288"/>
      <c r="I964" s="396"/>
      <c r="J964" s="288" t="s">
        <v>5988</v>
      </c>
      <c r="K964" s="444">
        <v>58</v>
      </c>
      <c r="L964" s="444">
        <v>157</v>
      </c>
      <c r="M964" s="507" t="s">
        <v>6024</v>
      </c>
      <c r="N964" s="504" t="s">
        <v>6949</v>
      </c>
      <c r="O964" s="288" t="s">
        <v>5580</v>
      </c>
      <c r="P964" s="288" t="s">
        <v>6034</v>
      </c>
      <c r="Q964" s="288"/>
      <c r="R964" s="288"/>
      <c r="S964" s="399"/>
      <c r="T964" s="288"/>
      <c r="U964" s="288"/>
      <c r="V964" s="288" t="s">
        <v>5257</v>
      </c>
      <c r="W964" s="291">
        <v>43317</v>
      </c>
    </row>
    <row r="965" spans="1:23" x14ac:dyDescent="0.3">
      <c r="A965" s="286" t="s">
        <v>5817</v>
      </c>
      <c r="B965" s="333" t="s">
        <v>5014</v>
      </c>
      <c r="C965" s="395">
        <v>231</v>
      </c>
      <c r="D965" s="288" t="s">
        <v>6023</v>
      </c>
      <c r="E965" s="288" t="s">
        <v>5476</v>
      </c>
      <c r="F965" s="288">
        <v>25</v>
      </c>
      <c r="G965" s="288">
        <v>334</v>
      </c>
      <c r="H965" s="288"/>
      <c r="I965" s="396"/>
      <c r="J965" s="288" t="s">
        <v>5988</v>
      </c>
      <c r="K965" s="444">
        <v>89</v>
      </c>
      <c r="L965" s="444">
        <v>254</v>
      </c>
      <c r="M965" s="507" t="s">
        <v>6024</v>
      </c>
      <c r="N965" s="504" t="s">
        <v>6950</v>
      </c>
      <c r="O965" s="288" t="s">
        <v>5580</v>
      </c>
      <c r="P965" s="288" t="s">
        <v>6034</v>
      </c>
      <c r="Q965" s="288"/>
      <c r="R965" s="288"/>
      <c r="S965" s="399"/>
      <c r="T965" s="288"/>
      <c r="U965" s="288"/>
      <c r="V965" s="288" t="s">
        <v>5257</v>
      </c>
      <c r="W965" s="291">
        <v>43317</v>
      </c>
    </row>
    <row r="966" spans="1:23" x14ac:dyDescent="0.3">
      <c r="A966" s="286" t="s">
        <v>5817</v>
      </c>
      <c r="B966" s="333" t="s">
        <v>5014</v>
      </c>
      <c r="C966" s="395">
        <v>236.13</v>
      </c>
      <c r="D966" s="288" t="s">
        <v>6023</v>
      </c>
      <c r="E966" s="288" t="s">
        <v>5476</v>
      </c>
      <c r="F966" s="288">
        <v>35</v>
      </c>
      <c r="G966" s="288">
        <v>0</v>
      </c>
      <c r="H966" s="288"/>
      <c r="I966" s="396"/>
      <c r="J966" s="288" t="s">
        <v>5988</v>
      </c>
      <c r="K966" s="444">
        <v>83</v>
      </c>
      <c r="L966" s="444">
        <v>98</v>
      </c>
      <c r="M966" s="507" t="s">
        <v>6024</v>
      </c>
      <c r="N966" s="504" t="s">
        <v>6951</v>
      </c>
      <c r="O966" s="288" t="s">
        <v>5580</v>
      </c>
      <c r="P966" s="288" t="s">
        <v>6034</v>
      </c>
      <c r="Q966" s="288"/>
      <c r="R966" s="288"/>
      <c r="S966" s="399"/>
      <c r="T966" s="288"/>
      <c r="U966" s="288"/>
      <c r="V966" s="288" t="s">
        <v>5257</v>
      </c>
      <c r="W966" s="291">
        <v>43317</v>
      </c>
    </row>
    <row r="967" spans="1:23" x14ac:dyDescent="0.3">
      <c r="A967" s="286" t="s">
        <v>5817</v>
      </c>
      <c r="B967" s="333" t="s">
        <v>5014</v>
      </c>
      <c r="C967" s="395">
        <v>260.48</v>
      </c>
      <c r="D967" s="288" t="s">
        <v>6023</v>
      </c>
      <c r="E967" s="288" t="s">
        <v>5476</v>
      </c>
      <c r="F967" s="288">
        <v>25</v>
      </c>
      <c r="G967" s="288">
        <v>20</v>
      </c>
      <c r="H967" s="288"/>
      <c r="I967" s="396"/>
      <c r="J967" s="288" t="s">
        <v>5988</v>
      </c>
      <c r="K967" s="444">
        <v>88</v>
      </c>
      <c r="L967" s="444">
        <v>297</v>
      </c>
      <c r="M967" s="507" t="s">
        <v>6024</v>
      </c>
      <c r="N967" s="504" t="s">
        <v>6952</v>
      </c>
      <c r="O967" s="288" t="s">
        <v>5580</v>
      </c>
      <c r="P967" s="288" t="s">
        <v>6034</v>
      </c>
      <c r="Q967" s="288"/>
      <c r="R967" s="288"/>
      <c r="S967" s="399"/>
      <c r="T967" s="288"/>
      <c r="U967" s="288"/>
      <c r="V967" s="288" t="s">
        <v>5257</v>
      </c>
      <c r="W967" s="291">
        <v>43319</v>
      </c>
    </row>
    <row r="968" spans="1:23" x14ac:dyDescent="0.3">
      <c r="A968" s="286" t="s">
        <v>5817</v>
      </c>
      <c r="B968" s="333" t="s">
        <v>5014</v>
      </c>
      <c r="C968" s="395">
        <v>237.22</v>
      </c>
      <c r="D968" s="288" t="s">
        <v>5371</v>
      </c>
      <c r="E968" s="288" t="s">
        <v>5476</v>
      </c>
      <c r="F968" s="288">
        <v>47</v>
      </c>
      <c r="G968" s="288">
        <v>170</v>
      </c>
      <c r="H968" s="288"/>
      <c r="I968" s="396"/>
      <c r="J968" s="288" t="s">
        <v>5988</v>
      </c>
      <c r="K968" s="444">
        <v>16</v>
      </c>
      <c r="L968" s="444">
        <v>252</v>
      </c>
      <c r="M968" s="509" t="s">
        <v>6080</v>
      </c>
      <c r="N968" s="504" t="s">
        <v>6953</v>
      </c>
      <c r="O968" s="288" t="s">
        <v>5580</v>
      </c>
      <c r="P968" s="288" t="s">
        <v>6034</v>
      </c>
      <c r="Q968" s="288"/>
      <c r="R968" s="288"/>
      <c r="S968" s="399">
        <v>5</v>
      </c>
      <c r="T968" s="288" t="s">
        <v>6057</v>
      </c>
      <c r="U968" s="288" t="s">
        <v>6090</v>
      </c>
      <c r="V968" s="288" t="s">
        <v>5257</v>
      </c>
      <c r="W968" s="291">
        <v>43317</v>
      </c>
    </row>
    <row r="969" spans="1:23" x14ac:dyDescent="0.3">
      <c r="A969" s="286" t="s">
        <v>5817</v>
      </c>
      <c r="B969" s="333" t="s">
        <v>5014</v>
      </c>
      <c r="C969" s="395">
        <v>237.25</v>
      </c>
      <c r="D969" s="288" t="s">
        <v>5371</v>
      </c>
      <c r="E969" s="288" t="s">
        <v>5476</v>
      </c>
      <c r="F969" s="288">
        <v>30</v>
      </c>
      <c r="G969" s="288">
        <v>156</v>
      </c>
      <c r="H969" s="288"/>
      <c r="I969" s="396"/>
      <c r="J969" s="288" t="s">
        <v>5988</v>
      </c>
      <c r="K969" s="444">
        <v>36</v>
      </c>
      <c r="L969" s="444">
        <v>241</v>
      </c>
      <c r="M969" s="509" t="s">
        <v>6080</v>
      </c>
      <c r="N969" s="504" t="s">
        <v>6954</v>
      </c>
      <c r="O969" s="288" t="s">
        <v>5580</v>
      </c>
      <c r="P969" s="288" t="s">
        <v>6034</v>
      </c>
      <c r="Q969" s="288"/>
      <c r="R969" s="288" t="s">
        <v>5344</v>
      </c>
      <c r="S969" s="399">
        <v>15</v>
      </c>
      <c r="T969" s="288" t="s">
        <v>6955</v>
      </c>
      <c r="U969" s="288" t="s">
        <v>6090</v>
      </c>
      <c r="V969" s="288" t="s">
        <v>5257</v>
      </c>
      <c r="W969" s="291">
        <v>43317</v>
      </c>
    </row>
    <row r="970" spans="1:23" x14ac:dyDescent="0.3">
      <c r="A970" s="286" t="s">
        <v>5817</v>
      </c>
      <c r="B970" s="333" t="s">
        <v>5014</v>
      </c>
      <c r="C970" s="395">
        <v>241.1</v>
      </c>
      <c r="D970" s="288" t="s">
        <v>5371</v>
      </c>
      <c r="E970" s="288" t="s">
        <v>5476</v>
      </c>
      <c r="F970" s="288">
        <v>41</v>
      </c>
      <c r="G970" s="288">
        <v>157</v>
      </c>
      <c r="H970" s="288"/>
      <c r="I970" s="396"/>
      <c r="J970" s="288" t="s">
        <v>5988</v>
      </c>
      <c r="K970" s="444">
        <v>25</v>
      </c>
      <c r="L970" s="444">
        <v>234</v>
      </c>
      <c r="M970" s="509" t="s">
        <v>6080</v>
      </c>
      <c r="N970" s="504" t="s">
        <v>6956</v>
      </c>
      <c r="O970" s="288" t="s">
        <v>5580</v>
      </c>
      <c r="P970" s="288" t="s">
        <v>6034</v>
      </c>
      <c r="Q970" s="288" t="s">
        <v>6119</v>
      </c>
      <c r="R970" s="288"/>
      <c r="S970" s="399">
        <v>10</v>
      </c>
      <c r="T970" s="288" t="s">
        <v>6029</v>
      </c>
      <c r="U970" s="288" t="s">
        <v>6057</v>
      </c>
      <c r="V970" s="288" t="s">
        <v>5257</v>
      </c>
      <c r="W970" s="291">
        <v>43319</v>
      </c>
    </row>
    <row r="971" spans="1:23" x14ac:dyDescent="0.3">
      <c r="A971" s="286" t="s">
        <v>5817</v>
      </c>
      <c r="B971" s="333" t="s">
        <v>5014</v>
      </c>
      <c r="C971" s="395">
        <v>248.3</v>
      </c>
      <c r="D971" s="288" t="s">
        <v>5371</v>
      </c>
      <c r="E971" s="288" t="s">
        <v>5476</v>
      </c>
      <c r="F971" s="288">
        <v>54</v>
      </c>
      <c r="G971" s="288">
        <v>153</v>
      </c>
      <c r="H971" s="288"/>
      <c r="I971" s="396"/>
      <c r="J971" s="288" t="s">
        <v>5988</v>
      </c>
      <c r="K971" s="444">
        <v>16</v>
      </c>
      <c r="L971" s="444">
        <v>205</v>
      </c>
      <c r="M971" s="509" t="s">
        <v>6080</v>
      </c>
      <c r="N971" s="504" t="s">
        <v>6957</v>
      </c>
      <c r="O971" s="288" t="s">
        <v>4540</v>
      </c>
      <c r="P971" s="288" t="s">
        <v>6034</v>
      </c>
      <c r="Q971" s="288"/>
      <c r="R971" s="288"/>
      <c r="S971" s="399">
        <v>2</v>
      </c>
      <c r="T971" s="288" t="s">
        <v>6036</v>
      </c>
      <c r="U971" s="288"/>
      <c r="V971" s="288" t="s">
        <v>5257</v>
      </c>
      <c r="W971" s="291">
        <v>43319</v>
      </c>
    </row>
    <row r="972" spans="1:23" x14ac:dyDescent="0.3">
      <c r="A972" s="286" t="s">
        <v>5817</v>
      </c>
      <c r="B972" s="333" t="s">
        <v>5014</v>
      </c>
      <c r="C972" s="395">
        <v>247.36</v>
      </c>
      <c r="D972" s="288" t="s">
        <v>5371</v>
      </c>
      <c r="E972" s="288" t="s">
        <v>5476</v>
      </c>
      <c r="F972" s="288">
        <v>25</v>
      </c>
      <c r="G972" s="288">
        <v>333</v>
      </c>
      <c r="H972" s="288"/>
      <c r="I972" s="396"/>
      <c r="J972" s="288" t="s">
        <v>5988</v>
      </c>
      <c r="K972" s="444">
        <v>89</v>
      </c>
      <c r="L972" s="444">
        <v>254</v>
      </c>
      <c r="M972" s="457" t="s">
        <v>6064</v>
      </c>
      <c r="N972" s="504" t="s">
        <v>6958</v>
      </c>
      <c r="O972" s="288" t="s">
        <v>5580</v>
      </c>
      <c r="P972" s="288" t="s">
        <v>6034</v>
      </c>
      <c r="Q972" s="288"/>
      <c r="R972" s="288"/>
      <c r="S972" s="399">
        <v>5</v>
      </c>
      <c r="T972" s="288" t="s">
        <v>6029</v>
      </c>
      <c r="U972" s="288" t="s">
        <v>6090</v>
      </c>
      <c r="V972" s="288" t="s">
        <v>5257</v>
      </c>
      <c r="W972" s="291">
        <v>43319</v>
      </c>
    </row>
    <row r="973" spans="1:23" x14ac:dyDescent="0.3">
      <c r="A973" s="286" t="s">
        <v>5817</v>
      </c>
      <c r="B973" s="333" t="s">
        <v>5014</v>
      </c>
      <c r="C973" s="395">
        <v>250.2</v>
      </c>
      <c r="D973" s="288" t="s">
        <v>5246</v>
      </c>
      <c r="E973" s="288" t="s">
        <v>5476</v>
      </c>
      <c r="F973" s="288">
        <v>50</v>
      </c>
      <c r="G973" s="288">
        <v>315</v>
      </c>
      <c r="H973" s="288"/>
      <c r="I973" s="396"/>
      <c r="J973" s="288" t="s">
        <v>5988</v>
      </c>
      <c r="K973" s="444">
        <v>63</v>
      </c>
      <c r="L973" s="444">
        <v>68</v>
      </c>
      <c r="M973" s="457" t="s">
        <v>6064</v>
      </c>
      <c r="N973" s="504" t="s">
        <v>6959</v>
      </c>
      <c r="O973" s="288" t="s">
        <v>5580</v>
      </c>
      <c r="P973" s="288" t="s">
        <v>6210</v>
      </c>
      <c r="Q973" s="288"/>
      <c r="R973" s="288"/>
      <c r="S973" s="399">
        <v>2</v>
      </c>
      <c r="T973" s="288" t="s">
        <v>6057</v>
      </c>
      <c r="U973" s="288"/>
      <c r="V973" s="288" t="s">
        <v>5257</v>
      </c>
      <c r="W973" s="291">
        <v>43319</v>
      </c>
    </row>
    <row r="974" spans="1:23" x14ac:dyDescent="0.3">
      <c r="A974" s="286" t="s">
        <v>5817</v>
      </c>
      <c r="B974" s="333" t="s">
        <v>5014</v>
      </c>
      <c r="C974" s="395">
        <v>259</v>
      </c>
      <c r="D974" s="288" t="s">
        <v>5371</v>
      </c>
      <c r="E974" s="288" t="s">
        <v>5529</v>
      </c>
      <c r="F974" s="288">
        <v>55</v>
      </c>
      <c r="G974" s="288">
        <v>190</v>
      </c>
      <c r="H974" s="288"/>
      <c r="I974" s="396"/>
      <c r="J974" s="288" t="s">
        <v>5988</v>
      </c>
      <c r="K974" s="444">
        <v>8</v>
      </c>
      <c r="L974" s="444">
        <v>322</v>
      </c>
      <c r="M974" s="457" t="s">
        <v>6064</v>
      </c>
      <c r="N974" s="504" t="s">
        <v>6960</v>
      </c>
      <c r="O974" s="288" t="s">
        <v>5580</v>
      </c>
      <c r="P974" s="288" t="s">
        <v>6034</v>
      </c>
      <c r="Q974" s="288"/>
      <c r="R974" s="288"/>
      <c r="S974" s="399">
        <v>1</v>
      </c>
      <c r="T974" s="288" t="s">
        <v>6036</v>
      </c>
      <c r="U974" s="288" t="s">
        <v>6090</v>
      </c>
      <c r="V974" s="288" t="s">
        <v>5257</v>
      </c>
      <c r="W974" s="291">
        <v>43319</v>
      </c>
    </row>
    <row r="975" spans="1:23" x14ac:dyDescent="0.3">
      <c r="A975" s="286" t="s">
        <v>5817</v>
      </c>
      <c r="B975" s="333" t="s">
        <v>5014</v>
      </c>
      <c r="C975" s="395">
        <v>259.5</v>
      </c>
      <c r="D975" s="288" t="s">
        <v>5371</v>
      </c>
      <c r="E975" s="288" t="s">
        <v>5476</v>
      </c>
      <c r="F975" s="288">
        <v>43</v>
      </c>
      <c r="G975" s="288">
        <v>189</v>
      </c>
      <c r="H975" s="288"/>
      <c r="I975" s="396"/>
      <c r="J975" s="288" t="s">
        <v>5988</v>
      </c>
      <c r="K975" s="444">
        <v>19</v>
      </c>
      <c r="L975" s="444">
        <v>299</v>
      </c>
      <c r="M975" s="457" t="s">
        <v>6064</v>
      </c>
      <c r="N975" s="504" t="s">
        <v>6961</v>
      </c>
      <c r="O975" s="288" t="s">
        <v>5580</v>
      </c>
      <c r="P975" s="288" t="s">
        <v>6034</v>
      </c>
      <c r="Q975" s="288"/>
      <c r="R975" s="288"/>
      <c r="S975" s="399">
        <v>7</v>
      </c>
      <c r="T975" s="288" t="s">
        <v>6036</v>
      </c>
      <c r="U975" s="288" t="s">
        <v>6090</v>
      </c>
      <c r="V975" s="288" t="s">
        <v>5257</v>
      </c>
      <c r="W975" s="291">
        <v>43319</v>
      </c>
    </row>
    <row r="976" spans="1:23" x14ac:dyDescent="0.3">
      <c r="A976" s="286" t="s">
        <v>5817</v>
      </c>
      <c r="B976" s="333" t="s">
        <v>5014</v>
      </c>
      <c r="C976" s="395">
        <v>270.14999999999998</v>
      </c>
      <c r="D976" s="288" t="s">
        <v>5371</v>
      </c>
      <c r="E976" s="288" t="s">
        <v>5476</v>
      </c>
      <c r="F976" s="288">
        <v>22</v>
      </c>
      <c r="G976" s="288">
        <v>20</v>
      </c>
      <c r="H976" s="288"/>
      <c r="I976" s="396"/>
      <c r="J976" s="288" t="s">
        <v>5988</v>
      </c>
      <c r="K976" s="444">
        <v>85</v>
      </c>
      <c r="L976" s="444">
        <v>297</v>
      </c>
      <c r="M976" s="457" t="s">
        <v>6064</v>
      </c>
      <c r="N976" s="504" t="s">
        <v>6962</v>
      </c>
      <c r="O976" s="288" t="s">
        <v>5580</v>
      </c>
      <c r="P976" s="288" t="s">
        <v>6034</v>
      </c>
      <c r="Q976" s="288"/>
      <c r="R976" s="288"/>
      <c r="S976" s="399">
        <v>200</v>
      </c>
      <c r="T976" s="288" t="s">
        <v>6057</v>
      </c>
      <c r="U976" s="288" t="s">
        <v>6090</v>
      </c>
      <c r="V976" s="288" t="s">
        <v>5257</v>
      </c>
      <c r="W976" s="291">
        <v>43319</v>
      </c>
    </row>
    <row r="977" spans="1:23" x14ac:dyDescent="0.3">
      <c r="A977" s="286" t="s">
        <v>5817</v>
      </c>
      <c r="B977" s="333" t="s">
        <v>5014</v>
      </c>
      <c r="C977" s="395">
        <v>167.72</v>
      </c>
      <c r="D977" s="288" t="s">
        <v>5371</v>
      </c>
      <c r="E977" s="288" t="s">
        <v>5476</v>
      </c>
      <c r="F977" s="288">
        <v>47</v>
      </c>
      <c r="G977" s="288">
        <v>342</v>
      </c>
      <c r="H977" s="288"/>
      <c r="I977" s="396"/>
      <c r="J977" s="288" t="s">
        <v>5988</v>
      </c>
      <c r="K977" s="444">
        <v>70</v>
      </c>
      <c r="L977" s="444">
        <v>84</v>
      </c>
      <c r="M977" s="510" t="s">
        <v>6027</v>
      </c>
      <c r="N977" s="504" t="s">
        <v>6963</v>
      </c>
      <c r="O977" s="288" t="s">
        <v>5580</v>
      </c>
      <c r="P977" s="288" t="s">
        <v>6034</v>
      </c>
      <c r="Q977" s="288"/>
      <c r="R977" s="288"/>
      <c r="S977" s="399">
        <v>5</v>
      </c>
      <c r="T977" s="288" t="s">
        <v>6029</v>
      </c>
      <c r="U977" s="288" t="s">
        <v>6057</v>
      </c>
      <c r="V977" s="288" t="s">
        <v>5257</v>
      </c>
      <c r="W977" s="291">
        <v>43317</v>
      </c>
    </row>
    <row r="978" spans="1:23" x14ac:dyDescent="0.3">
      <c r="A978" s="286" t="s">
        <v>5817</v>
      </c>
      <c r="B978" s="333" t="s">
        <v>5014</v>
      </c>
      <c r="C978" s="395">
        <v>168</v>
      </c>
      <c r="D978" s="288" t="s">
        <v>5371</v>
      </c>
      <c r="E978" s="288" t="s">
        <v>5476</v>
      </c>
      <c r="F978" s="288">
        <v>39</v>
      </c>
      <c r="G978" s="288">
        <v>354</v>
      </c>
      <c r="H978" s="288"/>
      <c r="I978" s="396"/>
      <c r="J978" s="288" t="s">
        <v>5988</v>
      </c>
      <c r="K978" s="444">
        <v>78</v>
      </c>
      <c r="L978" s="444">
        <v>92</v>
      </c>
      <c r="M978" s="510" t="s">
        <v>6027</v>
      </c>
      <c r="N978" s="504" t="s">
        <v>6964</v>
      </c>
      <c r="O978" s="288" t="s">
        <v>5580</v>
      </c>
      <c r="P978" s="288" t="s">
        <v>6034</v>
      </c>
      <c r="Q978" s="288"/>
      <c r="R978" s="288"/>
      <c r="S978" s="399">
        <v>5</v>
      </c>
      <c r="T978" s="288" t="s">
        <v>6036</v>
      </c>
      <c r="U978" s="288" t="s">
        <v>6029</v>
      </c>
      <c r="V978" s="288" t="s">
        <v>5257</v>
      </c>
      <c r="W978" s="291">
        <v>43317</v>
      </c>
    </row>
    <row r="979" spans="1:23" x14ac:dyDescent="0.3">
      <c r="A979" s="286" t="s">
        <v>5817</v>
      </c>
      <c r="B979" s="333" t="s">
        <v>5014</v>
      </c>
      <c r="C979" s="395">
        <v>176.1</v>
      </c>
      <c r="D979" s="288" t="s">
        <v>5371</v>
      </c>
      <c r="E979" s="288" t="s">
        <v>5476</v>
      </c>
      <c r="F979" s="288">
        <v>73</v>
      </c>
      <c r="G979" s="288">
        <v>40</v>
      </c>
      <c r="H979" s="288"/>
      <c r="I979" s="396"/>
      <c r="J979" s="288" t="s">
        <v>5988</v>
      </c>
      <c r="K979" s="444">
        <v>42</v>
      </c>
      <c r="L979" s="444">
        <v>113</v>
      </c>
      <c r="M979" s="510" t="s">
        <v>6027</v>
      </c>
      <c r="N979" s="504" t="s">
        <v>6965</v>
      </c>
      <c r="O979" s="288" t="s">
        <v>5580</v>
      </c>
      <c r="P979" s="288" t="s">
        <v>6034</v>
      </c>
      <c r="Q979" s="288"/>
      <c r="R979" s="288" t="s">
        <v>5344</v>
      </c>
      <c r="S979" s="399">
        <v>4</v>
      </c>
      <c r="T979" s="288" t="s">
        <v>6029</v>
      </c>
      <c r="U979" s="288" t="s">
        <v>6036</v>
      </c>
      <c r="V979" s="288" t="s">
        <v>5257</v>
      </c>
      <c r="W979" s="291">
        <v>43317</v>
      </c>
    </row>
    <row r="980" spans="1:23" x14ac:dyDescent="0.3">
      <c r="A980" s="286" t="s">
        <v>5817</v>
      </c>
      <c r="B980" s="333" t="s">
        <v>5014</v>
      </c>
      <c r="C980" s="395">
        <v>192.1</v>
      </c>
      <c r="D980" s="288" t="s">
        <v>5371</v>
      </c>
      <c r="E980" s="288" t="s">
        <v>5476</v>
      </c>
      <c r="F980" s="288">
        <v>64</v>
      </c>
      <c r="G980" s="288">
        <v>45</v>
      </c>
      <c r="H980" s="288"/>
      <c r="I980" s="396"/>
      <c r="J980" s="288" t="s">
        <v>5988</v>
      </c>
      <c r="K980" s="444">
        <v>49</v>
      </c>
      <c r="L980" s="444">
        <v>122</v>
      </c>
      <c r="M980" s="510" t="s">
        <v>6027</v>
      </c>
      <c r="N980" s="504" t="s">
        <v>6966</v>
      </c>
      <c r="O980" s="288" t="s">
        <v>5580</v>
      </c>
      <c r="P980" s="288" t="s">
        <v>6034</v>
      </c>
      <c r="Q980" s="288"/>
      <c r="R980" s="288"/>
      <c r="S980" s="399">
        <v>4</v>
      </c>
      <c r="T980" s="288" t="s">
        <v>6036</v>
      </c>
      <c r="U980" s="288" t="s">
        <v>6029</v>
      </c>
      <c r="V980" s="288" t="s">
        <v>5257</v>
      </c>
      <c r="W980" s="291">
        <v>43317</v>
      </c>
    </row>
    <row r="981" spans="1:23" x14ac:dyDescent="0.3">
      <c r="A981" s="286" t="s">
        <v>5817</v>
      </c>
      <c r="B981" s="333" t="s">
        <v>5014</v>
      </c>
      <c r="C981" s="395">
        <v>197</v>
      </c>
      <c r="D981" s="288" t="s">
        <v>5371</v>
      </c>
      <c r="E981" s="288" t="s">
        <v>5476</v>
      </c>
      <c r="F981" s="288">
        <v>33</v>
      </c>
      <c r="G981" s="288">
        <v>315</v>
      </c>
      <c r="H981" s="288"/>
      <c r="I981" s="396"/>
      <c r="J981" s="288" t="s">
        <v>5988</v>
      </c>
      <c r="K981" s="444">
        <v>78</v>
      </c>
      <c r="L981" s="444">
        <v>60</v>
      </c>
      <c r="M981" s="510" t="s">
        <v>6027</v>
      </c>
      <c r="N981" s="504" t="s">
        <v>6967</v>
      </c>
      <c r="O981" s="288" t="s">
        <v>5580</v>
      </c>
      <c r="P981" s="288" t="s">
        <v>6127</v>
      </c>
      <c r="Q981" s="288"/>
      <c r="R981" s="288"/>
      <c r="S981" s="399">
        <v>100</v>
      </c>
      <c r="T981" s="288" t="s">
        <v>6029</v>
      </c>
      <c r="U981" s="288" t="s">
        <v>6057</v>
      </c>
      <c r="V981" s="288" t="s">
        <v>5257</v>
      </c>
      <c r="W981" s="291">
        <v>43317</v>
      </c>
    </row>
    <row r="982" spans="1:23" x14ac:dyDescent="0.3">
      <c r="A982" s="286" t="s">
        <v>5817</v>
      </c>
      <c r="B982" s="333" t="s">
        <v>5014</v>
      </c>
      <c r="C982" s="395">
        <v>201.15</v>
      </c>
      <c r="D982" s="288" t="s">
        <v>5371</v>
      </c>
      <c r="E982" s="288" t="s">
        <v>5476</v>
      </c>
      <c r="F982" s="288">
        <v>54</v>
      </c>
      <c r="G982" s="288">
        <v>317</v>
      </c>
      <c r="H982" s="288"/>
      <c r="I982" s="396"/>
      <c r="J982" s="288" t="s">
        <v>5988</v>
      </c>
      <c r="K982" s="444">
        <v>59</v>
      </c>
      <c r="L982" s="444">
        <v>70</v>
      </c>
      <c r="M982" s="510" t="s">
        <v>6027</v>
      </c>
      <c r="N982" s="504" t="s">
        <v>6968</v>
      </c>
      <c r="O982" s="288" t="s">
        <v>5580</v>
      </c>
      <c r="P982" s="288" t="s">
        <v>6034</v>
      </c>
      <c r="Q982" s="288"/>
      <c r="R982" s="288"/>
      <c r="S982" s="399">
        <v>12</v>
      </c>
      <c r="T982" s="288" t="s">
        <v>6029</v>
      </c>
      <c r="U982" s="288" t="s">
        <v>6036</v>
      </c>
      <c r="V982" s="288" t="s">
        <v>5257</v>
      </c>
      <c r="W982" s="291">
        <v>43317</v>
      </c>
    </row>
    <row r="983" spans="1:23" x14ac:dyDescent="0.3">
      <c r="A983" s="286" t="s">
        <v>5817</v>
      </c>
      <c r="B983" s="333" t="s">
        <v>5014</v>
      </c>
      <c r="C983" s="395">
        <v>208.3</v>
      </c>
      <c r="D983" s="288" t="s">
        <v>5371</v>
      </c>
      <c r="E983" s="288" t="s">
        <v>5529</v>
      </c>
      <c r="F983" s="288">
        <v>13</v>
      </c>
      <c r="G983" s="288">
        <v>220</v>
      </c>
      <c r="H983" s="288"/>
      <c r="I983" s="396"/>
      <c r="J983" s="288" t="s">
        <v>5988</v>
      </c>
      <c r="K983" s="444">
        <v>57</v>
      </c>
      <c r="L983" s="444">
        <v>326</v>
      </c>
      <c r="M983" s="510" t="s">
        <v>6027</v>
      </c>
      <c r="N983" s="504" t="s">
        <v>6969</v>
      </c>
      <c r="O983" s="288" t="s">
        <v>5580</v>
      </c>
      <c r="P983" s="288" t="s">
        <v>6034</v>
      </c>
      <c r="Q983" s="288"/>
      <c r="R983" s="288"/>
      <c r="S983" s="399">
        <v>2</v>
      </c>
      <c r="T983" s="288" t="s">
        <v>6036</v>
      </c>
      <c r="U983" s="288" t="s">
        <v>6029</v>
      </c>
      <c r="V983" s="288" t="s">
        <v>5257</v>
      </c>
      <c r="W983" s="291">
        <v>43317</v>
      </c>
    </row>
    <row r="984" spans="1:23" x14ac:dyDescent="0.3">
      <c r="A984" s="286" t="s">
        <v>5817</v>
      </c>
      <c r="B984" s="333" t="s">
        <v>5014</v>
      </c>
      <c r="C984" s="395">
        <v>211.56</v>
      </c>
      <c r="D984" s="288" t="s">
        <v>5371</v>
      </c>
      <c r="E984" s="288" t="s">
        <v>5476</v>
      </c>
      <c r="F984" s="288">
        <v>26</v>
      </c>
      <c r="G984" s="288">
        <v>13</v>
      </c>
      <c r="H984" s="288"/>
      <c r="I984" s="396"/>
      <c r="J984" s="288" t="s">
        <v>5988</v>
      </c>
      <c r="K984" s="444">
        <v>89</v>
      </c>
      <c r="L984" s="444">
        <v>289</v>
      </c>
      <c r="M984" s="510" t="s">
        <v>6027</v>
      </c>
      <c r="N984" s="504" t="s">
        <v>6970</v>
      </c>
      <c r="O984" s="288" t="s">
        <v>5580</v>
      </c>
      <c r="P984" s="288" t="s">
        <v>6034</v>
      </c>
      <c r="Q984" s="288"/>
      <c r="R984" s="288"/>
      <c r="S984" s="399">
        <v>10</v>
      </c>
      <c r="T984" s="288" t="s">
        <v>6029</v>
      </c>
      <c r="U984" s="288" t="s">
        <v>6057</v>
      </c>
      <c r="V984" s="288" t="s">
        <v>5257</v>
      </c>
      <c r="W984" s="291">
        <v>43317</v>
      </c>
    </row>
    <row r="985" spans="1:23" x14ac:dyDescent="0.3">
      <c r="A985" s="286" t="s">
        <v>5817</v>
      </c>
      <c r="B985" s="333" t="s">
        <v>5014</v>
      </c>
      <c r="C985" s="395">
        <v>218.36</v>
      </c>
      <c r="D985" s="288" t="s">
        <v>5371</v>
      </c>
      <c r="E985" s="288" t="s">
        <v>5476</v>
      </c>
      <c r="F985" s="288">
        <v>64</v>
      </c>
      <c r="G985" s="288">
        <v>4</v>
      </c>
      <c r="H985" s="288"/>
      <c r="I985" s="396"/>
      <c r="J985" s="288" t="s">
        <v>5988</v>
      </c>
      <c r="K985" s="444">
        <v>54</v>
      </c>
      <c r="L985" s="444">
        <v>100</v>
      </c>
      <c r="M985" s="510" t="s">
        <v>6027</v>
      </c>
      <c r="N985" s="504" t="s">
        <v>6971</v>
      </c>
      <c r="O985" s="288" t="s">
        <v>5580</v>
      </c>
      <c r="P985" s="288" t="s">
        <v>6034</v>
      </c>
      <c r="Q985" s="288"/>
      <c r="R985" s="288"/>
      <c r="S985" s="399">
        <v>30</v>
      </c>
      <c r="T985" s="288" t="s">
        <v>6029</v>
      </c>
      <c r="U985" s="288" t="s">
        <v>6057</v>
      </c>
      <c r="V985" s="288" t="s">
        <v>5257</v>
      </c>
      <c r="W985" s="291">
        <v>43317</v>
      </c>
    </row>
    <row r="986" spans="1:23" x14ac:dyDescent="0.3">
      <c r="A986" s="286" t="s">
        <v>5817</v>
      </c>
      <c r="B986" s="333" t="s">
        <v>5014</v>
      </c>
      <c r="C986" s="395">
        <v>220.2</v>
      </c>
      <c r="D986" s="288" t="s">
        <v>5371</v>
      </c>
      <c r="E986" s="288" t="s">
        <v>5476</v>
      </c>
      <c r="F986" s="288">
        <v>45</v>
      </c>
      <c r="G986" s="288">
        <v>12</v>
      </c>
      <c r="H986" s="288"/>
      <c r="I986" s="396"/>
      <c r="J986" s="288" t="s">
        <v>5988</v>
      </c>
      <c r="K986" s="444">
        <v>73</v>
      </c>
      <c r="L986" s="444">
        <v>106</v>
      </c>
      <c r="M986" s="510" t="s">
        <v>6027</v>
      </c>
      <c r="N986" s="504" t="s">
        <v>6972</v>
      </c>
      <c r="O986" s="288" t="s">
        <v>5580</v>
      </c>
      <c r="P986" s="288" t="s">
        <v>6034</v>
      </c>
      <c r="Q986" s="288"/>
      <c r="R986" s="288"/>
      <c r="S986" s="399">
        <v>10</v>
      </c>
      <c r="T986" s="288" t="s">
        <v>6029</v>
      </c>
      <c r="U986" s="288" t="s">
        <v>6057</v>
      </c>
      <c r="V986" s="288" t="s">
        <v>5257</v>
      </c>
      <c r="W986" s="291">
        <v>43317</v>
      </c>
    </row>
    <row r="987" spans="1:23" x14ac:dyDescent="0.3">
      <c r="A987" s="286" t="s">
        <v>5817</v>
      </c>
      <c r="B987" s="333" t="s">
        <v>5014</v>
      </c>
      <c r="C987" s="395">
        <v>229.4</v>
      </c>
      <c r="D987" s="288" t="s">
        <v>5371</v>
      </c>
      <c r="E987" s="288" t="s">
        <v>5476</v>
      </c>
      <c r="F987" s="288">
        <v>53</v>
      </c>
      <c r="G987" s="288">
        <v>245</v>
      </c>
      <c r="H987" s="288"/>
      <c r="I987" s="396"/>
      <c r="J987" s="288" t="s">
        <v>5988</v>
      </c>
      <c r="K987" s="444">
        <v>34</v>
      </c>
      <c r="L987" s="444">
        <v>23</v>
      </c>
      <c r="M987" s="510" t="s">
        <v>6027</v>
      </c>
      <c r="N987" s="504" t="s">
        <v>6973</v>
      </c>
      <c r="O987" s="288" t="s">
        <v>5580</v>
      </c>
      <c r="P987" s="288" t="s">
        <v>6034</v>
      </c>
      <c r="Q987" s="288"/>
      <c r="R987" s="288"/>
      <c r="S987" s="399">
        <v>3</v>
      </c>
      <c r="T987" s="288" t="s">
        <v>6029</v>
      </c>
      <c r="U987" s="288" t="s">
        <v>6036</v>
      </c>
      <c r="V987" s="288" t="s">
        <v>5257</v>
      </c>
      <c r="W987" s="291">
        <v>43317</v>
      </c>
    </row>
    <row r="988" spans="1:23" x14ac:dyDescent="0.3">
      <c r="A988" s="286" t="s">
        <v>5817</v>
      </c>
      <c r="B988" s="333" t="s">
        <v>5014</v>
      </c>
      <c r="C988" s="395">
        <v>235.85</v>
      </c>
      <c r="D988" s="288" t="s">
        <v>5371</v>
      </c>
      <c r="E988" s="288" t="s">
        <v>5476</v>
      </c>
      <c r="F988" s="288">
        <v>64</v>
      </c>
      <c r="G988" s="288">
        <v>213</v>
      </c>
      <c r="H988" s="288"/>
      <c r="I988" s="396"/>
      <c r="J988" s="288" t="s">
        <v>5988</v>
      </c>
      <c r="K988" s="444">
        <v>15</v>
      </c>
      <c r="L988" s="444">
        <v>31</v>
      </c>
      <c r="M988" s="510" t="s">
        <v>6027</v>
      </c>
      <c r="N988" s="504" t="s">
        <v>6974</v>
      </c>
      <c r="O988" s="288" t="s">
        <v>4540</v>
      </c>
      <c r="P988" s="288" t="s">
        <v>6034</v>
      </c>
      <c r="Q988" s="288"/>
      <c r="R988" s="288" t="s">
        <v>5344</v>
      </c>
      <c r="S988" s="399">
        <v>11</v>
      </c>
      <c r="T988" s="288" t="s">
        <v>6029</v>
      </c>
      <c r="U988" s="288" t="s">
        <v>6036</v>
      </c>
      <c r="V988" s="288" t="s">
        <v>5257</v>
      </c>
      <c r="W988" s="291">
        <v>43317</v>
      </c>
    </row>
    <row r="989" spans="1:23" x14ac:dyDescent="0.3">
      <c r="A989" s="286" t="s">
        <v>5817</v>
      </c>
      <c r="B989" s="333" t="s">
        <v>5014</v>
      </c>
      <c r="C989" s="395">
        <v>239.8</v>
      </c>
      <c r="D989" s="288" t="s">
        <v>5371</v>
      </c>
      <c r="E989" s="288" t="s">
        <v>5476</v>
      </c>
      <c r="F989" s="288">
        <v>30</v>
      </c>
      <c r="G989" s="288">
        <v>330</v>
      </c>
      <c r="H989" s="288"/>
      <c r="I989" s="396"/>
      <c r="J989" s="288" t="s">
        <v>5988</v>
      </c>
      <c r="K989" s="444">
        <v>85</v>
      </c>
      <c r="L989" s="444">
        <v>72</v>
      </c>
      <c r="M989" s="510" t="s">
        <v>6027</v>
      </c>
      <c r="N989" s="504" t="s">
        <v>6975</v>
      </c>
      <c r="O989" s="288" t="s">
        <v>5580</v>
      </c>
      <c r="P989" s="288" t="s">
        <v>6034</v>
      </c>
      <c r="Q989" s="288"/>
      <c r="R989" s="288" t="s">
        <v>5246</v>
      </c>
      <c r="S989" s="399">
        <v>12</v>
      </c>
      <c r="T989" s="288" t="s">
        <v>6029</v>
      </c>
      <c r="U989" s="288" t="s">
        <v>6036</v>
      </c>
      <c r="V989" s="288" t="s">
        <v>5257</v>
      </c>
      <c r="W989" s="291">
        <v>43319</v>
      </c>
    </row>
    <row r="990" spans="1:23" x14ac:dyDescent="0.3">
      <c r="A990" s="286" t="s">
        <v>5817</v>
      </c>
      <c r="B990" s="333" t="s">
        <v>5014</v>
      </c>
      <c r="C990" s="395">
        <v>262.95999999999998</v>
      </c>
      <c r="D990" s="288" t="s">
        <v>6023</v>
      </c>
      <c r="E990" s="288" t="s">
        <v>5476</v>
      </c>
      <c r="F990" s="288">
        <v>35</v>
      </c>
      <c r="G990" s="288">
        <v>324</v>
      </c>
      <c r="H990" s="288"/>
      <c r="I990" s="396"/>
      <c r="J990" s="288" t="s">
        <v>5988</v>
      </c>
      <c r="K990" s="444">
        <v>79</v>
      </c>
      <c r="L990" s="444">
        <v>69</v>
      </c>
      <c r="M990" s="510" t="s">
        <v>6027</v>
      </c>
      <c r="N990" s="504" t="s">
        <v>6976</v>
      </c>
      <c r="O990" s="288" t="s">
        <v>5580</v>
      </c>
      <c r="P990" s="288" t="s">
        <v>6127</v>
      </c>
      <c r="Q990" s="288"/>
      <c r="R990" s="288"/>
      <c r="S990" s="399"/>
      <c r="T990" s="288" t="s">
        <v>6057</v>
      </c>
      <c r="U990" s="288" t="s">
        <v>6090</v>
      </c>
      <c r="V990" s="288" t="s">
        <v>5257</v>
      </c>
      <c r="W990" s="291">
        <v>43319</v>
      </c>
    </row>
    <row r="991" spans="1:23" x14ac:dyDescent="0.3">
      <c r="A991" s="286" t="s">
        <v>5817</v>
      </c>
      <c r="B991" s="333" t="s">
        <v>5014</v>
      </c>
      <c r="C991" s="395">
        <v>265.75</v>
      </c>
      <c r="D991" s="288" t="s">
        <v>5371</v>
      </c>
      <c r="E991" s="288" t="s">
        <v>5476</v>
      </c>
      <c r="F991" s="288">
        <v>29</v>
      </c>
      <c r="G991" s="288">
        <v>20</v>
      </c>
      <c r="H991" s="288"/>
      <c r="I991" s="396"/>
      <c r="J991" s="288" t="s">
        <v>5248</v>
      </c>
      <c r="K991" s="444">
        <v>88</v>
      </c>
      <c r="L991" s="444">
        <v>116</v>
      </c>
      <c r="M991" s="510" t="s">
        <v>6027</v>
      </c>
      <c r="N991" s="504" t="s">
        <v>6977</v>
      </c>
      <c r="O991" s="288" t="s">
        <v>5580</v>
      </c>
      <c r="P991" s="288" t="s">
        <v>6034</v>
      </c>
      <c r="Q991" s="288"/>
      <c r="R991" s="288"/>
      <c r="S991" s="399">
        <v>50</v>
      </c>
      <c r="T991" s="288" t="s">
        <v>6029</v>
      </c>
      <c r="U991" s="288" t="s">
        <v>6036</v>
      </c>
      <c r="V991" s="288" t="s">
        <v>5257</v>
      </c>
      <c r="W991" s="291">
        <v>43319</v>
      </c>
    </row>
    <row r="992" spans="1:23" x14ac:dyDescent="0.3">
      <c r="A992" s="286" t="s">
        <v>5817</v>
      </c>
      <c r="B992" s="333" t="s">
        <v>5014</v>
      </c>
      <c r="C992" s="395">
        <v>272.83</v>
      </c>
      <c r="D992" s="288" t="s">
        <v>5371</v>
      </c>
      <c r="E992" s="288" t="s">
        <v>5476</v>
      </c>
      <c r="F992" s="288">
        <v>47</v>
      </c>
      <c r="G992" s="288">
        <v>18</v>
      </c>
      <c r="H992" s="288"/>
      <c r="I992" s="396"/>
      <c r="J992" s="288" t="s">
        <v>5988</v>
      </c>
      <c r="K992" s="444">
        <v>71</v>
      </c>
      <c r="L992" s="444">
        <v>112</v>
      </c>
      <c r="M992" s="510" t="s">
        <v>6027</v>
      </c>
      <c r="N992" s="504" t="s">
        <v>6978</v>
      </c>
      <c r="O992" s="288" t="s">
        <v>5580</v>
      </c>
      <c r="P992" s="288" t="s">
        <v>6034</v>
      </c>
      <c r="Q992" s="288"/>
      <c r="R992" s="288"/>
      <c r="S992" s="399">
        <v>20</v>
      </c>
      <c r="T992" s="288" t="s">
        <v>6029</v>
      </c>
      <c r="U992" s="288" t="s">
        <v>6057</v>
      </c>
      <c r="V992" s="288" t="s">
        <v>5257</v>
      </c>
      <c r="W992" s="291">
        <v>43319</v>
      </c>
    </row>
    <row r="993" spans="1:23" x14ac:dyDescent="0.3">
      <c r="A993" s="286" t="s">
        <v>5817</v>
      </c>
      <c r="B993" s="333" t="s">
        <v>5014</v>
      </c>
      <c r="C993" s="395">
        <v>275.89</v>
      </c>
      <c r="D993" s="288" t="s">
        <v>5371</v>
      </c>
      <c r="E993" s="288" t="s">
        <v>5476</v>
      </c>
      <c r="F993" s="288">
        <v>32</v>
      </c>
      <c r="G993" s="288">
        <v>2</v>
      </c>
      <c r="H993" s="288"/>
      <c r="I993" s="396"/>
      <c r="J993" s="288" t="s">
        <v>5988</v>
      </c>
      <c r="K993" s="444">
        <v>87</v>
      </c>
      <c r="L993" s="444">
        <v>101</v>
      </c>
      <c r="M993" s="510" t="s">
        <v>6027</v>
      </c>
      <c r="N993" s="504" t="s">
        <v>6979</v>
      </c>
      <c r="O993" s="288" t="s">
        <v>5580</v>
      </c>
      <c r="P993" s="288" t="s">
        <v>6034</v>
      </c>
      <c r="Q993" s="288"/>
      <c r="R993" s="288"/>
      <c r="S993" s="399">
        <v>60</v>
      </c>
      <c r="T993" s="288" t="s">
        <v>6029</v>
      </c>
      <c r="U993" s="288" t="s">
        <v>6057</v>
      </c>
      <c r="V993" s="288" t="s">
        <v>5257</v>
      </c>
      <c r="W993" s="291">
        <v>43319</v>
      </c>
    </row>
    <row r="994" spans="1:23" x14ac:dyDescent="0.3">
      <c r="A994" s="286" t="s">
        <v>5817</v>
      </c>
      <c r="B994" s="333" t="s">
        <v>5014</v>
      </c>
      <c r="C994" s="395">
        <v>229.95</v>
      </c>
      <c r="D994" s="288" t="s">
        <v>5371</v>
      </c>
      <c r="E994" s="288" t="s">
        <v>5476</v>
      </c>
      <c r="F994" s="288">
        <v>20</v>
      </c>
      <c r="G994" s="288">
        <v>25</v>
      </c>
      <c r="H994" s="288"/>
      <c r="I994" s="396"/>
      <c r="J994" s="288" t="s">
        <v>5988</v>
      </c>
      <c r="K994" s="444">
        <v>84</v>
      </c>
      <c r="L994" s="444">
        <v>301</v>
      </c>
      <c r="M994" s="510" t="s">
        <v>6093</v>
      </c>
      <c r="N994" s="504" t="s">
        <v>6980</v>
      </c>
      <c r="O994" s="288" t="s">
        <v>4540</v>
      </c>
      <c r="P994" s="288" t="s">
        <v>6034</v>
      </c>
      <c r="Q994" s="288"/>
      <c r="R994" s="288"/>
      <c r="S994" s="399">
        <v>5</v>
      </c>
      <c r="T994" s="288" t="s">
        <v>6029</v>
      </c>
      <c r="U994" s="288" t="s">
        <v>6036</v>
      </c>
      <c r="V994" s="288" t="s">
        <v>5257</v>
      </c>
      <c r="W994" s="291">
        <v>43317</v>
      </c>
    </row>
    <row r="995" spans="1:23" x14ac:dyDescent="0.3">
      <c r="A995" s="286" t="s">
        <v>5817</v>
      </c>
      <c r="B995" s="333" t="s">
        <v>5014</v>
      </c>
      <c r="C995" s="395">
        <v>235.4</v>
      </c>
      <c r="D995" s="288" t="s">
        <v>5371</v>
      </c>
      <c r="E995" s="288" t="s">
        <v>5476</v>
      </c>
      <c r="F995" s="288">
        <v>25</v>
      </c>
      <c r="G995" s="288">
        <v>358</v>
      </c>
      <c r="H995" s="288"/>
      <c r="I995" s="396"/>
      <c r="J995" s="288" t="s">
        <v>5988</v>
      </c>
      <c r="K995" s="444">
        <v>87</v>
      </c>
      <c r="L995" s="444">
        <v>276</v>
      </c>
      <c r="M995" s="510" t="s">
        <v>6093</v>
      </c>
      <c r="N995" s="504" t="s">
        <v>6981</v>
      </c>
      <c r="O995" s="288" t="s">
        <v>5580</v>
      </c>
      <c r="P995" s="288" t="s">
        <v>6034</v>
      </c>
      <c r="Q995" s="288"/>
      <c r="R995" s="288"/>
      <c r="S995" s="399">
        <v>4</v>
      </c>
      <c r="T995" s="288" t="s">
        <v>6029</v>
      </c>
      <c r="U995" s="288" t="s">
        <v>6036</v>
      </c>
      <c r="V995" s="288" t="s">
        <v>5257</v>
      </c>
      <c r="W995" s="291">
        <v>43317</v>
      </c>
    </row>
    <row r="996" spans="1:23" x14ac:dyDescent="0.3">
      <c r="A996" s="286" t="s">
        <v>5817</v>
      </c>
      <c r="B996" s="333" t="s">
        <v>5014</v>
      </c>
      <c r="C996" s="395">
        <v>272.10000000000002</v>
      </c>
      <c r="D996" s="288" t="s">
        <v>5371</v>
      </c>
      <c r="E996" s="288" t="s">
        <v>5476</v>
      </c>
      <c r="F996" s="288">
        <v>20</v>
      </c>
      <c r="G996" s="288">
        <v>7</v>
      </c>
      <c r="H996" s="288"/>
      <c r="I996" s="396"/>
      <c r="J996" s="288" t="s">
        <v>5988</v>
      </c>
      <c r="K996" s="444">
        <v>82</v>
      </c>
      <c r="L996" s="444">
        <v>285</v>
      </c>
      <c r="M996" s="510" t="s">
        <v>6093</v>
      </c>
      <c r="N996" s="504" t="s">
        <v>6982</v>
      </c>
      <c r="O996" s="288" t="s">
        <v>5580</v>
      </c>
      <c r="P996" s="288" t="s">
        <v>6210</v>
      </c>
      <c r="Q996" s="288"/>
      <c r="R996" s="288"/>
      <c r="S996" s="399">
        <v>50</v>
      </c>
      <c r="T996" s="288" t="s">
        <v>6029</v>
      </c>
      <c r="U996" s="288" t="s">
        <v>6036</v>
      </c>
      <c r="V996" s="288" t="s">
        <v>5257</v>
      </c>
      <c r="W996" s="291">
        <v>43319</v>
      </c>
    </row>
    <row r="997" spans="1:23" x14ac:dyDescent="0.3">
      <c r="A997" s="286" t="s">
        <v>5817</v>
      </c>
      <c r="B997" s="333" t="s">
        <v>5014</v>
      </c>
      <c r="C997" s="395">
        <v>236.95</v>
      </c>
      <c r="D997" s="288" t="s">
        <v>5371</v>
      </c>
      <c r="E997" s="288" t="s">
        <v>5476</v>
      </c>
      <c r="F997" s="288">
        <v>27</v>
      </c>
      <c r="G997" s="288">
        <v>345</v>
      </c>
      <c r="H997" s="288"/>
      <c r="I997" s="396"/>
      <c r="J997" s="288" t="s">
        <v>5988</v>
      </c>
      <c r="K997" s="444">
        <v>90</v>
      </c>
      <c r="L997" s="444">
        <v>265</v>
      </c>
      <c r="M997" s="510" t="s">
        <v>6093</v>
      </c>
      <c r="N997" s="504" t="s">
        <v>6983</v>
      </c>
      <c r="O997" s="288" t="s">
        <v>5580</v>
      </c>
      <c r="P997" s="288" t="s">
        <v>6034</v>
      </c>
      <c r="Q997" s="288"/>
      <c r="R997" s="288"/>
      <c r="S997" s="399">
        <v>2</v>
      </c>
      <c r="T997" s="288" t="s">
        <v>6036</v>
      </c>
      <c r="U997" s="288" t="s">
        <v>6029</v>
      </c>
      <c r="V997" s="288" t="s">
        <v>5257</v>
      </c>
      <c r="W997" s="291">
        <v>43317</v>
      </c>
    </row>
    <row r="998" spans="1:23" x14ac:dyDescent="0.3">
      <c r="A998" s="286" t="s">
        <v>5817</v>
      </c>
      <c r="B998" s="333" t="s">
        <v>5014</v>
      </c>
      <c r="C998" s="395">
        <v>242.68</v>
      </c>
      <c r="D998" s="288" t="s">
        <v>5371</v>
      </c>
      <c r="E998" s="288" t="s">
        <v>5476</v>
      </c>
      <c r="F998" s="288">
        <v>35</v>
      </c>
      <c r="G998" s="288">
        <v>339</v>
      </c>
      <c r="H998" s="288"/>
      <c r="I998" s="396"/>
      <c r="J998" s="288" t="s">
        <v>5988</v>
      </c>
      <c r="K998" s="444">
        <v>82</v>
      </c>
      <c r="L998" s="444">
        <v>81</v>
      </c>
      <c r="M998" s="510" t="s">
        <v>6093</v>
      </c>
      <c r="N998" s="504" t="s">
        <v>6984</v>
      </c>
      <c r="O998" s="288" t="s">
        <v>5580</v>
      </c>
      <c r="P998" s="288" t="s">
        <v>6034</v>
      </c>
      <c r="Q998" s="288"/>
      <c r="R998" s="288"/>
      <c r="S998" s="399">
        <v>10</v>
      </c>
      <c r="T998" s="288" t="s">
        <v>6029</v>
      </c>
      <c r="U998" s="288" t="s">
        <v>6090</v>
      </c>
      <c r="V998" s="288" t="s">
        <v>5257</v>
      </c>
      <c r="W998" s="291">
        <v>43319</v>
      </c>
    </row>
    <row r="999" spans="1:23" x14ac:dyDescent="0.3">
      <c r="A999" s="286" t="s">
        <v>5817</v>
      </c>
      <c r="B999" s="333" t="s">
        <v>5014</v>
      </c>
      <c r="C999" s="395">
        <v>248.81</v>
      </c>
      <c r="D999" s="288" t="s">
        <v>6023</v>
      </c>
      <c r="E999" s="288" t="s">
        <v>5476</v>
      </c>
      <c r="F999" s="288">
        <v>27</v>
      </c>
      <c r="G999" s="288">
        <v>327</v>
      </c>
      <c r="H999" s="288"/>
      <c r="I999" s="396"/>
      <c r="J999" s="288" t="s">
        <v>5988</v>
      </c>
      <c r="K999" s="444">
        <v>87</v>
      </c>
      <c r="L999" s="444">
        <v>69</v>
      </c>
      <c r="M999" s="511" t="s">
        <v>6068</v>
      </c>
      <c r="N999" s="504" t="s">
        <v>6985</v>
      </c>
      <c r="O999" s="288" t="s">
        <v>5580</v>
      </c>
      <c r="P999" s="288" t="s">
        <v>6034</v>
      </c>
      <c r="Q999" s="288"/>
      <c r="R999" s="288"/>
      <c r="S999" s="399">
        <v>40</v>
      </c>
      <c r="T999" s="288" t="s">
        <v>6090</v>
      </c>
      <c r="U999" s="288" t="s">
        <v>5403</v>
      </c>
      <c r="V999" s="288" t="s">
        <v>5257</v>
      </c>
      <c r="W999" s="291">
        <v>43319</v>
      </c>
    </row>
    <row r="1000" spans="1:23" x14ac:dyDescent="0.3">
      <c r="A1000" s="286" t="s">
        <v>5817</v>
      </c>
      <c r="B1000" s="333" t="s">
        <v>5014</v>
      </c>
      <c r="C1000" s="395">
        <v>249.82</v>
      </c>
      <c r="D1000" s="288" t="s">
        <v>6023</v>
      </c>
      <c r="E1000" s="288" t="s">
        <v>5476</v>
      </c>
      <c r="F1000" s="288">
        <v>58</v>
      </c>
      <c r="G1000" s="288">
        <v>336</v>
      </c>
      <c r="H1000" s="288"/>
      <c r="I1000" s="396"/>
      <c r="J1000" s="288" t="s">
        <v>5988</v>
      </c>
      <c r="K1000" s="444">
        <v>59</v>
      </c>
      <c r="L1000" s="444">
        <v>84</v>
      </c>
      <c r="M1000" s="511" t="s">
        <v>6068</v>
      </c>
      <c r="N1000" s="504" t="s">
        <v>6986</v>
      </c>
      <c r="O1000" s="288" t="s">
        <v>5580</v>
      </c>
      <c r="P1000" s="288" t="s">
        <v>6034</v>
      </c>
      <c r="Q1000" s="288"/>
      <c r="R1000" s="288"/>
      <c r="S1000" s="399">
        <v>40</v>
      </c>
      <c r="T1000" s="288" t="s">
        <v>5403</v>
      </c>
      <c r="U1000" s="288" t="s">
        <v>6057</v>
      </c>
      <c r="V1000" s="288" t="s">
        <v>5257</v>
      </c>
      <c r="W1000" s="291">
        <v>43319</v>
      </c>
    </row>
    <row r="1001" spans="1:23" x14ac:dyDescent="0.3">
      <c r="A1001" s="286" t="s">
        <v>5817</v>
      </c>
      <c r="B1001" s="333" t="s">
        <v>5014</v>
      </c>
      <c r="C1001" s="395">
        <v>250.5</v>
      </c>
      <c r="D1001" s="288" t="s">
        <v>5299</v>
      </c>
      <c r="E1001" s="288" t="s">
        <v>5476</v>
      </c>
      <c r="F1001" s="288">
        <v>35</v>
      </c>
      <c r="G1001" s="288">
        <v>351</v>
      </c>
      <c r="H1001" s="288"/>
      <c r="I1001" s="396"/>
      <c r="J1001" s="288" t="s">
        <v>5988</v>
      </c>
      <c r="K1001" s="444">
        <v>83</v>
      </c>
      <c r="L1001" s="444">
        <v>91</v>
      </c>
      <c r="M1001" s="511" t="s">
        <v>5403</v>
      </c>
      <c r="N1001" s="504" t="s">
        <v>6987</v>
      </c>
      <c r="O1001" s="288" t="s">
        <v>5580</v>
      </c>
      <c r="P1001" s="288" t="s">
        <v>6034</v>
      </c>
      <c r="Q1001" s="288"/>
      <c r="R1001" s="288" t="s">
        <v>5299</v>
      </c>
      <c r="S1001" s="399">
        <v>85</v>
      </c>
      <c r="T1001" s="288" t="s">
        <v>6029</v>
      </c>
      <c r="U1001" s="288" t="s">
        <v>6090</v>
      </c>
      <c r="V1001" s="288" t="s">
        <v>5257</v>
      </c>
      <c r="W1001" s="291">
        <v>43319</v>
      </c>
    </row>
    <row r="1002" spans="1:23" x14ac:dyDescent="0.3">
      <c r="A1002" s="286" t="s">
        <v>5817</v>
      </c>
      <c r="B1002" s="333" t="s">
        <v>5014</v>
      </c>
      <c r="C1002" s="395">
        <v>252.15</v>
      </c>
      <c r="D1002" s="288" t="s">
        <v>5299</v>
      </c>
      <c r="E1002" s="288" t="s">
        <v>5476</v>
      </c>
      <c r="F1002" s="288">
        <v>27</v>
      </c>
      <c r="G1002" s="288">
        <v>356</v>
      </c>
      <c r="H1002" s="288"/>
      <c r="I1002" s="396"/>
      <c r="J1002" s="288" t="s">
        <v>5988</v>
      </c>
      <c r="K1002" s="444">
        <v>89</v>
      </c>
      <c r="L1002" s="444">
        <v>275</v>
      </c>
      <c r="M1002" s="511" t="s">
        <v>5403</v>
      </c>
      <c r="N1002" s="504" t="s">
        <v>6988</v>
      </c>
      <c r="O1002" s="288" t="s">
        <v>5580</v>
      </c>
      <c r="P1002" s="288" t="s">
        <v>6034</v>
      </c>
      <c r="Q1002" s="288"/>
      <c r="R1002" s="288" t="s">
        <v>5299</v>
      </c>
      <c r="S1002" s="399">
        <v>20</v>
      </c>
      <c r="T1002" s="288" t="s">
        <v>5403</v>
      </c>
      <c r="U1002" s="288"/>
      <c r="V1002" s="288" t="s">
        <v>5257</v>
      </c>
      <c r="W1002" s="291">
        <v>43319</v>
      </c>
    </row>
    <row r="1003" spans="1:23" x14ac:dyDescent="0.3">
      <c r="A1003" s="286" t="s">
        <v>5817</v>
      </c>
      <c r="B1003" s="333" t="s">
        <v>5014</v>
      </c>
      <c r="C1003" s="395">
        <v>252.7</v>
      </c>
      <c r="D1003" s="288" t="s">
        <v>5371</v>
      </c>
      <c r="E1003" s="288" t="s">
        <v>5476</v>
      </c>
      <c r="F1003" s="288">
        <v>30</v>
      </c>
      <c r="G1003" s="288">
        <v>335</v>
      </c>
      <c r="H1003" s="288"/>
      <c r="I1003" s="396"/>
      <c r="J1003" s="288" t="s">
        <v>5988</v>
      </c>
      <c r="K1003" s="444">
        <v>86</v>
      </c>
      <c r="L1003" s="444">
        <v>77</v>
      </c>
      <c r="M1003" s="511" t="s">
        <v>5403</v>
      </c>
      <c r="N1003" s="504" t="s">
        <v>6989</v>
      </c>
      <c r="O1003" s="288" t="s">
        <v>5580</v>
      </c>
      <c r="P1003" s="288" t="s">
        <v>6034</v>
      </c>
      <c r="Q1003" s="288"/>
      <c r="R1003" s="288" t="s">
        <v>133</v>
      </c>
      <c r="S1003" s="399">
        <v>3</v>
      </c>
      <c r="T1003" s="288" t="s">
        <v>5403</v>
      </c>
      <c r="U1003" s="288"/>
      <c r="V1003" s="288" t="s">
        <v>5257</v>
      </c>
      <c r="W1003" s="291">
        <v>43319</v>
      </c>
    </row>
    <row r="1004" spans="1:23" x14ac:dyDescent="0.3">
      <c r="A1004" s="286" t="s">
        <v>5817</v>
      </c>
      <c r="B1004" s="333" t="s">
        <v>5014</v>
      </c>
      <c r="C1004" s="395">
        <v>261.48</v>
      </c>
      <c r="D1004" s="288" t="s">
        <v>5371</v>
      </c>
      <c r="E1004" s="288" t="s">
        <v>5476</v>
      </c>
      <c r="F1004" s="288">
        <v>37</v>
      </c>
      <c r="G1004" s="288">
        <v>348</v>
      </c>
      <c r="H1004" s="288"/>
      <c r="I1004" s="396"/>
      <c r="J1004" s="288" t="s">
        <v>5988</v>
      </c>
      <c r="K1004" s="444">
        <v>81</v>
      </c>
      <c r="L1004" s="444">
        <v>89</v>
      </c>
      <c r="M1004" s="511" t="s">
        <v>6068</v>
      </c>
      <c r="N1004" s="504" t="s">
        <v>6990</v>
      </c>
      <c r="O1004" s="288" t="s">
        <v>5580</v>
      </c>
      <c r="P1004" s="288" t="s">
        <v>6127</v>
      </c>
      <c r="Q1004" s="288"/>
      <c r="R1004" s="288"/>
      <c r="S1004" s="399">
        <v>10</v>
      </c>
      <c r="T1004" s="288" t="s">
        <v>5403</v>
      </c>
      <c r="U1004" s="288" t="s">
        <v>6090</v>
      </c>
      <c r="V1004" s="288" t="s">
        <v>5257</v>
      </c>
      <c r="W1004" s="291">
        <v>43319</v>
      </c>
    </row>
    <row r="1005" spans="1:23" x14ac:dyDescent="0.3">
      <c r="A1005" s="286" t="s">
        <v>5817</v>
      </c>
      <c r="B1005" s="333" t="s">
        <v>5014</v>
      </c>
      <c r="C1005" s="395">
        <v>182.77</v>
      </c>
      <c r="D1005" s="288" t="s">
        <v>5265</v>
      </c>
      <c r="E1005" s="288" t="s">
        <v>5476</v>
      </c>
      <c r="F1005" s="288">
        <v>38</v>
      </c>
      <c r="G1005" s="288">
        <v>15</v>
      </c>
      <c r="H1005" s="288"/>
      <c r="I1005" s="396"/>
      <c r="J1005" s="288" t="s">
        <v>5988</v>
      </c>
      <c r="K1005" s="444">
        <v>79</v>
      </c>
      <c r="L1005" s="444">
        <v>110</v>
      </c>
      <c r="M1005" s="445"/>
      <c r="N1005" s="504" t="s">
        <v>6991</v>
      </c>
      <c r="O1005" s="288" t="s">
        <v>5580</v>
      </c>
      <c r="P1005" s="288" t="s">
        <v>6127</v>
      </c>
      <c r="Q1005" s="288"/>
      <c r="R1005" s="288" t="s">
        <v>5246</v>
      </c>
      <c r="S1005" s="399">
        <v>2</v>
      </c>
      <c r="T1005" s="288" t="s">
        <v>6029</v>
      </c>
      <c r="U1005" s="288" t="s">
        <v>6057</v>
      </c>
      <c r="V1005" s="288" t="s">
        <v>5257</v>
      </c>
      <c r="W1005" s="291">
        <v>43317</v>
      </c>
    </row>
    <row r="1006" spans="1:23" x14ac:dyDescent="0.3">
      <c r="A1006" s="286" t="s">
        <v>5817</v>
      </c>
      <c r="B1006" s="333" t="s">
        <v>5014</v>
      </c>
      <c r="C1006" s="395">
        <v>242.25</v>
      </c>
      <c r="D1006" s="288" t="s">
        <v>5844</v>
      </c>
      <c r="E1006" s="288" t="s">
        <v>5476</v>
      </c>
      <c r="F1006" s="288">
        <v>22</v>
      </c>
      <c r="G1006" s="288">
        <v>313</v>
      </c>
      <c r="H1006" s="288"/>
      <c r="I1006" s="396"/>
      <c r="J1006" s="288" t="s">
        <v>5988</v>
      </c>
      <c r="K1006" s="444">
        <v>88</v>
      </c>
      <c r="L1006" s="444">
        <v>55</v>
      </c>
      <c r="M1006" s="445"/>
      <c r="N1006" s="504" t="s">
        <v>6992</v>
      </c>
      <c r="O1006" s="288" t="s">
        <v>5580</v>
      </c>
      <c r="P1006" s="288" t="s">
        <v>6034</v>
      </c>
      <c r="Q1006" s="288"/>
      <c r="R1006" s="288"/>
      <c r="S1006" s="399"/>
      <c r="T1006" s="288"/>
      <c r="U1006" s="288"/>
      <c r="V1006" s="288" t="s">
        <v>5257</v>
      </c>
      <c r="W1006" s="291">
        <v>43319</v>
      </c>
    </row>
    <row r="1007" spans="1:23" x14ac:dyDescent="0.3">
      <c r="A1007" s="286" t="s">
        <v>5817</v>
      </c>
      <c r="B1007" s="333" t="s">
        <v>5014</v>
      </c>
      <c r="C1007" s="395">
        <v>243.3</v>
      </c>
      <c r="D1007" s="288" t="s">
        <v>5265</v>
      </c>
      <c r="E1007" s="288" t="s">
        <v>5476</v>
      </c>
      <c r="F1007" s="288">
        <v>60</v>
      </c>
      <c r="G1007" s="288">
        <v>139</v>
      </c>
      <c r="H1007" s="288"/>
      <c r="I1007" s="396"/>
      <c r="J1007" s="288" t="s">
        <v>5988</v>
      </c>
      <c r="K1007" s="444">
        <v>20</v>
      </c>
      <c r="L1007" s="444">
        <v>175</v>
      </c>
      <c r="M1007" s="445"/>
      <c r="N1007" s="504" t="s">
        <v>6993</v>
      </c>
      <c r="O1007" s="288" t="s">
        <v>5580</v>
      </c>
      <c r="P1007" s="288" t="s">
        <v>6034</v>
      </c>
      <c r="Q1007" s="288"/>
      <c r="R1007" s="288"/>
      <c r="S1007" s="399">
        <v>2</v>
      </c>
      <c r="T1007" s="288" t="s">
        <v>6036</v>
      </c>
      <c r="U1007" s="288"/>
      <c r="V1007" s="288" t="s">
        <v>5257</v>
      </c>
      <c r="W1007" s="291">
        <v>43319</v>
      </c>
    </row>
    <row r="1008" spans="1:23" x14ac:dyDescent="0.3">
      <c r="A1008" s="286" t="s">
        <v>5817</v>
      </c>
      <c r="B1008" s="333" t="s">
        <v>5014</v>
      </c>
      <c r="C1008" s="395">
        <v>262.22000000000003</v>
      </c>
      <c r="D1008" s="288" t="s">
        <v>5265</v>
      </c>
      <c r="E1008" s="288" t="s">
        <v>5476</v>
      </c>
      <c r="F1008" s="288">
        <v>52</v>
      </c>
      <c r="G1008" s="288">
        <v>205</v>
      </c>
      <c r="H1008" s="288"/>
      <c r="I1008" s="396"/>
      <c r="J1008" s="288" t="s">
        <v>5988</v>
      </c>
      <c r="K1008" s="444">
        <v>17</v>
      </c>
      <c r="L1008" s="444">
        <v>345</v>
      </c>
      <c r="M1008" s="445"/>
      <c r="N1008" s="504" t="s">
        <v>6994</v>
      </c>
      <c r="O1008" s="288" t="s">
        <v>5580</v>
      </c>
      <c r="P1008" s="288" t="s">
        <v>6127</v>
      </c>
      <c r="Q1008" s="288"/>
      <c r="R1008" s="288"/>
      <c r="S1008" s="399">
        <v>3</v>
      </c>
      <c r="T1008" s="288" t="s">
        <v>6029</v>
      </c>
      <c r="U1008" s="288" t="s">
        <v>5403</v>
      </c>
      <c r="V1008" s="288" t="s">
        <v>5257</v>
      </c>
      <c r="W1008" s="291">
        <v>43319</v>
      </c>
    </row>
    <row r="1009" spans="1:23" x14ac:dyDescent="0.3">
      <c r="A1009" s="366" t="s">
        <v>5817</v>
      </c>
      <c r="B1009" s="319" t="s">
        <v>5023</v>
      </c>
      <c r="C1009" s="512">
        <v>208.25</v>
      </c>
      <c r="D1009" s="319" t="s">
        <v>5371</v>
      </c>
      <c r="E1009" s="319" t="s">
        <v>5476</v>
      </c>
      <c r="F1009" s="319">
        <v>37</v>
      </c>
      <c r="G1009" s="319">
        <v>150</v>
      </c>
      <c r="H1009" s="319"/>
      <c r="I1009" s="513"/>
      <c r="J1009" s="319" t="s">
        <v>5988</v>
      </c>
      <c r="K1009" s="444">
        <v>27</v>
      </c>
      <c r="L1009" s="444">
        <v>218</v>
      </c>
      <c r="M1009" s="445" t="s">
        <v>6032</v>
      </c>
      <c r="N1009" s="504" t="s">
        <v>6995</v>
      </c>
      <c r="O1009" s="319" t="s">
        <v>5580</v>
      </c>
      <c r="P1009" s="319" t="s">
        <v>6034</v>
      </c>
      <c r="Q1009" s="319"/>
      <c r="R1009" s="319"/>
      <c r="S1009" s="504">
        <v>3</v>
      </c>
      <c r="T1009" s="319" t="s">
        <v>6036</v>
      </c>
      <c r="U1009" s="319"/>
      <c r="V1009" s="319" t="s">
        <v>5257</v>
      </c>
      <c r="W1009" s="514">
        <v>43326</v>
      </c>
    </row>
    <row r="1010" spans="1:23" x14ac:dyDescent="0.3">
      <c r="A1010" s="366" t="s">
        <v>5817</v>
      </c>
      <c r="B1010" s="319" t="s">
        <v>5023</v>
      </c>
      <c r="C1010" s="512">
        <v>211.55</v>
      </c>
      <c r="D1010" s="319" t="s">
        <v>5371</v>
      </c>
      <c r="E1010" s="319" t="s">
        <v>5476</v>
      </c>
      <c r="F1010" s="319">
        <v>66</v>
      </c>
      <c r="G1010" s="319">
        <v>165</v>
      </c>
      <c r="H1010" s="319"/>
      <c r="I1010" s="513"/>
      <c r="J1010" s="319" t="s">
        <v>5988</v>
      </c>
      <c r="K1010" s="444">
        <v>13</v>
      </c>
      <c r="L1010" s="444">
        <v>126</v>
      </c>
      <c r="M1010" s="445" t="s">
        <v>6032</v>
      </c>
      <c r="N1010" s="504" t="s">
        <v>6996</v>
      </c>
      <c r="O1010" s="319" t="s">
        <v>5580</v>
      </c>
      <c r="P1010" s="319" t="s">
        <v>6034</v>
      </c>
      <c r="Q1010" s="319"/>
      <c r="R1010" s="319" t="s">
        <v>5344</v>
      </c>
      <c r="S1010" s="504">
        <v>2</v>
      </c>
      <c r="T1010" s="319" t="s">
        <v>6036</v>
      </c>
      <c r="U1010" s="319"/>
      <c r="V1010" s="319" t="s">
        <v>5257</v>
      </c>
      <c r="W1010" s="514">
        <v>43326</v>
      </c>
    </row>
    <row r="1011" spans="1:23" x14ac:dyDescent="0.3">
      <c r="A1011" s="366" t="s">
        <v>5817</v>
      </c>
      <c r="B1011" s="319" t="s">
        <v>5023</v>
      </c>
      <c r="C1011" s="512">
        <v>220.1</v>
      </c>
      <c r="D1011" s="319" t="s">
        <v>5371</v>
      </c>
      <c r="E1011" s="319" t="s">
        <v>5476</v>
      </c>
      <c r="F1011" s="319">
        <v>16</v>
      </c>
      <c r="G1011" s="319">
        <v>150</v>
      </c>
      <c r="H1011" s="319"/>
      <c r="I1011" s="513"/>
      <c r="J1011" s="319" t="s">
        <v>5988</v>
      </c>
      <c r="K1011" s="444">
        <v>45</v>
      </c>
      <c r="L1011" s="444">
        <v>235</v>
      </c>
      <c r="M1011" s="445" t="s">
        <v>6032</v>
      </c>
      <c r="N1011" s="504" t="s">
        <v>6997</v>
      </c>
      <c r="O1011" s="319" t="s">
        <v>4540</v>
      </c>
      <c r="P1011" s="319" t="s">
        <v>6034</v>
      </c>
      <c r="Q1011" s="319"/>
      <c r="R1011" s="319"/>
      <c r="S1011" s="504">
        <v>4</v>
      </c>
      <c r="T1011" s="319" t="s">
        <v>6036</v>
      </c>
      <c r="U1011" s="319"/>
      <c r="V1011" s="319" t="s">
        <v>5257</v>
      </c>
      <c r="W1011" s="514">
        <v>43326</v>
      </c>
    </row>
    <row r="1012" spans="1:23" x14ac:dyDescent="0.3">
      <c r="A1012" s="366" t="s">
        <v>5817</v>
      </c>
      <c r="B1012" s="319" t="s">
        <v>5023</v>
      </c>
      <c r="C1012" s="512">
        <v>227.16</v>
      </c>
      <c r="D1012" s="319" t="s">
        <v>5371</v>
      </c>
      <c r="E1012" s="319" t="s">
        <v>5529</v>
      </c>
      <c r="F1012" s="319">
        <v>57</v>
      </c>
      <c r="G1012" s="319">
        <v>312</v>
      </c>
      <c r="H1012" s="319"/>
      <c r="I1012" s="513"/>
      <c r="J1012" s="319" t="s">
        <v>5988</v>
      </c>
      <c r="K1012" s="444">
        <v>63</v>
      </c>
      <c r="L1012" s="444">
        <v>70</v>
      </c>
      <c r="M1012" s="445" t="s">
        <v>6032</v>
      </c>
      <c r="N1012" s="504" t="s">
        <v>6998</v>
      </c>
      <c r="O1012" s="319" t="s">
        <v>5580</v>
      </c>
      <c r="P1012" s="319" t="s">
        <v>6034</v>
      </c>
      <c r="Q1012" s="319"/>
      <c r="R1012" s="319"/>
      <c r="S1012" s="504">
        <v>5</v>
      </c>
      <c r="T1012" s="319"/>
      <c r="U1012" s="319" t="s">
        <v>6057</v>
      </c>
      <c r="V1012" s="319" t="s">
        <v>5257</v>
      </c>
      <c r="W1012" s="514">
        <v>43326</v>
      </c>
    </row>
    <row r="1013" spans="1:23" x14ac:dyDescent="0.3">
      <c r="A1013" s="366" t="s">
        <v>5817</v>
      </c>
      <c r="B1013" s="319" t="s">
        <v>5023</v>
      </c>
      <c r="C1013" s="512">
        <v>236.4</v>
      </c>
      <c r="D1013" s="319" t="s">
        <v>5371</v>
      </c>
      <c r="E1013" s="319" t="s">
        <v>5476</v>
      </c>
      <c r="F1013" s="319">
        <v>40</v>
      </c>
      <c r="G1013" s="319">
        <v>330</v>
      </c>
      <c r="H1013" s="319"/>
      <c r="I1013" s="513"/>
      <c r="J1013" s="319" t="s">
        <v>5988</v>
      </c>
      <c r="K1013" s="444">
        <v>83</v>
      </c>
      <c r="L1013" s="444">
        <v>74</v>
      </c>
      <c r="M1013" s="445" t="s">
        <v>6032</v>
      </c>
      <c r="N1013" s="504" t="s">
        <v>6999</v>
      </c>
      <c r="O1013" s="319" t="s">
        <v>5580</v>
      </c>
      <c r="P1013" s="319" t="s">
        <v>6034</v>
      </c>
      <c r="Q1013" s="319"/>
      <c r="R1013" s="319"/>
      <c r="S1013" s="504">
        <v>3</v>
      </c>
      <c r="T1013" s="319" t="s">
        <v>6036</v>
      </c>
      <c r="U1013" s="319"/>
      <c r="V1013" s="319" t="s">
        <v>5257</v>
      </c>
      <c r="W1013" s="514">
        <v>43326</v>
      </c>
    </row>
    <row r="1014" spans="1:23" x14ac:dyDescent="0.3">
      <c r="A1014" s="366" t="s">
        <v>5817</v>
      </c>
      <c r="B1014" s="319" t="s">
        <v>5023</v>
      </c>
      <c r="C1014" s="512">
        <v>246.8</v>
      </c>
      <c r="D1014" s="319" t="s">
        <v>5371</v>
      </c>
      <c r="E1014" s="319" t="s">
        <v>5476</v>
      </c>
      <c r="F1014" s="319">
        <v>45</v>
      </c>
      <c r="G1014" s="319">
        <v>155</v>
      </c>
      <c r="H1014" s="319"/>
      <c r="I1014" s="513"/>
      <c r="J1014" s="319" t="s">
        <v>5988</v>
      </c>
      <c r="K1014" s="444">
        <v>18</v>
      </c>
      <c r="L1014" s="444">
        <v>200</v>
      </c>
      <c r="M1014" s="445" t="s">
        <v>6032</v>
      </c>
      <c r="N1014" s="504" t="s">
        <v>7000</v>
      </c>
      <c r="O1014" s="319" t="s">
        <v>5580</v>
      </c>
      <c r="P1014" s="319" t="s">
        <v>6034</v>
      </c>
      <c r="Q1014" s="319"/>
      <c r="R1014" s="319"/>
      <c r="S1014" s="504">
        <v>3</v>
      </c>
      <c r="T1014" s="319" t="s">
        <v>6036</v>
      </c>
      <c r="U1014" s="319"/>
      <c r="V1014" s="319" t="s">
        <v>5257</v>
      </c>
      <c r="W1014" s="514">
        <v>43326</v>
      </c>
    </row>
    <row r="1015" spans="1:23" x14ac:dyDescent="0.3">
      <c r="A1015" s="366" t="s">
        <v>5817</v>
      </c>
      <c r="B1015" s="319" t="s">
        <v>5023</v>
      </c>
      <c r="C1015" s="512">
        <v>253.9</v>
      </c>
      <c r="D1015" s="319" t="s">
        <v>5371</v>
      </c>
      <c r="E1015" s="319" t="s">
        <v>5476</v>
      </c>
      <c r="F1015" s="319">
        <v>18</v>
      </c>
      <c r="G1015" s="319">
        <v>225</v>
      </c>
      <c r="H1015" s="319"/>
      <c r="I1015" s="513"/>
      <c r="J1015" s="319" t="s">
        <v>5988</v>
      </c>
      <c r="K1015" s="444">
        <v>49</v>
      </c>
      <c r="L1015" s="444">
        <v>339</v>
      </c>
      <c r="M1015" s="445" t="s">
        <v>6032</v>
      </c>
      <c r="N1015" s="504" t="s">
        <v>7001</v>
      </c>
      <c r="O1015" s="319" t="s">
        <v>5580</v>
      </c>
      <c r="P1015" s="319" t="s">
        <v>6127</v>
      </c>
      <c r="Q1015" s="319"/>
      <c r="R1015" s="319"/>
      <c r="S1015" s="504">
        <v>8</v>
      </c>
      <c r="T1015" s="319" t="s">
        <v>6036</v>
      </c>
      <c r="U1015" s="319" t="s">
        <v>7002</v>
      </c>
      <c r="V1015" s="319" t="s">
        <v>5257</v>
      </c>
      <c r="W1015" s="514">
        <v>43326</v>
      </c>
    </row>
    <row r="1016" spans="1:23" x14ac:dyDescent="0.3">
      <c r="A1016" s="366" t="s">
        <v>5817</v>
      </c>
      <c r="B1016" s="319" t="s">
        <v>5023</v>
      </c>
      <c r="C1016" s="512">
        <v>255.9</v>
      </c>
      <c r="D1016" s="319" t="s">
        <v>5371</v>
      </c>
      <c r="E1016" s="319" t="s">
        <v>5476</v>
      </c>
      <c r="F1016" s="319">
        <v>50</v>
      </c>
      <c r="G1016" s="319">
        <v>3</v>
      </c>
      <c r="H1016" s="319"/>
      <c r="I1016" s="513"/>
      <c r="J1016" s="319" t="s">
        <v>5988</v>
      </c>
      <c r="K1016" s="444">
        <v>78</v>
      </c>
      <c r="L1016" s="444">
        <v>98</v>
      </c>
      <c r="M1016" s="445" t="s">
        <v>6032</v>
      </c>
      <c r="N1016" s="504" t="s">
        <v>7003</v>
      </c>
      <c r="O1016" s="319" t="s">
        <v>5580</v>
      </c>
      <c r="P1016" s="319" t="s">
        <v>6034</v>
      </c>
      <c r="Q1016" s="319"/>
      <c r="R1016" s="319"/>
      <c r="S1016" s="504">
        <v>2</v>
      </c>
      <c r="T1016" s="319" t="s">
        <v>6036</v>
      </c>
      <c r="U1016" s="319"/>
      <c r="V1016" s="319" t="s">
        <v>5257</v>
      </c>
      <c r="W1016" s="514">
        <v>43326</v>
      </c>
    </row>
    <row r="1017" spans="1:23" x14ac:dyDescent="0.3">
      <c r="A1017" s="366" t="s">
        <v>5817</v>
      </c>
      <c r="B1017" s="319" t="s">
        <v>5023</v>
      </c>
      <c r="C1017" s="512">
        <v>280.3</v>
      </c>
      <c r="D1017" s="319" t="s">
        <v>5371</v>
      </c>
      <c r="E1017" s="319" t="s">
        <v>5476</v>
      </c>
      <c r="F1017" s="319">
        <v>59</v>
      </c>
      <c r="G1017" s="319">
        <v>196</v>
      </c>
      <c r="H1017" s="319"/>
      <c r="I1017" s="513"/>
      <c r="J1017" s="319" t="s">
        <v>5988</v>
      </c>
      <c r="K1017" s="444">
        <v>12</v>
      </c>
      <c r="L1017" s="444">
        <v>53</v>
      </c>
      <c r="M1017" s="445" t="s">
        <v>6032</v>
      </c>
      <c r="N1017" s="504" t="s">
        <v>7004</v>
      </c>
      <c r="O1017" s="319" t="s">
        <v>5580</v>
      </c>
      <c r="P1017" s="319" t="s">
        <v>6034</v>
      </c>
      <c r="Q1017" s="319"/>
      <c r="R1017" s="319"/>
      <c r="S1017" s="504">
        <v>3</v>
      </c>
      <c r="T1017" s="319" t="s">
        <v>6036</v>
      </c>
      <c r="U1017" s="319"/>
      <c r="V1017" s="319" t="s">
        <v>5257</v>
      </c>
      <c r="W1017" s="514">
        <v>43326</v>
      </c>
    </row>
    <row r="1018" spans="1:23" x14ac:dyDescent="0.3">
      <c r="A1018" s="366" t="s">
        <v>5817</v>
      </c>
      <c r="B1018" s="319" t="s">
        <v>5023</v>
      </c>
      <c r="C1018" s="512">
        <v>289.10000000000002</v>
      </c>
      <c r="D1018" s="319" t="s">
        <v>5371</v>
      </c>
      <c r="E1018" s="319" t="s">
        <v>5476</v>
      </c>
      <c r="F1018" s="319">
        <v>40</v>
      </c>
      <c r="G1018" s="319">
        <v>327</v>
      </c>
      <c r="H1018" s="319"/>
      <c r="I1018" s="513"/>
      <c r="J1018" s="319" t="s">
        <v>5988</v>
      </c>
      <c r="K1018" s="444">
        <v>85</v>
      </c>
      <c r="L1018" s="444">
        <v>71</v>
      </c>
      <c r="M1018" s="445" t="s">
        <v>6032</v>
      </c>
      <c r="N1018" s="504" t="s">
        <v>7005</v>
      </c>
      <c r="O1018" s="319" t="s">
        <v>5580</v>
      </c>
      <c r="P1018" s="319" t="s">
        <v>6034</v>
      </c>
      <c r="Q1018" s="319"/>
      <c r="R1018" s="319"/>
      <c r="S1018" s="504">
        <v>2</v>
      </c>
      <c r="T1018" s="319" t="s">
        <v>6036</v>
      </c>
      <c r="U1018" s="319"/>
      <c r="V1018" s="319" t="s">
        <v>5257</v>
      </c>
      <c r="W1018" s="514">
        <v>43326</v>
      </c>
    </row>
    <row r="1019" spans="1:23" x14ac:dyDescent="0.3">
      <c r="A1019" s="366" t="s">
        <v>5817</v>
      </c>
      <c r="B1019" s="319" t="s">
        <v>5023</v>
      </c>
      <c r="C1019" s="512">
        <v>318</v>
      </c>
      <c r="D1019" s="319" t="s">
        <v>5371</v>
      </c>
      <c r="E1019" s="319" t="s">
        <v>5476</v>
      </c>
      <c r="F1019" s="319">
        <v>49</v>
      </c>
      <c r="G1019" s="319">
        <v>201</v>
      </c>
      <c r="H1019" s="319"/>
      <c r="I1019" s="513"/>
      <c r="J1019" s="319" t="s">
        <v>5988</v>
      </c>
      <c r="K1019" s="444">
        <v>14</v>
      </c>
      <c r="L1019" s="444">
        <v>16</v>
      </c>
      <c r="M1019" s="445" t="s">
        <v>6032</v>
      </c>
      <c r="N1019" s="504" t="s">
        <v>7006</v>
      </c>
      <c r="O1019" s="319" t="s">
        <v>5580</v>
      </c>
      <c r="P1019" s="319" t="s">
        <v>6034</v>
      </c>
      <c r="Q1019" s="319"/>
      <c r="R1019" s="319"/>
      <c r="S1019" s="504">
        <v>2</v>
      </c>
      <c r="T1019" s="319" t="s">
        <v>6036</v>
      </c>
      <c r="U1019" s="319"/>
      <c r="V1019" s="319" t="s">
        <v>5257</v>
      </c>
      <c r="W1019" s="514">
        <v>43326</v>
      </c>
    </row>
    <row r="1020" spans="1:23" x14ac:dyDescent="0.3">
      <c r="A1020" s="366" t="s">
        <v>5817</v>
      </c>
      <c r="B1020" s="319" t="s">
        <v>5023</v>
      </c>
      <c r="C1020" s="512">
        <v>143.44999999999999</v>
      </c>
      <c r="D1020" s="319" t="s">
        <v>133</v>
      </c>
      <c r="E1020" s="319" t="s">
        <v>5476</v>
      </c>
      <c r="F1020" s="319">
        <v>17</v>
      </c>
      <c r="G1020" s="319">
        <v>340</v>
      </c>
      <c r="H1020" s="319"/>
      <c r="I1020" s="513"/>
      <c r="J1020" s="319" t="s">
        <v>5988</v>
      </c>
      <c r="K1020" s="444">
        <v>76</v>
      </c>
      <c r="L1020" s="444">
        <v>257</v>
      </c>
      <c r="M1020" s="505" t="s">
        <v>5992</v>
      </c>
      <c r="N1020" s="504" t="s">
        <v>7007</v>
      </c>
      <c r="O1020" s="319" t="s">
        <v>5580</v>
      </c>
      <c r="P1020" s="319" t="s">
        <v>6034</v>
      </c>
      <c r="Q1020" s="319"/>
      <c r="R1020" s="319"/>
      <c r="S1020" s="504"/>
      <c r="T1020" s="319"/>
      <c r="U1020" s="319" t="s">
        <v>6057</v>
      </c>
      <c r="V1020" s="319" t="s">
        <v>5257</v>
      </c>
      <c r="W1020" s="514">
        <v>43326</v>
      </c>
    </row>
    <row r="1021" spans="1:23" x14ac:dyDescent="0.3">
      <c r="A1021" s="366" t="s">
        <v>5817</v>
      </c>
      <c r="B1021" s="319" t="s">
        <v>5023</v>
      </c>
      <c r="C1021" s="512">
        <v>152.30000000000001</v>
      </c>
      <c r="D1021" s="319" t="s">
        <v>133</v>
      </c>
      <c r="E1021" s="319" t="s">
        <v>5529</v>
      </c>
      <c r="F1021" s="319">
        <v>25</v>
      </c>
      <c r="G1021" s="319">
        <v>10</v>
      </c>
      <c r="H1021" s="319"/>
      <c r="I1021" s="513"/>
      <c r="J1021" s="319" t="s">
        <v>5988</v>
      </c>
      <c r="K1021" s="444">
        <v>83</v>
      </c>
      <c r="L1021" s="444">
        <v>287</v>
      </c>
      <c r="M1021" s="505" t="s">
        <v>5992</v>
      </c>
      <c r="N1021" s="504" t="s">
        <v>7008</v>
      </c>
      <c r="O1021" s="319" t="s">
        <v>5580</v>
      </c>
      <c r="P1021" s="319" t="s">
        <v>6034</v>
      </c>
      <c r="Q1021" s="319"/>
      <c r="R1021" s="319"/>
      <c r="S1021" s="504"/>
      <c r="T1021" s="319"/>
      <c r="U1021" s="319"/>
      <c r="V1021" s="319" t="s">
        <v>5257</v>
      </c>
      <c r="W1021" s="514">
        <v>43326</v>
      </c>
    </row>
    <row r="1022" spans="1:23" x14ac:dyDescent="0.3">
      <c r="A1022" s="366" t="s">
        <v>5817</v>
      </c>
      <c r="B1022" s="319" t="s">
        <v>5023</v>
      </c>
      <c r="C1022" s="512">
        <v>154.75</v>
      </c>
      <c r="D1022" s="319" t="s">
        <v>133</v>
      </c>
      <c r="E1022" s="319" t="s">
        <v>5529</v>
      </c>
      <c r="F1022" s="319">
        <v>25</v>
      </c>
      <c r="G1022" s="319">
        <v>358</v>
      </c>
      <c r="H1022" s="319"/>
      <c r="I1022" s="513"/>
      <c r="J1022" s="319" t="s">
        <v>5988</v>
      </c>
      <c r="K1022" s="444">
        <v>82</v>
      </c>
      <c r="L1022" s="444">
        <v>276</v>
      </c>
      <c r="M1022" s="505" t="s">
        <v>5992</v>
      </c>
      <c r="N1022" s="504" t="s">
        <v>7009</v>
      </c>
      <c r="O1022" s="319" t="s">
        <v>5580</v>
      </c>
      <c r="P1022" s="319" t="s">
        <v>6034</v>
      </c>
      <c r="Q1022" s="319"/>
      <c r="R1022" s="319"/>
      <c r="S1022" s="504"/>
      <c r="T1022" s="319"/>
      <c r="U1022" s="319"/>
      <c r="V1022" s="319" t="s">
        <v>5257</v>
      </c>
      <c r="W1022" s="514">
        <v>43326</v>
      </c>
    </row>
    <row r="1023" spans="1:23" x14ac:dyDescent="0.3">
      <c r="A1023" s="366" t="s">
        <v>5817</v>
      </c>
      <c r="B1023" s="319" t="s">
        <v>5023</v>
      </c>
      <c r="C1023" s="512">
        <v>197.95</v>
      </c>
      <c r="D1023" s="319" t="s">
        <v>133</v>
      </c>
      <c r="E1023" s="319" t="s">
        <v>5470</v>
      </c>
      <c r="F1023" s="319">
        <v>30</v>
      </c>
      <c r="G1023" s="319">
        <v>21</v>
      </c>
      <c r="H1023" s="319"/>
      <c r="I1023" s="513"/>
      <c r="J1023" s="319" t="s">
        <v>5988</v>
      </c>
      <c r="K1023" s="444">
        <v>87</v>
      </c>
      <c r="L1023" s="444">
        <v>296</v>
      </c>
      <c r="M1023" s="505" t="s">
        <v>5992</v>
      </c>
      <c r="N1023" s="504" t="s">
        <v>7010</v>
      </c>
      <c r="O1023" s="319" t="s">
        <v>5580</v>
      </c>
      <c r="P1023" s="319" t="s">
        <v>6034</v>
      </c>
      <c r="Q1023" s="319"/>
      <c r="R1023" s="319"/>
      <c r="S1023" s="504"/>
      <c r="T1023" s="319"/>
      <c r="U1023" s="319"/>
      <c r="V1023" s="319" t="s">
        <v>5257</v>
      </c>
      <c r="W1023" s="514">
        <v>43326</v>
      </c>
    </row>
    <row r="1024" spans="1:23" x14ac:dyDescent="0.3">
      <c r="A1024" s="366" t="s">
        <v>5817</v>
      </c>
      <c r="B1024" s="319" t="s">
        <v>5023</v>
      </c>
      <c r="C1024" s="512">
        <v>207</v>
      </c>
      <c r="D1024" s="319" t="s">
        <v>133</v>
      </c>
      <c r="E1024" s="319" t="s">
        <v>5529</v>
      </c>
      <c r="F1024" s="319">
        <v>33</v>
      </c>
      <c r="G1024" s="319">
        <v>334</v>
      </c>
      <c r="H1024" s="319"/>
      <c r="I1024" s="513"/>
      <c r="J1024" s="319" t="s">
        <v>5988</v>
      </c>
      <c r="K1024" s="444">
        <v>89</v>
      </c>
      <c r="L1024" s="444">
        <v>77</v>
      </c>
      <c r="M1024" s="505" t="s">
        <v>5992</v>
      </c>
      <c r="N1024" s="504" t="s">
        <v>7011</v>
      </c>
      <c r="O1024" s="319" t="s">
        <v>5580</v>
      </c>
      <c r="P1024" s="319" t="s">
        <v>6034</v>
      </c>
      <c r="Q1024" s="319"/>
      <c r="R1024" s="319"/>
      <c r="S1024" s="504"/>
      <c r="T1024" s="319"/>
      <c r="U1024" s="319"/>
      <c r="V1024" s="319" t="s">
        <v>5257</v>
      </c>
      <c r="W1024" s="514">
        <v>43326</v>
      </c>
    </row>
    <row r="1025" spans="1:23" x14ac:dyDescent="0.3">
      <c r="A1025" s="366" t="s">
        <v>5817</v>
      </c>
      <c r="B1025" s="319" t="s">
        <v>5023</v>
      </c>
      <c r="C1025" s="512">
        <v>215.9</v>
      </c>
      <c r="D1025" s="319" t="s">
        <v>133</v>
      </c>
      <c r="E1025" s="319" t="s">
        <v>5529</v>
      </c>
      <c r="F1025" s="319">
        <v>30</v>
      </c>
      <c r="G1025" s="319">
        <v>337</v>
      </c>
      <c r="H1025" s="319"/>
      <c r="I1025" s="513">
        <v>256</v>
      </c>
      <c r="J1025" s="319" t="s">
        <v>5988</v>
      </c>
      <c r="K1025" s="444">
        <v>87</v>
      </c>
      <c r="L1025" s="444">
        <v>259</v>
      </c>
      <c r="M1025" s="505" t="s">
        <v>5992</v>
      </c>
      <c r="N1025" s="504" t="s">
        <v>7012</v>
      </c>
      <c r="O1025" s="319" t="s">
        <v>5580</v>
      </c>
      <c r="P1025" s="319" t="s">
        <v>6034</v>
      </c>
      <c r="Q1025" s="319"/>
      <c r="R1025" s="319"/>
      <c r="S1025" s="504"/>
      <c r="T1025" s="319"/>
      <c r="U1025" s="319"/>
      <c r="V1025" s="319" t="s">
        <v>5257</v>
      </c>
      <c r="W1025" s="514">
        <v>43326</v>
      </c>
    </row>
    <row r="1026" spans="1:23" x14ac:dyDescent="0.3">
      <c r="A1026" s="366" t="s">
        <v>5817</v>
      </c>
      <c r="B1026" s="319" t="s">
        <v>5023</v>
      </c>
      <c r="C1026" s="512">
        <v>231.35</v>
      </c>
      <c r="D1026" s="319" t="s">
        <v>133</v>
      </c>
      <c r="E1026" s="319" t="s">
        <v>5476</v>
      </c>
      <c r="F1026" s="319">
        <v>25</v>
      </c>
      <c r="G1026" s="319">
        <v>2</v>
      </c>
      <c r="H1026" s="319"/>
      <c r="I1026" s="513">
        <v>263</v>
      </c>
      <c r="J1026" s="319" t="s">
        <v>5988</v>
      </c>
      <c r="K1026" s="444">
        <v>78</v>
      </c>
      <c r="L1026" s="444">
        <v>279</v>
      </c>
      <c r="M1026" s="505" t="s">
        <v>5992</v>
      </c>
      <c r="N1026" s="504" t="s">
        <v>7013</v>
      </c>
      <c r="O1026" s="319" t="s">
        <v>5580</v>
      </c>
      <c r="P1026" s="319" t="s">
        <v>6034</v>
      </c>
      <c r="Q1026" s="319"/>
      <c r="R1026" s="319"/>
      <c r="S1026" s="504"/>
      <c r="T1026" s="319"/>
      <c r="U1026" s="319"/>
      <c r="V1026" s="319" t="s">
        <v>5257</v>
      </c>
      <c r="W1026" s="514">
        <v>43326</v>
      </c>
    </row>
    <row r="1027" spans="1:23" x14ac:dyDescent="0.3">
      <c r="A1027" s="366" t="s">
        <v>5817</v>
      </c>
      <c r="B1027" s="319" t="s">
        <v>5023</v>
      </c>
      <c r="C1027" s="512">
        <v>232.7</v>
      </c>
      <c r="D1027" s="319" t="s">
        <v>133</v>
      </c>
      <c r="E1027" s="319" t="s">
        <v>5476</v>
      </c>
      <c r="F1027" s="319">
        <v>38</v>
      </c>
      <c r="G1027" s="319">
        <v>272</v>
      </c>
      <c r="H1027" s="319"/>
      <c r="I1027" s="513"/>
      <c r="J1027" s="319" t="s">
        <v>5988</v>
      </c>
      <c r="K1027" s="444">
        <v>61</v>
      </c>
      <c r="L1027" s="444">
        <v>33</v>
      </c>
      <c r="M1027" s="505" t="s">
        <v>5992</v>
      </c>
      <c r="N1027" s="504" t="s">
        <v>7014</v>
      </c>
      <c r="O1027" s="319" t="s">
        <v>5580</v>
      </c>
      <c r="P1027" s="319" t="s">
        <v>6034</v>
      </c>
      <c r="Q1027" s="319"/>
      <c r="R1027" s="319"/>
      <c r="S1027" s="504"/>
      <c r="T1027" s="319"/>
      <c r="U1027" s="319"/>
      <c r="V1027" s="319" t="s">
        <v>5257</v>
      </c>
      <c r="W1027" s="514">
        <v>43326</v>
      </c>
    </row>
    <row r="1028" spans="1:23" x14ac:dyDescent="0.3">
      <c r="A1028" s="366" t="s">
        <v>5817</v>
      </c>
      <c r="B1028" s="319" t="s">
        <v>5023</v>
      </c>
      <c r="C1028" s="512">
        <v>235.25</v>
      </c>
      <c r="D1028" s="319" t="s">
        <v>133</v>
      </c>
      <c r="E1028" s="319" t="s">
        <v>5476</v>
      </c>
      <c r="F1028" s="319">
        <v>39</v>
      </c>
      <c r="G1028" s="319">
        <v>350</v>
      </c>
      <c r="H1028" s="319"/>
      <c r="I1028" s="513"/>
      <c r="J1028" s="319" t="s">
        <v>5988</v>
      </c>
      <c r="K1028" s="444">
        <v>88</v>
      </c>
      <c r="L1028" s="444">
        <v>89</v>
      </c>
      <c r="M1028" s="505" t="s">
        <v>5992</v>
      </c>
      <c r="N1028" s="504" t="s">
        <v>7015</v>
      </c>
      <c r="O1028" s="319" t="s">
        <v>5580</v>
      </c>
      <c r="P1028" s="319" t="s">
        <v>6034</v>
      </c>
      <c r="Q1028" s="319"/>
      <c r="R1028" s="319"/>
      <c r="S1028" s="504"/>
      <c r="T1028" s="319"/>
      <c r="U1028" s="319"/>
      <c r="V1028" s="319" t="s">
        <v>5257</v>
      </c>
      <c r="W1028" s="514">
        <v>43326</v>
      </c>
    </row>
    <row r="1029" spans="1:23" x14ac:dyDescent="0.3">
      <c r="A1029" s="366" t="s">
        <v>5817</v>
      </c>
      <c r="B1029" s="319" t="s">
        <v>5023</v>
      </c>
      <c r="C1029" s="512">
        <v>262.8</v>
      </c>
      <c r="D1029" s="319" t="s">
        <v>133</v>
      </c>
      <c r="E1029" s="319" t="s">
        <v>5476</v>
      </c>
      <c r="F1029" s="319">
        <v>37</v>
      </c>
      <c r="G1029" s="319">
        <v>19</v>
      </c>
      <c r="H1029" s="319"/>
      <c r="I1029" s="513"/>
      <c r="J1029" s="319" t="s">
        <v>5988</v>
      </c>
      <c r="K1029" s="444">
        <v>90</v>
      </c>
      <c r="L1029" s="444">
        <v>111</v>
      </c>
      <c r="M1029" s="505" t="s">
        <v>5992</v>
      </c>
      <c r="N1029" s="504" t="s">
        <v>7016</v>
      </c>
      <c r="O1029" s="319" t="s">
        <v>5580</v>
      </c>
      <c r="P1029" s="319" t="s">
        <v>6034</v>
      </c>
      <c r="Q1029" s="319"/>
      <c r="R1029" s="319"/>
      <c r="S1029" s="504"/>
      <c r="T1029" s="319"/>
      <c r="U1029" s="319"/>
      <c r="V1029" s="319" t="s">
        <v>5257</v>
      </c>
      <c r="W1029" s="514">
        <v>43326</v>
      </c>
    </row>
    <row r="1030" spans="1:23" x14ac:dyDescent="0.3">
      <c r="A1030" s="366" t="s">
        <v>5817</v>
      </c>
      <c r="B1030" s="319" t="s">
        <v>5023</v>
      </c>
      <c r="C1030" s="512">
        <v>269.45</v>
      </c>
      <c r="D1030" s="319" t="s">
        <v>133</v>
      </c>
      <c r="E1030" s="319" t="s">
        <v>5476</v>
      </c>
      <c r="F1030" s="319">
        <v>30</v>
      </c>
      <c r="G1030" s="319">
        <v>18</v>
      </c>
      <c r="H1030" s="319"/>
      <c r="I1030" s="513"/>
      <c r="J1030" s="319" t="s">
        <v>5988</v>
      </c>
      <c r="K1030" s="444">
        <v>83</v>
      </c>
      <c r="L1030" s="444">
        <v>292</v>
      </c>
      <c r="M1030" s="505" t="s">
        <v>5992</v>
      </c>
      <c r="N1030" s="504" t="s">
        <v>7017</v>
      </c>
      <c r="O1030" s="319" t="s">
        <v>5580</v>
      </c>
      <c r="P1030" s="319" t="s">
        <v>6034</v>
      </c>
      <c r="Q1030" s="319"/>
      <c r="R1030" s="319"/>
      <c r="S1030" s="504"/>
      <c r="T1030" s="319"/>
      <c r="U1030" s="319"/>
      <c r="V1030" s="319" t="s">
        <v>5257</v>
      </c>
      <c r="W1030" s="514">
        <v>43326</v>
      </c>
    </row>
    <row r="1031" spans="1:23" x14ac:dyDescent="0.3">
      <c r="A1031" s="366" t="s">
        <v>5817</v>
      </c>
      <c r="B1031" s="319" t="s">
        <v>5023</v>
      </c>
      <c r="C1031" s="512">
        <v>277.64999999999998</v>
      </c>
      <c r="D1031" s="319" t="s">
        <v>133</v>
      </c>
      <c r="E1031" s="319" t="s">
        <v>5476</v>
      </c>
      <c r="F1031" s="319">
        <v>41</v>
      </c>
      <c r="G1031" s="319">
        <v>16</v>
      </c>
      <c r="H1031" s="319"/>
      <c r="I1031" s="513"/>
      <c r="J1031" s="319" t="s">
        <v>5988</v>
      </c>
      <c r="K1031" s="444">
        <v>86</v>
      </c>
      <c r="L1031" s="444">
        <v>108</v>
      </c>
      <c r="M1031" s="505" t="s">
        <v>5992</v>
      </c>
      <c r="N1031" s="504" t="s">
        <v>7018</v>
      </c>
      <c r="O1031" s="319" t="s">
        <v>5580</v>
      </c>
      <c r="P1031" s="319" t="s">
        <v>6034</v>
      </c>
      <c r="Q1031" s="319" t="s">
        <v>5266</v>
      </c>
      <c r="R1031" s="319"/>
      <c r="S1031" s="504"/>
      <c r="T1031" s="319"/>
      <c r="U1031" s="319"/>
      <c r="V1031" s="319" t="s">
        <v>5257</v>
      </c>
      <c r="W1031" s="514">
        <v>43326</v>
      </c>
    </row>
    <row r="1032" spans="1:23" x14ac:dyDescent="0.3">
      <c r="A1032" s="366" t="s">
        <v>5817</v>
      </c>
      <c r="B1032" s="319" t="s">
        <v>5023</v>
      </c>
      <c r="C1032" s="512">
        <v>288.42</v>
      </c>
      <c r="D1032" s="319" t="s">
        <v>5246</v>
      </c>
      <c r="E1032" s="319" t="s">
        <v>5476</v>
      </c>
      <c r="F1032" s="319">
        <v>49</v>
      </c>
      <c r="G1032" s="319">
        <v>340</v>
      </c>
      <c r="H1032" s="319"/>
      <c r="I1032" s="513"/>
      <c r="J1032" s="319" t="s">
        <v>5988</v>
      </c>
      <c r="K1032" s="444">
        <v>79</v>
      </c>
      <c r="L1032" s="444">
        <v>83</v>
      </c>
      <c r="M1032" s="505" t="s">
        <v>5992</v>
      </c>
      <c r="N1032" s="504" t="s">
        <v>7019</v>
      </c>
      <c r="O1032" s="319" t="s">
        <v>5580</v>
      </c>
      <c r="P1032" s="319" t="s">
        <v>6034</v>
      </c>
      <c r="Q1032" s="319"/>
      <c r="R1032" s="319"/>
      <c r="S1032" s="504"/>
      <c r="T1032" s="319"/>
      <c r="U1032" s="319"/>
      <c r="V1032" s="319" t="s">
        <v>5257</v>
      </c>
      <c r="W1032" s="514">
        <v>43326</v>
      </c>
    </row>
    <row r="1033" spans="1:23" x14ac:dyDescent="0.3">
      <c r="A1033" s="366" t="s">
        <v>5817</v>
      </c>
      <c r="B1033" s="319" t="s">
        <v>5023</v>
      </c>
      <c r="C1033" s="512">
        <v>289.67</v>
      </c>
      <c r="D1033" s="319" t="s">
        <v>5246</v>
      </c>
      <c r="E1033" s="319" t="s">
        <v>5476</v>
      </c>
      <c r="F1033" s="319">
        <v>56</v>
      </c>
      <c r="G1033" s="319">
        <v>352</v>
      </c>
      <c r="H1033" s="319"/>
      <c r="I1033" s="513"/>
      <c r="J1033" s="319" t="s">
        <v>5988</v>
      </c>
      <c r="K1033" s="444">
        <v>73</v>
      </c>
      <c r="L1033" s="444">
        <v>91</v>
      </c>
      <c r="M1033" s="505" t="s">
        <v>5992</v>
      </c>
      <c r="N1033" s="504" t="s">
        <v>7020</v>
      </c>
      <c r="O1033" s="319" t="s">
        <v>5580</v>
      </c>
      <c r="P1033" s="319" t="s">
        <v>6210</v>
      </c>
      <c r="Q1033" s="319"/>
      <c r="R1033" s="319"/>
      <c r="S1033" s="504"/>
      <c r="T1033" s="319"/>
      <c r="U1033" s="319"/>
      <c r="V1033" s="319" t="s">
        <v>5257</v>
      </c>
      <c r="W1033" s="514">
        <v>43326</v>
      </c>
    </row>
    <row r="1034" spans="1:23" x14ac:dyDescent="0.3">
      <c r="A1034" s="366" t="s">
        <v>5817</v>
      </c>
      <c r="B1034" s="319" t="s">
        <v>5023</v>
      </c>
      <c r="C1034" s="512">
        <v>293.25</v>
      </c>
      <c r="D1034" s="319" t="s">
        <v>5246</v>
      </c>
      <c r="E1034" s="319" t="s">
        <v>5476</v>
      </c>
      <c r="F1034" s="319">
        <v>48</v>
      </c>
      <c r="G1034" s="319">
        <v>354</v>
      </c>
      <c r="H1034" s="319"/>
      <c r="I1034" s="513"/>
      <c r="J1034" s="319" t="s">
        <v>5988</v>
      </c>
      <c r="K1034" s="444">
        <v>81</v>
      </c>
      <c r="L1034" s="444">
        <v>92</v>
      </c>
      <c r="M1034" s="505" t="s">
        <v>5992</v>
      </c>
      <c r="N1034" s="504" t="s">
        <v>7021</v>
      </c>
      <c r="O1034" s="319" t="s">
        <v>5580</v>
      </c>
      <c r="P1034" s="319" t="s">
        <v>6210</v>
      </c>
      <c r="Q1034" s="319"/>
      <c r="R1034" s="319"/>
      <c r="S1034" s="504"/>
      <c r="T1034" s="319"/>
      <c r="U1034" s="319"/>
      <c r="V1034" s="319" t="s">
        <v>5257</v>
      </c>
      <c r="W1034" s="514">
        <v>43326</v>
      </c>
    </row>
    <row r="1035" spans="1:23" x14ac:dyDescent="0.3">
      <c r="A1035" s="366" t="s">
        <v>5817</v>
      </c>
      <c r="B1035" s="319" t="s">
        <v>5023</v>
      </c>
      <c r="C1035" s="512">
        <v>293.64</v>
      </c>
      <c r="D1035" s="319" t="s">
        <v>5246</v>
      </c>
      <c r="E1035" s="319" t="s">
        <v>5476</v>
      </c>
      <c r="F1035" s="319">
        <v>40</v>
      </c>
      <c r="G1035" s="319">
        <v>335</v>
      </c>
      <c r="H1035" s="319"/>
      <c r="I1035" s="513"/>
      <c r="J1035" s="319" t="s">
        <v>5988</v>
      </c>
      <c r="K1035" s="444">
        <v>87</v>
      </c>
      <c r="L1035" s="444">
        <v>77</v>
      </c>
      <c r="M1035" s="505" t="s">
        <v>5992</v>
      </c>
      <c r="N1035" s="504" t="s">
        <v>7022</v>
      </c>
      <c r="O1035" s="319" t="s">
        <v>5580</v>
      </c>
      <c r="P1035" s="319" t="s">
        <v>6210</v>
      </c>
      <c r="Q1035" s="319"/>
      <c r="R1035" s="319"/>
      <c r="S1035" s="504"/>
      <c r="T1035" s="319"/>
      <c r="U1035" s="319" t="s">
        <v>5403</v>
      </c>
      <c r="V1035" s="319" t="s">
        <v>5257</v>
      </c>
      <c r="W1035" s="514">
        <v>43326</v>
      </c>
    </row>
    <row r="1036" spans="1:23" x14ac:dyDescent="0.3">
      <c r="A1036" s="366" t="s">
        <v>5817</v>
      </c>
      <c r="B1036" s="319" t="s">
        <v>5023</v>
      </c>
      <c r="C1036" s="512">
        <v>301.14</v>
      </c>
      <c r="D1036" s="319" t="s">
        <v>5246</v>
      </c>
      <c r="E1036" s="319" t="s">
        <v>5476</v>
      </c>
      <c r="F1036" s="319">
        <v>27</v>
      </c>
      <c r="G1036" s="319">
        <v>25</v>
      </c>
      <c r="H1036" s="319"/>
      <c r="I1036" s="513"/>
      <c r="J1036" s="319" t="s">
        <v>5988</v>
      </c>
      <c r="K1036" s="444">
        <v>80</v>
      </c>
      <c r="L1036" s="444">
        <v>298</v>
      </c>
      <c r="M1036" s="505" t="s">
        <v>5992</v>
      </c>
      <c r="N1036" s="504" t="s">
        <v>7023</v>
      </c>
      <c r="O1036" s="319" t="s">
        <v>5580</v>
      </c>
      <c r="P1036" s="319" t="s">
        <v>6034</v>
      </c>
      <c r="Q1036" s="319"/>
      <c r="R1036" s="319"/>
      <c r="S1036" s="504"/>
      <c r="T1036" s="319" t="s">
        <v>5403</v>
      </c>
      <c r="U1036" s="319" t="s">
        <v>6029</v>
      </c>
      <c r="V1036" s="319" t="s">
        <v>5257</v>
      </c>
      <c r="W1036" s="514">
        <v>43326</v>
      </c>
    </row>
    <row r="1037" spans="1:23" x14ac:dyDescent="0.3">
      <c r="A1037" s="366" t="s">
        <v>5817</v>
      </c>
      <c r="B1037" s="319" t="s">
        <v>5023</v>
      </c>
      <c r="C1037" s="512">
        <v>301.91000000000003</v>
      </c>
      <c r="D1037" s="319" t="s">
        <v>5246</v>
      </c>
      <c r="E1037" s="319" t="s">
        <v>5476</v>
      </c>
      <c r="F1037" s="319">
        <v>40</v>
      </c>
      <c r="G1037" s="319">
        <v>344</v>
      </c>
      <c r="H1037" s="319"/>
      <c r="I1037" s="513"/>
      <c r="J1037" s="319" t="s">
        <v>5988</v>
      </c>
      <c r="K1037" s="444">
        <v>89</v>
      </c>
      <c r="L1037" s="444">
        <v>84</v>
      </c>
      <c r="M1037" s="505" t="s">
        <v>5992</v>
      </c>
      <c r="N1037" s="504" t="s">
        <v>7024</v>
      </c>
      <c r="O1037" s="319" t="s">
        <v>5580</v>
      </c>
      <c r="P1037" s="319" t="s">
        <v>6034</v>
      </c>
      <c r="Q1037" s="319"/>
      <c r="R1037" s="319"/>
      <c r="S1037" s="504"/>
      <c r="T1037" s="319"/>
      <c r="U1037" s="319"/>
      <c r="V1037" s="319" t="s">
        <v>5257</v>
      </c>
      <c r="W1037" s="514">
        <v>43326</v>
      </c>
    </row>
    <row r="1038" spans="1:23" x14ac:dyDescent="0.3">
      <c r="A1038" s="366" t="s">
        <v>5817</v>
      </c>
      <c r="B1038" s="319" t="s">
        <v>5023</v>
      </c>
      <c r="C1038" s="512">
        <v>302.22000000000003</v>
      </c>
      <c r="D1038" s="319" t="s">
        <v>5299</v>
      </c>
      <c r="E1038" s="319" t="s">
        <v>5476</v>
      </c>
      <c r="F1038" s="319">
        <v>45</v>
      </c>
      <c r="G1038" s="319">
        <v>348</v>
      </c>
      <c r="H1038" s="319"/>
      <c r="I1038" s="513"/>
      <c r="J1038" s="319" t="s">
        <v>5988</v>
      </c>
      <c r="K1038" s="444">
        <v>85</v>
      </c>
      <c r="L1038" s="444">
        <v>87</v>
      </c>
      <c r="M1038" s="505" t="s">
        <v>5992</v>
      </c>
      <c r="N1038" s="504" t="s">
        <v>7025</v>
      </c>
      <c r="O1038" s="319" t="s">
        <v>5580</v>
      </c>
      <c r="P1038" s="319" t="s">
        <v>6034</v>
      </c>
      <c r="Q1038" s="319"/>
      <c r="R1038" s="319"/>
      <c r="S1038" s="504"/>
      <c r="T1038" s="319" t="s">
        <v>5403</v>
      </c>
      <c r="U1038" s="319" t="s">
        <v>6029</v>
      </c>
      <c r="V1038" s="319" t="s">
        <v>5257</v>
      </c>
      <c r="W1038" s="514">
        <v>43326</v>
      </c>
    </row>
    <row r="1039" spans="1:23" x14ac:dyDescent="0.3">
      <c r="A1039" s="366" t="s">
        <v>5817</v>
      </c>
      <c r="B1039" s="319" t="s">
        <v>5023</v>
      </c>
      <c r="C1039" s="512">
        <v>302.91000000000003</v>
      </c>
      <c r="D1039" s="319" t="s">
        <v>5246</v>
      </c>
      <c r="E1039" s="319" t="s">
        <v>5476</v>
      </c>
      <c r="F1039" s="319">
        <v>55</v>
      </c>
      <c r="G1039" s="319">
        <v>346</v>
      </c>
      <c r="H1039" s="319"/>
      <c r="I1039" s="513"/>
      <c r="J1039" s="319" t="s">
        <v>5988</v>
      </c>
      <c r="K1039" s="444">
        <v>75</v>
      </c>
      <c r="L1039" s="444">
        <v>88</v>
      </c>
      <c r="M1039" s="505" t="s">
        <v>5992</v>
      </c>
      <c r="N1039" s="504" t="s">
        <v>7026</v>
      </c>
      <c r="O1039" s="319" t="s">
        <v>5580</v>
      </c>
      <c r="P1039" s="319" t="s">
        <v>6034</v>
      </c>
      <c r="Q1039" s="319"/>
      <c r="R1039" s="319"/>
      <c r="S1039" s="504"/>
      <c r="T1039" s="319"/>
      <c r="U1039" s="319"/>
      <c r="V1039" s="319" t="s">
        <v>5257</v>
      </c>
      <c r="W1039" s="514">
        <v>43326</v>
      </c>
    </row>
    <row r="1040" spans="1:23" x14ac:dyDescent="0.3">
      <c r="A1040" s="366" t="s">
        <v>5817</v>
      </c>
      <c r="B1040" s="319" t="s">
        <v>5023</v>
      </c>
      <c r="C1040" s="512">
        <v>311.39999999999998</v>
      </c>
      <c r="D1040" s="319" t="s">
        <v>133</v>
      </c>
      <c r="E1040" s="319" t="s">
        <v>5476</v>
      </c>
      <c r="F1040" s="319">
        <v>34</v>
      </c>
      <c r="G1040" s="319">
        <v>353</v>
      </c>
      <c r="H1040" s="319"/>
      <c r="I1040" s="513"/>
      <c r="J1040" s="319" t="s">
        <v>5988</v>
      </c>
      <c r="K1040" s="444">
        <v>83</v>
      </c>
      <c r="L1040" s="444">
        <v>270</v>
      </c>
      <c r="M1040" s="505" t="s">
        <v>5992</v>
      </c>
      <c r="N1040" s="504" t="s">
        <v>7027</v>
      </c>
      <c r="O1040" s="319" t="s">
        <v>5580</v>
      </c>
      <c r="P1040" s="319" t="s">
        <v>6034</v>
      </c>
      <c r="Q1040" s="319"/>
      <c r="R1040" s="319"/>
      <c r="S1040" s="504"/>
      <c r="T1040" s="319"/>
      <c r="U1040" s="319"/>
      <c r="V1040" s="319" t="s">
        <v>5257</v>
      </c>
      <c r="W1040" s="514">
        <v>43326</v>
      </c>
    </row>
    <row r="1041" spans="1:23" x14ac:dyDescent="0.3">
      <c r="A1041" s="366" t="s">
        <v>5817</v>
      </c>
      <c r="B1041" s="319" t="s">
        <v>5023</v>
      </c>
      <c r="C1041" s="512">
        <v>316.60000000000002</v>
      </c>
      <c r="D1041" s="319" t="s">
        <v>133</v>
      </c>
      <c r="E1041" s="319" t="s">
        <v>5476</v>
      </c>
      <c r="F1041" s="319">
        <v>40</v>
      </c>
      <c r="G1041" s="319">
        <v>357</v>
      </c>
      <c r="H1041" s="319"/>
      <c r="I1041" s="513">
        <v>275</v>
      </c>
      <c r="J1041" s="319" t="s">
        <v>5988</v>
      </c>
      <c r="K1041" s="444">
        <v>89</v>
      </c>
      <c r="L1041" s="444">
        <v>274</v>
      </c>
      <c r="M1041" s="505" t="s">
        <v>5992</v>
      </c>
      <c r="N1041" s="504" t="s">
        <v>7028</v>
      </c>
      <c r="O1041" s="319" t="s">
        <v>5580</v>
      </c>
      <c r="P1041" s="319" t="s">
        <v>6034</v>
      </c>
      <c r="Q1041" s="319"/>
      <c r="R1041" s="319"/>
      <c r="S1041" s="504"/>
      <c r="T1041" s="319"/>
      <c r="U1041" s="319"/>
      <c r="V1041" s="319" t="s">
        <v>5257</v>
      </c>
      <c r="W1041" s="514">
        <v>43326</v>
      </c>
    </row>
    <row r="1042" spans="1:23" x14ac:dyDescent="0.3">
      <c r="A1042" s="366" t="s">
        <v>5817</v>
      </c>
      <c r="B1042" s="319" t="s">
        <v>5023</v>
      </c>
      <c r="C1042" s="512">
        <v>129.62</v>
      </c>
      <c r="D1042" s="319" t="s">
        <v>5469</v>
      </c>
      <c r="E1042" s="319" t="s">
        <v>5476</v>
      </c>
      <c r="F1042" s="319">
        <v>41</v>
      </c>
      <c r="G1042" s="319">
        <v>157</v>
      </c>
      <c r="H1042" s="319"/>
      <c r="I1042" s="513"/>
      <c r="J1042" s="319" t="s">
        <v>5988</v>
      </c>
      <c r="K1042" s="444">
        <v>22</v>
      </c>
      <c r="L1042" s="444">
        <v>226</v>
      </c>
      <c r="M1042" s="506" t="s">
        <v>6039</v>
      </c>
      <c r="N1042" s="504" t="s">
        <v>7029</v>
      </c>
      <c r="O1042" s="319" t="s">
        <v>5580</v>
      </c>
      <c r="P1042" s="319" t="s">
        <v>6034</v>
      </c>
      <c r="Q1042" s="319"/>
      <c r="R1042" s="319"/>
      <c r="S1042" s="504"/>
      <c r="T1042" s="319"/>
      <c r="U1042" s="319"/>
      <c r="V1042" s="319" t="s">
        <v>5257</v>
      </c>
      <c r="W1042" s="514">
        <v>43326</v>
      </c>
    </row>
    <row r="1043" spans="1:23" x14ac:dyDescent="0.3">
      <c r="A1043" s="366" t="s">
        <v>5817</v>
      </c>
      <c r="B1043" s="319" t="s">
        <v>5023</v>
      </c>
      <c r="C1043" s="512">
        <v>132.76</v>
      </c>
      <c r="D1043" s="319" t="s">
        <v>5469</v>
      </c>
      <c r="E1043" s="319" t="s">
        <v>5476</v>
      </c>
      <c r="F1043" s="319">
        <v>39</v>
      </c>
      <c r="G1043" s="319">
        <v>5</v>
      </c>
      <c r="H1043" s="319"/>
      <c r="I1043" s="513"/>
      <c r="J1043" s="319" t="s">
        <v>5988</v>
      </c>
      <c r="K1043" s="444">
        <v>83</v>
      </c>
      <c r="L1043" s="444">
        <v>101</v>
      </c>
      <c r="M1043" s="506" t="s">
        <v>6039</v>
      </c>
      <c r="N1043" s="504" t="s">
        <v>7030</v>
      </c>
      <c r="O1043" s="319" t="s">
        <v>5580</v>
      </c>
      <c r="P1043" s="319" t="s">
        <v>6034</v>
      </c>
      <c r="Q1043" s="319"/>
      <c r="R1043" s="319"/>
      <c r="S1043" s="504"/>
      <c r="T1043" s="319"/>
      <c r="U1043" s="319"/>
      <c r="V1043" s="319" t="s">
        <v>5257</v>
      </c>
      <c r="W1043" s="514">
        <v>43326</v>
      </c>
    </row>
    <row r="1044" spans="1:23" x14ac:dyDescent="0.3">
      <c r="A1044" s="366" t="s">
        <v>5817</v>
      </c>
      <c r="B1044" s="319" t="s">
        <v>5023</v>
      </c>
      <c r="C1044" s="512">
        <v>281.3</v>
      </c>
      <c r="D1044" s="319" t="s">
        <v>5469</v>
      </c>
      <c r="E1044" s="319" t="s">
        <v>5476</v>
      </c>
      <c r="F1044" s="319">
        <v>45</v>
      </c>
      <c r="G1044" s="319">
        <v>359</v>
      </c>
      <c r="H1044" s="319"/>
      <c r="I1044" s="513"/>
      <c r="J1044" s="319" t="s">
        <v>5988</v>
      </c>
      <c r="K1044" s="444">
        <v>84</v>
      </c>
      <c r="L1044" s="444">
        <v>95</v>
      </c>
      <c r="M1044" s="506" t="s">
        <v>6039</v>
      </c>
      <c r="N1044" s="504" t="s">
        <v>6944</v>
      </c>
      <c r="O1044" s="319" t="s">
        <v>5580</v>
      </c>
      <c r="P1044" s="319" t="s">
        <v>6034</v>
      </c>
      <c r="Q1044" s="319"/>
      <c r="R1044" s="319"/>
      <c r="S1044" s="504"/>
      <c r="T1044" s="319"/>
      <c r="U1044" s="319"/>
      <c r="V1044" s="319" t="s">
        <v>5257</v>
      </c>
      <c r="W1044" s="514">
        <v>43326</v>
      </c>
    </row>
    <row r="1045" spans="1:23" x14ac:dyDescent="0.3">
      <c r="A1045" s="366" t="s">
        <v>5817</v>
      </c>
      <c r="B1045" s="319" t="s">
        <v>5023</v>
      </c>
      <c r="C1045" s="512">
        <v>286.02999999999997</v>
      </c>
      <c r="D1045" s="319" t="s">
        <v>5469</v>
      </c>
      <c r="E1045" s="319" t="s">
        <v>5476</v>
      </c>
      <c r="F1045" s="319">
        <v>45</v>
      </c>
      <c r="G1045" s="319">
        <v>338</v>
      </c>
      <c r="H1045" s="319"/>
      <c r="I1045" s="513"/>
      <c r="J1045" s="319" t="s">
        <v>5988</v>
      </c>
      <c r="K1045" s="444">
        <v>82</v>
      </c>
      <c r="L1045" s="444">
        <v>81</v>
      </c>
      <c r="M1045" s="506" t="s">
        <v>6039</v>
      </c>
      <c r="N1045" s="504" t="s">
        <v>7031</v>
      </c>
      <c r="O1045" s="319" t="s">
        <v>5580</v>
      </c>
      <c r="P1045" s="319" t="s">
        <v>6034</v>
      </c>
      <c r="Q1045" s="319"/>
      <c r="R1045" s="319"/>
      <c r="S1045" s="504"/>
      <c r="T1045" s="319"/>
      <c r="U1045" s="319"/>
      <c r="V1045" s="319" t="s">
        <v>5257</v>
      </c>
      <c r="W1045" s="514">
        <v>43326</v>
      </c>
    </row>
    <row r="1046" spans="1:23" x14ac:dyDescent="0.3">
      <c r="A1046" s="366" t="s">
        <v>5817</v>
      </c>
      <c r="B1046" s="319" t="s">
        <v>5023</v>
      </c>
      <c r="C1046" s="512">
        <v>292.89999999999998</v>
      </c>
      <c r="D1046" s="319" t="s">
        <v>5469</v>
      </c>
      <c r="E1046" s="319" t="s">
        <v>5476</v>
      </c>
      <c r="F1046" s="319">
        <v>49</v>
      </c>
      <c r="G1046" s="319">
        <v>332</v>
      </c>
      <c r="H1046" s="319"/>
      <c r="I1046" s="513"/>
      <c r="J1046" s="319" t="s">
        <v>5988</v>
      </c>
      <c r="K1046" s="444">
        <v>78</v>
      </c>
      <c r="L1046" s="444">
        <v>78</v>
      </c>
      <c r="M1046" s="506" t="s">
        <v>6039</v>
      </c>
      <c r="N1046" s="504" t="s">
        <v>7032</v>
      </c>
      <c r="O1046" s="319" t="s">
        <v>5580</v>
      </c>
      <c r="P1046" s="319" t="s">
        <v>6034</v>
      </c>
      <c r="Q1046" s="319"/>
      <c r="R1046" s="319"/>
      <c r="S1046" s="504"/>
      <c r="T1046" s="319"/>
      <c r="U1046" s="319"/>
      <c r="V1046" s="319" t="s">
        <v>5257</v>
      </c>
      <c r="W1046" s="514">
        <v>43326</v>
      </c>
    </row>
    <row r="1047" spans="1:23" x14ac:dyDescent="0.3">
      <c r="A1047" s="366" t="s">
        <v>5817</v>
      </c>
      <c r="B1047" s="319" t="s">
        <v>5023</v>
      </c>
      <c r="C1047" s="512">
        <v>298.39999999999998</v>
      </c>
      <c r="D1047" s="319" t="s">
        <v>5469</v>
      </c>
      <c r="E1047" s="319" t="s">
        <v>5476</v>
      </c>
      <c r="F1047" s="319">
        <v>31</v>
      </c>
      <c r="G1047" s="319">
        <v>338</v>
      </c>
      <c r="H1047" s="319"/>
      <c r="I1047" s="513"/>
      <c r="J1047" s="319" t="s">
        <v>5988</v>
      </c>
      <c r="K1047" s="444">
        <v>83</v>
      </c>
      <c r="L1047" s="444">
        <v>257</v>
      </c>
      <c r="M1047" s="506" t="s">
        <v>6039</v>
      </c>
      <c r="N1047" s="504" t="s">
        <v>6629</v>
      </c>
      <c r="O1047" s="319" t="s">
        <v>5580</v>
      </c>
      <c r="P1047" s="319" t="s">
        <v>6034</v>
      </c>
      <c r="Q1047" s="319"/>
      <c r="R1047" s="319"/>
      <c r="S1047" s="504"/>
      <c r="T1047" s="319"/>
      <c r="U1047" s="319"/>
      <c r="V1047" s="319" t="s">
        <v>5257</v>
      </c>
      <c r="W1047" s="514">
        <v>43326</v>
      </c>
    </row>
    <row r="1048" spans="1:23" x14ac:dyDescent="0.3">
      <c r="A1048" s="366" t="s">
        <v>5817</v>
      </c>
      <c r="B1048" s="319" t="s">
        <v>5023</v>
      </c>
      <c r="C1048" s="512">
        <v>305</v>
      </c>
      <c r="D1048" s="319" t="s">
        <v>5469</v>
      </c>
      <c r="E1048" s="319" t="s">
        <v>5476</v>
      </c>
      <c r="F1048" s="319">
        <v>40</v>
      </c>
      <c r="G1048" s="319">
        <v>332</v>
      </c>
      <c r="H1048" s="319"/>
      <c r="I1048" s="513"/>
      <c r="J1048" s="319" t="s">
        <v>5988</v>
      </c>
      <c r="K1048" s="444">
        <v>87</v>
      </c>
      <c r="L1048" s="444">
        <v>75</v>
      </c>
      <c r="M1048" s="506" t="s">
        <v>6039</v>
      </c>
      <c r="N1048" s="504" t="s">
        <v>7033</v>
      </c>
      <c r="O1048" s="319" t="s">
        <v>5580</v>
      </c>
      <c r="P1048" s="319" t="s">
        <v>6034</v>
      </c>
      <c r="Q1048" s="319"/>
      <c r="R1048" s="319"/>
      <c r="S1048" s="504"/>
      <c r="T1048" s="319"/>
      <c r="U1048" s="319"/>
      <c r="V1048" s="319" t="s">
        <v>5257</v>
      </c>
      <c r="W1048" s="514">
        <v>43326</v>
      </c>
    </row>
    <row r="1049" spans="1:23" x14ac:dyDescent="0.3">
      <c r="A1049" s="366" t="s">
        <v>5817</v>
      </c>
      <c r="B1049" s="319" t="s">
        <v>5023</v>
      </c>
      <c r="C1049" s="512">
        <v>311.26</v>
      </c>
      <c r="D1049" s="319" t="s">
        <v>5469</v>
      </c>
      <c r="E1049" s="319" t="s">
        <v>5476</v>
      </c>
      <c r="F1049" s="319">
        <v>30</v>
      </c>
      <c r="G1049" s="319">
        <v>0</v>
      </c>
      <c r="H1049" s="319"/>
      <c r="I1049" s="513"/>
      <c r="J1049" s="319" t="s">
        <v>5988</v>
      </c>
      <c r="K1049" s="444">
        <v>79</v>
      </c>
      <c r="L1049" s="444">
        <v>276</v>
      </c>
      <c r="M1049" s="506" t="s">
        <v>6039</v>
      </c>
      <c r="N1049" s="504" t="s">
        <v>6629</v>
      </c>
      <c r="O1049" s="319" t="s">
        <v>5580</v>
      </c>
      <c r="P1049" s="319" t="s">
        <v>6034</v>
      </c>
      <c r="Q1049" s="319" t="s">
        <v>5266</v>
      </c>
      <c r="R1049" s="319"/>
      <c r="S1049" s="504"/>
      <c r="T1049" s="319"/>
      <c r="U1049" s="319"/>
      <c r="V1049" s="319" t="s">
        <v>5257</v>
      </c>
      <c r="W1049" s="514">
        <v>43326</v>
      </c>
    </row>
    <row r="1050" spans="1:23" x14ac:dyDescent="0.3">
      <c r="A1050" s="366" t="s">
        <v>5817</v>
      </c>
      <c r="B1050" s="319" t="s">
        <v>5023</v>
      </c>
      <c r="C1050" s="512">
        <v>313.05</v>
      </c>
      <c r="D1050" s="319" t="s">
        <v>5371</v>
      </c>
      <c r="E1050" s="319" t="s">
        <v>5476</v>
      </c>
      <c r="F1050" s="319">
        <v>41</v>
      </c>
      <c r="G1050" s="319">
        <v>351</v>
      </c>
      <c r="H1050" s="319"/>
      <c r="I1050" s="513"/>
      <c r="J1050" s="319" t="s">
        <v>5988</v>
      </c>
      <c r="K1050" s="444">
        <v>90</v>
      </c>
      <c r="L1050" s="444">
        <v>89</v>
      </c>
      <c r="M1050" s="506" t="s">
        <v>6039</v>
      </c>
      <c r="N1050" s="504" t="s">
        <v>6870</v>
      </c>
      <c r="O1050" s="319" t="s">
        <v>5580</v>
      </c>
      <c r="P1050" s="319" t="s">
        <v>6034</v>
      </c>
      <c r="Q1050" s="319"/>
      <c r="R1050" s="319"/>
      <c r="S1050" s="504"/>
      <c r="T1050" s="319"/>
      <c r="U1050" s="319"/>
      <c r="V1050" s="319" t="s">
        <v>5257</v>
      </c>
      <c r="W1050" s="514">
        <v>43326</v>
      </c>
    </row>
    <row r="1051" spans="1:23" x14ac:dyDescent="0.3">
      <c r="A1051" s="366" t="s">
        <v>5817</v>
      </c>
      <c r="B1051" s="319" t="s">
        <v>5023</v>
      </c>
      <c r="C1051" s="512">
        <v>315.05</v>
      </c>
      <c r="D1051" s="319" t="s">
        <v>5469</v>
      </c>
      <c r="E1051" s="319" t="s">
        <v>5476</v>
      </c>
      <c r="F1051" s="319">
        <v>41</v>
      </c>
      <c r="G1051" s="319">
        <v>343</v>
      </c>
      <c r="H1051" s="319"/>
      <c r="I1051" s="513"/>
      <c r="J1051" s="319" t="s">
        <v>5988</v>
      </c>
      <c r="K1051" s="444">
        <v>89</v>
      </c>
      <c r="L1051" s="444">
        <v>83</v>
      </c>
      <c r="M1051" s="506" t="s">
        <v>6039</v>
      </c>
      <c r="N1051" s="504" t="s">
        <v>7030</v>
      </c>
      <c r="O1051" s="319" t="s">
        <v>5580</v>
      </c>
      <c r="P1051" s="319" t="s">
        <v>6034</v>
      </c>
      <c r="Q1051" s="319"/>
      <c r="R1051" s="319"/>
      <c r="S1051" s="504"/>
      <c r="T1051" s="319"/>
      <c r="U1051" s="319"/>
      <c r="V1051" s="319" t="s">
        <v>5257</v>
      </c>
      <c r="W1051" s="514">
        <v>43326</v>
      </c>
    </row>
    <row r="1052" spans="1:23" x14ac:dyDescent="0.3">
      <c r="A1052" s="366" t="s">
        <v>5817</v>
      </c>
      <c r="B1052" s="319" t="s">
        <v>5023</v>
      </c>
      <c r="C1052" s="512">
        <v>151.21</v>
      </c>
      <c r="D1052" s="319" t="s">
        <v>6023</v>
      </c>
      <c r="E1052" s="319" t="s">
        <v>5476</v>
      </c>
      <c r="F1052" s="319">
        <v>60</v>
      </c>
      <c r="G1052" s="319">
        <v>357</v>
      </c>
      <c r="H1052" s="319"/>
      <c r="I1052" s="513"/>
      <c r="J1052" s="319" t="s">
        <v>5988</v>
      </c>
      <c r="K1052" s="444">
        <v>63</v>
      </c>
      <c r="L1052" s="444">
        <v>96</v>
      </c>
      <c r="M1052" s="507" t="s">
        <v>6024</v>
      </c>
      <c r="N1052" s="504" t="s">
        <v>7034</v>
      </c>
      <c r="O1052" s="319" t="s">
        <v>5580</v>
      </c>
      <c r="P1052" s="319" t="s">
        <v>6034</v>
      </c>
      <c r="Q1052" s="319"/>
      <c r="R1052" s="319"/>
      <c r="S1052" s="504"/>
      <c r="T1052" s="319"/>
      <c r="U1052" s="319"/>
      <c r="V1052" s="319" t="s">
        <v>5257</v>
      </c>
      <c r="W1052" s="514">
        <v>43326</v>
      </c>
    </row>
    <row r="1053" spans="1:23" x14ac:dyDescent="0.3">
      <c r="A1053" s="366" t="s">
        <v>5817</v>
      </c>
      <c r="B1053" s="319" t="s">
        <v>5023</v>
      </c>
      <c r="C1053" s="512">
        <v>215.25</v>
      </c>
      <c r="D1053" s="319" t="s">
        <v>6023</v>
      </c>
      <c r="E1053" s="319" t="s">
        <v>5476</v>
      </c>
      <c r="F1053" s="319">
        <v>30</v>
      </c>
      <c r="G1053" s="319">
        <v>345</v>
      </c>
      <c r="H1053" s="319"/>
      <c r="I1053" s="513"/>
      <c r="J1053" s="319" t="s">
        <v>5988</v>
      </c>
      <c r="K1053" s="444">
        <v>86</v>
      </c>
      <c r="L1053" s="444">
        <v>265</v>
      </c>
      <c r="M1053" s="507" t="s">
        <v>6024</v>
      </c>
      <c r="N1053" s="504" t="s">
        <v>7035</v>
      </c>
      <c r="O1053" s="319" t="s">
        <v>5580</v>
      </c>
      <c r="P1053" s="319" t="s">
        <v>6034</v>
      </c>
      <c r="Q1053" s="319"/>
      <c r="R1053" s="319"/>
      <c r="S1053" s="504"/>
      <c r="T1053" s="319"/>
      <c r="U1053" s="319"/>
      <c r="V1053" s="319" t="s">
        <v>5257</v>
      </c>
      <c r="W1053" s="514">
        <v>43326</v>
      </c>
    </row>
    <row r="1054" spans="1:23" x14ac:dyDescent="0.3">
      <c r="A1054" s="366" t="s">
        <v>5817</v>
      </c>
      <c r="B1054" s="319" t="s">
        <v>5023</v>
      </c>
      <c r="C1054" s="512">
        <v>280.64</v>
      </c>
      <c r="D1054" s="319" t="s">
        <v>6023</v>
      </c>
      <c r="E1054" s="319" t="s">
        <v>5476</v>
      </c>
      <c r="F1054" s="319">
        <v>49</v>
      </c>
      <c r="G1054" s="319">
        <v>354</v>
      </c>
      <c r="H1054" s="319"/>
      <c r="I1054" s="513"/>
      <c r="J1054" s="319" t="s">
        <v>5988</v>
      </c>
      <c r="K1054" s="444">
        <v>80</v>
      </c>
      <c r="L1054" s="444">
        <v>92</v>
      </c>
      <c r="M1054" s="507" t="s">
        <v>6024</v>
      </c>
      <c r="N1054" s="504" t="s">
        <v>7036</v>
      </c>
      <c r="O1054" s="319" t="s">
        <v>5580</v>
      </c>
      <c r="P1054" s="319" t="s">
        <v>6034</v>
      </c>
      <c r="Q1054" s="319"/>
      <c r="R1054" s="319"/>
      <c r="S1054" s="504"/>
      <c r="T1054" s="319"/>
      <c r="U1054" s="319"/>
      <c r="V1054" s="319" t="s">
        <v>5257</v>
      </c>
      <c r="W1054" s="514">
        <v>43326</v>
      </c>
    </row>
    <row r="1055" spans="1:23" x14ac:dyDescent="0.3">
      <c r="A1055" s="366" t="s">
        <v>5817</v>
      </c>
      <c r="B1055" s="319" t="s">
        <v>5023</v>
      </c>
      <c r="C1055" s="512">
        <v>286.26</v>
      </c>
      <c r="D1055" s="319" t="s">
        <v>5371</v>
      </c>
      <c r="E1055" s="319" t="s">
        <v>5476</v>
      </c>
      <c r="F1055" s="319">
        <v>54</v>
      </c>
      <c r="G1055" s="319">
        <v>169</v>
      </c>
      <c r="H1055" s="319"/>
      <c r="I1055" s="513"/>
      <c r="J1055" s="319" t="s">
        <v>5988</v>
      </c>
      <c r="K1055" s="444">
        <v>7</v>
      </c>
      <c r="L1055" s="444">
        <v>156</v>
      </c>
      <c r="M1055" s="509" t="s">
        <v>6080</v>
      </c>
      <c r="N1055" s="504" t="s">
        <v>7037</v>
      </c>
      <c r="O1055" s="319" t="s">
        <v>5580</v>
      </c>
      <c r="P1055" s="319" t="s">
        <v>6034</v>
      </c>
      <c r="Q1055" s="319"/>
      <c r="R1055" s="319"/>
      <c r="S1055" s="504">
        <v>13</v>
      </c>
      <c r="T1055" s="319" t="s">
        <v>6036</v>
      </c>
      <c r="U1055" s="319" t="s">
        <v>6955</v>
      </c>
      <c r="V1055" s="319" t="s">
        <v>5257</v>
      </c>
      <c r="W1055" s="514">
        <v>43326</v>
      </c>
    </row>
    <row r="1056" spans="1:23" x14ac:dyDescent="0.3">
      <c r="A1056" s="366" t="s">
        <v>5817</v>
      </c>
      <c r="B1056" s="319" t="s">
        <v>5023</v>
      </c>
      <c r="C1056" s="512">
        <v>308.89999999999998</v>
      </c>
      <c r="D1056" s="319" t="s">
        <v>5371</v>
      </c>
      <c r="E1056" s="319" t="s">
        <v>5476</v>
      </c>
      <c r="F1056" s="319">
        <v>40</v>
      </c>
      <c r="G1056" s="319">
        <v>166</v>
      </c>
      <c r="H1056" s="319"/>
      <c r="I1056" s="513"/>
      <c r="J1056" s="319" t="s">
        <v>5988</v>
      </c>
      <c r="K1056" s="444">
        <v>14</v>
      </c>
      <c r="L1056" s="444">
        <v>224</v>
      </c>
      <c r="M1056" s="509" t="s">
        <v>6080</v>
      </c>
      <c r="N1056" s="504" t="s">
        <v>7038</v>
      </c>
      <c r="O1056" s="319" t="s">
        <v>5580</v>
      </c>
      <c r="P1056" s="319" t="s">
        <v>6034</v>
      </c>
      <c r="Q1056" s="319"/>
      <c r="R1056" s="319"/>
      <c r="S1056" s="504">
        <v>7</v>
      </c>
      <c r="T1056" s="319" t="s">
        <v>6029</v>
      </c>
      <c r="U1056" s="319" t="s">
        <v>6090</v>
      </c>
      <c r="V1056" s="319" t="s">
        <v>5257</v>
      </c>
      <c r="W1056" s="514">
        <v>43326</v>
      </c>
    </row>
    <row r="1057" spans="1:23" x14ac:dyDescent="0.3">
      <c r="A1057" s="366" t="s">
        <v>5817</v>
      </c>
      <c r="B1057" s="319" t="s">
        <v>5023</v>
      </c>
      <c r="C1057" s="512">
        <v>230.9</v>
      </c>
      <c r="D1057" s="319" t="s">
        <v>5371</v>
      </c>
      <c r="E1057" s="319" t="s">
        <v>5476</v>
      </c>
      <c r="F1057" s="319">
        <v>32</v>
      </c>
      <c r="G1057" s="319">
        <v>345</v>
      </c>
      <c r="H1057" s="319"/>
      <c r="I1057" s="513"/>
      <c r="J1057" s="319" t="s">
        <v>5988</v>
      </c>
      <c r="K1057" s="444">
        <v>86</v>
      </c>
      <c r="L1057" s="444">
        <v>264</v>
      </c>
      <c r="M1057" s="457" t="s">
        <v>6064</v>
      </c>
      <c r="N1057" s="504" t="s">
        <v>7039</v>
      </c>
      <c r="O1057" s="319" t="s">
        <v>5580</v>
      </c>
      <c r="P1057" s="319" t="s">
        <v>6034</v>
      </c>
      <c r="Q1057" s="319"/>
      <c r="R1057" s="319"/>
      <c r="S1057" s="504">
        <v>3</v>
      </c>
      <c r="T1057" s="319" t="s">
        <v>6029</v>
      </c>
      <c r="U1057" s="319" t="s">
        <v>6057</v>
      </c>
      <c r="V1057" s="319" t="s">
        <v>5257</v>
      </c>
      <c r="W1057" s="514">
        <v>43326</v>
      </c>
    </row>
    <row r="1058" spans="1:23" x14ac:dyDescent="0.3">
      <c r="A1058" s="366" t="s">
        <v>5817</v>
      </c>
      <c r="B1058" s="319" t="s">
        <v>5023</v>
      </c>
      <c r="C1058" s="512">
        <v>205.7</v>
      </c>
      <c r="D1058" s="319" t="s">
        <v>5371</v>
      </c>
      <c r="E1058" s="319" t="s">
        <v>5476</v>
      </c>
      <c r="F1058" s="319">
        <v>25</v>
      </c>
      <c r="G1058" s="319">
        <v>6</v>
      </c>
      <c r="H1058" s="319"/>
      <c r="I1058" s="513"/>
      <c r="J1058" s="319" t="s">
        <v>5988</v>
      </c>
      <c r="K1058" s="444">
        <v>80</v>
      </c>
      <c r="L1058" s="444">
        <v>284</v>
      </c>
      <c r="M1058" s="510" t="s">
        <v>6027</v>
      </c>
      <c r="N1058" s="504" t="s">
        <v>7040</v>
      </c>
      <c r="O1058" s="319" t="s">
        <v>5580</v>
      </c>
      <c r="P1058" s="319" t="s">
        <v>6034</v>
      </c>
      <c r="Q1058" s="319"/>
      <c r="R1058" s="319"/>
      <c r="S1058" s="504">
        <v>10</v>
      </c>
      <c r="T1058" s="319" t="s">
        <v>6029</v>
      </c>
      <c r="U1058" s="319" t="s">
        <v>6036</v>
      </c>
      <c r="V1058" s="319" t="s">
        <v>5257</v>
      </c>
      <c r="W1058" s="514">
        <v>43326</v>
      </c>
    </row>
    <row r="1059" spans="1:23" x14ac:dyDescent="0.3">
      <c r="A1059" s="366" t="s">
        <v>5817</v>
      </c>
      <c r="B1059" s="319" t="s">
        <v>5023</v>
      </c>
      <c r="C1059" s="512">
        <v>220.11</v>
      </c>
      <c r="D1059" s="319" t="s">
        <v>5371</v>
      </c>
      <c r="E1059" s="319" t="s">
        <v>5476</v>
      </c>
      <c r="F1059" s="319">
        <v>34</v>
      </c>
      <c r="G1059" s="319">
        <v>336</v>
      </c>
      <c r="H1059" s="319"/>
      <c r="I1059" s="513"/>
      <c r="J1059" s="319" t="s">
        <v>5988</v>
      </c>
      <c r="K1059" s="444">
        <v>89</v>
      </c>
      <c r="L1059" s="444">
        <v>78</v>
      </c>
      <c r="M1059" s="510" t="s">
        <v>6027</v>
      </c>
      <c r="N1059" s="504" t="s">
        <v>7041</v>
      </c>
      <c r="O1059" s="319" t="s">
        <v>4540</v>
      </c>
      <c r="P1059" s="319" t="s">
        <v>6034</v>
      </c>
      <c r="Q1059" s="319"/>
      <c r="R1059" s="319"/>
      <c r="S1059" s="504">
        <v>5</v>
      </c>
      <c r="T1059" s="319" t="s">
        <v>6029</v>
      </c>
      <c r="U1059" s="319" t="s">
        <v>6036</v>
      </c>
      <c r="V1059" s="319" t="s">
        <v>5257</v>
      </c>
      <c r="W1059" s="514">
        <v>43326</v>
      </c>
    </row>
    <row r="1060" spans="1:23" x14ac:dyDescent="0.3">
      <c r="A1060" s="366" t="s">
        <v>5817</v>
      </c>
      <c r="B1060" s="319" t="s">
        <v>5023</v>
      </c>
      <c r="C1060" s="512">
        <v>226.5</v>
      </c>
      <c r="D1060" s="319" t="s">
        <v>5371</v>
      </c>
      <c r="E1060" s="319" t="s">
        <v>5476</v>
      </c>
      <c r="F1060" s="319">
        <v>47</v>
      </c>
      <c r="G1060" s="319">
        <v>320</v>
      </c>
      <c r="H1060" s="319"/>
      <c r="I1060" s="513"/>
      <c r="J1060" s="319" t="s">
        <v>5988</v>
      </c>
      <c r="K1060" s="444">
        <v>74</v>
      </c>
      <c r="L1060" s="444">
        <v>70</v>
      </c>
      <c r="M1060" s="510" t="s">
        <v>6027</v>
      </c>
      <c r="N1060" s="504" t="s">
        <v>7042</v>
      </c>
      <c r="O1060" s="319" t="s">
        <v>5580</v>
      </c>
      <c r="P1060" s="319" t="s">
        <v>6034</v>
      </c>
      <c r="Q1060" s="319"/>
      <c r="R1060" s="319"/>
      <c r="S1060" s="504">
        <v>3</v>
      </c>
      <c r="T1060" s="319" t="s">
        <v>6036</v>
      </c>
      <c r="U1060" s="319" t="s">
        <v>6029</v>
      </c>
      <c r="V1060" s="319" t="s">
        <v>5257</v>
      </c>
      <c r="W1060" s="514">
        <v>43326</v>
      </c>
    </row>
    <row r="1061" spans="1:23" x14ac:dyDescent="0.3">
      <c r="A1061" s="366" t="s">
        <v>5817</v>
      </c>
      <c r="B1061" s="319" t="s">
        <v>5023</v>
      </c>
      <c r="C1061" s="512">
        <v>235.05</v>
      </c>
      <c r="D1061" s="319" t="s">
        <v>5371</v>
      </c>
      <c r="E1061" s="319" t="s">
        <v>5476</v>
      </c>
      <c r="F1061" s="319">
        <v>48</v>
      </c>
      <c r="G1061" s="319">
        <v>53</v>
      </c>
      <c r="H1061" s="319"/>
      <c r="I1061" s="513"/>
      <c r="J1061" s="319" t="s">
        <v>5988</v>
      </c>
      <c r="K1061" s="444">
        <v>69</v>
      </c>
      <c r="L1061" s="444">
        <v>132</v>
      </c>
      <c r="M1061" s="510" t="s">
        <v>6027</v>
      </c>
      <c r="N1061" s="504" t="s">
        <v>7043</v>
      </c>
      <c r="O1061" s="319" t="s">
        <v>5580</v>
      </c>
      <c r="P1061" s="319" t="s">
        <v>6034</v>
      </c>
      <c r="Q1061" s="319"/>
      <c r="R1061" s="319"/>
      <c r="S1061" s="504">
        <v>3</v>
      </c>
      <c r="T1061" s="319" t="s">
        <v>6029</v>
      </c>
      <c r="U1061" s="319" t="s">
        <v>6036</v>
      </c>
      <c r="V1061" s="319" t="s">
        <v>5257</v>
      </c>
      <c r="W1061" s="514">
        <v>43326</v>
      </c>
    </row>
    <row r="1062" spans="1:23" x14ac:dyDescent="0.3">
      <c r="A1062" s="366" t="s">
        <v>5817</v>
      </c>
      <c r="B1062" s="319" t="s">
        <v>5023</v>
      </c>
      <c r="C1062" s="512">
        <v>248.2</v>
      </c>
      <c r="D1062" s="319" t="s">
        <v>5371</v>
      </c>
      <c r="E1062" s="319" t="s">
        <v>5476</v>
      </c>
      <c r="F1062" s="319">
        <v>27</v>
      </c>
      <c r="G1062" s="319">
        <v>188</v>
      </c>
      <c r="H1062" s="319"/>
      <c r="I1062" s="513"/>
      <c r="J1062" s="319" t="s">
        <v>5988</v>
      </c>
      <c r="K1062" s="444">
        <v>26</v>
      </c>
      <c r="L1062" s="444">
        <v>293</v>
      </c>
      <c r="M1062" s="510" t="s">
        <v>6027</v>
      </c>
      <c r="N1062" s="504" t="s">
        <v>7044</v>
      </c>
      <c r="O1062" s="319" t="s">
        <v>5580</v>
      </c>
      <c r="P1062" s="319" t="s">
        <v>6034</v>
      </c>
      <c r="Q1062" s="319"/>
      <c r="R1062" s="319"/>
      <c r="S1062" s="504">
        <v>6</v>
      </c>
      <c r="T1062" s="319" t="s">
        <v>6036</v>
      </c>
      <c r="U1062" s="319" t="s">
        <v>6029</v>
      </c>
      <c r="V1062" s="319" t="s">
        <v>5257</v>
      </c>
      <c r="W1062" s="514">
        <v>43326</v>
      </c>
    </row>
    <row r="1063" spans="1:23" x14ac:dyDescent="0.3">
      <c r="A1063" s="366" t="s">
        <v>5817</v>
      </c>
      <c r="B1063" s="319" t="s">
        <v>5023</v>
      </c>
      <c r="C1063" s="512">
        <v>264.45</v>
      </c>
      <c r="D1063" s="319" t="s">
        <v>5371</v>
      </c>
      <c r="E1063" s="319" t="s">
        <v>5476</v>
      </c>
      <c r="F1063" s="319">
        <v>35</v>
      </c>
      <c r="G1063" s="319">
        <v>29</v>
      </c>
      <c r="H1063" s="319"/>
      <c r="I1063" s="513"/>
      <c r="J1063" s="319" t="s">
        <v>5988</v>
      </c>
      <c r="K1063" s="444">
        <v>90</v>
      </c>
      <c r="L1063" s="444">
        <v>120</v>
      </c>
      <c r="M1063" s="510" t="s">
        <v>6027</v>
      </c>
      <c r="N1063" s="504" t="s">
        <v>7045</v>
      </c>
      <c r="O1063" s="319" t="s">
        <v>5580</v>
      </c>
      <c r="P1063" s="319" t="s">
        <v>6034</v>
      </c>
      <c r="Q1063" s="319"/>
      <c r="R1063" s="319"/>
      <c r="S1063" s="504">
        <v>2.5</v>
      </c>
      <c r="T1063" s="319" t="s">
        <v>6036</v>
      </c>
      <c r="U1063" s="319" t="s">
        <v>6029</v>
      </c>
      <c r="V1063" s="319" t="s">
        <v>5257</v>
      </c>
      <c r="W1063" s="514">
        <v>43326</v>
      </c>
    </row>
    <row r="1064" spans="1:23" x14ac:dyDescent="0.3">
      <c r="A1064" s="366" t="s">
        <v>5817</v>
      </c>
      <c r="B1064" s="319" t="s">
        <v>5023</v>
      </c>
      <c r="C1064" s="512">
        <v>266.60000000000002</v>
      </c>
      <c r="D1064" s="319" t="s">
        <v>5371</v>
      </c>
      <c r="E1064" s="319" t="s">
        <v>5476</v>
      </c>
      <c r="F1064" s="319">
        <v>20</v>
      </c>
      <c r="G1064" s="319">
        <v>15</v>
      </c>
      <c r="H1064" s="319"/>
      <c r="I1064" s="513"/>
      <c r="J1064" s="319" t="s">
        <v>5988</v>
      </c>
      <c r="K1064" s="444">
        <v>73</v>
      </c>
      <c r="L1064" s="444">
        <v>291</v>
      </c>
      <c r="M1064" s="510" t="s">
        <v>6027</v>
      </c>
      <c r="N1064" s="504" t="s">
        <v>7046</v>
      </c>
      <c r="O1064" s="319" t="s">
        <v>5580</v>
      </c>
      <c r="P1064" s="319" t="s">
        <v>6034</v>
      </c>
      <c r="Q1064" s="319"/>
      <c r="R1064" s="319"/>
      <c r="S1064" s="504">
        <v>15</v>
      </c>
      <c r="T1064" s="319" t="s">
        <v>6036</v>
      </c>
      <c r="U1064" s="319" t="s">
        <v>6029</v>
      </c>
      <c r="V1064" s="319" t="s">
        <v>5257</v>
      </c>
      <c r="W1064" s="514">
        <v>43326</v>
      </c>
    </row>
    <row r="1065" spans="1:23" x14ac:dyDescent="0.3">
      <c r="A1065" s="366" t="s">
        <v>5817</v>
      </c>
      <c r="B1065" s="319" t="s">
        <v>5023</v>
      </c>
      <c r="C1065" s="512">
        <v>268.2</v>
      </c>
      <c r="D1065" s="319" t="s">
        <v>5371</v>
      </c>
      <c r="E1065" s="319" t="s">
        <v>5476</v>
      </c>
      <c r="F1065" s="319">
        <v>26</v>
      </c>
      <c r="G1065" s="319">
        <v>45</v>
      </c>
      <c r="H1065" s="319"/>
      <c r="I1065" s="513"/>
      <c r="J1065" s="319" t="s">
        <v>5988</v>
      </c>
      <c r="K1065" s="444">
        <v>87</v>
      </c>
      <c r="L1065" s="444">
        <v>316</v>
      </c>
      <c r="M1065" s="510" t="s">
        <v>6027</v>
      </c>
      <c r="N1065" s="504" t="s">
        <v>7047</v>
      </c>
      <c r="O1065" s="319" t="s">
        <v>5580</v>
      </c>
      <c r="P1065" s="319" t="s">
        <v>6034</v>
      </c>
      <c r="Q1065" s="319"/>
      <c r="R1065" s="319"/>
      <c r="S1065" s="504">
        <v>60</v>
      </c>
      <c r="T1065" s="319" t="s">
        <v>6036</v>
      </c>
      <c r="U1065" s="319" t="s">
        <v>6029</v>
      </c>
      <c r="V1065" s="319" t="s">
        <v>5257</v>
      </c>
      <c r="W1065" s="514">
        <v>43326</v>
      </c>
    </row>
    <row r="1066" spans="1:23" x14ac:dyDescent="0.3">
      <c r="A1066" s="366" t="s">
        <v>5817</v>
      </c>
      <c r="B1066" s="319" t="s">
        <v>5023</v>
      </c>
      <c r="C1066" s="512">
        <v>275.47000000000003</v>
      </c>
      <c r="D1066" s="319" t="s">
        <v>5371</v>
      </c>
      <c r="E1066" s="319" t="s">
        <v>5476</v>
      </c>
      <c r="F1066" s="319">
        <v>40</v>
      </c>
      <c r="G1066" s="319">
        <v>30</v>
      </c>
      <c r="H1066" s="319"/>
      <c r="I1066" s="513"/>
      <c r="J1066" s="319" t="s">
        <v>5988</v>
      </c>
      <c r="K1066" s="444">
        <v>85</v>
      </c>
      <c r="L1066" s="444">
        <v>119</v>
      </c>
      <c r="M1066" s="510" t="s">
        <v>6027</v>
      </c>
      <c r="N1066" s="504" t="s">
        <v>7048</v>
      </c>
      <c r="O1066" s="319" t="s">
        <v>5580</v>
      </c>
      <c r="P1066" s="319" t="s">
        <v>6034</v>
      </c>
      <c r="Q1066" s="319"/>
      <c r="R1066" s="319"/>
      <c r="S1066" s="504">
        <v>5</v>
      </c>
      <c r="T1066" s="319" t="s">
        <v>6029</v>
      </c>
      <c r="U1066" s="319" t="s">
        <v>6036</v>
      </c>
      <c r="V1066" s="319" t="s">
        <v>5257</v>
      </c>
      <c r="W1066" s="514">
        <v>43326</v>
      </c>
    </row>
    <row r="1067" spans="1:23" x14ac:dyDescent="0.3">
      <c r="A1067" s="366" t="s">
        <v>5817</v>
      </c>
      <c r="B1067" s="319" t="s">
        <v>5023</v>
      </c>
      <c r="C1067" s="512">
        <v>278.5</v>
      </c>
      <c r="D1067" s="319" t="s">
        <v>5371</v>
      </c>
      <c r="E1067" s="319" t="s">
        <v>5476</v>
      </c>
      <c r="F1067" s="319">
        <v>44</v>
      </c>
      <c r="G1067" s="319">
        <v>30</v>
      </c>
      <c r="H1067" s="319"/>
      <c r="I1067" s="513"/>
      <c r="J1067" s="319" t="s">
        <v>5988</v>
      </c>
      <c r="K1067" s="444">
        <v>81</v>
      </c>
      <c r="L1067" s="444">
        <v>117</v>
      </c>
      <c r="M1067" s="510" t="s">
        <v>6027</v>
      </c>
      <c r="N1067" s="504" t="s">
        <v>7049</v>
      </c>
      <c r="O1067" s="319" t="s">
        <v>5580</v>
      </c>
      <c r="P1067" s="319" t="s">
        <v>6034</v>
      </c>
      <c r="Q1067" s="319"/>
      <c r="R1067" s="319"/>
      <c r="S1067" s="504">
        <v>12</v>
      </c>
      <c r="T1067" s="319" t="s">
        <v>6029</v>
      </c>
      <c r="U1067" s="319" t="s">
        <v>6036</v>
      </c>
      <c r="V1067" s="319" t="s">
        <v>5257</v>
      </c>
      <c r="W1067" s="514">
        <v>43326</v>
      </c>
    </row>
    <row r="1068" spans="1:23" x14ac:dyDescent="0.3">
      <c r="A1068" s="366" t="s">
        <v>5817</v>
      </c>
      <c r="B1068" s="319" t="s">
        <v>5023</v>
      </c>
      <c r="C1068" s="512">
        <v>283.61</v>
      </c>
      <c r="D1068" s="319" t="s">
        <v>5371</v>
      </c>
      <c r="E1068" s="319" t="s">
        <v>5476</v>
      </c>
      <c r="F1068" s="319">
        <v>44</v>
      </c>
      <c r="G1068" s="319">
        <v>177</v>
      </c>
      <c r="H1068" s="319"/>
      <c r="I1068" s="513"/>
      <c r="J1068" s="319" t="s">
        <v>5988</v>
      </c>
      <c r="K1068" s="444">
        <v>7</v>
      </c>
      <c r="L1068" s="444">
        <v>258</v>
      </c>
      <c r="M1068" s="510" t="s">
        <v>6027</v>
      </c>
      <c r="N1068" s="504" t="s">
        <v>7050</v>
      </c>
      <c r="O1068" s="319" t="s">
        <v>5580</v>
      </c>
      <c r="P1068" s="319" t="s">
        <v>6034</v>
      </c>
      <c r="Q1068" s="319"/>
      <c r="R1068" s="319" t="s">
        <v>5299</v>
      </c>
      <c r="S1068" s="504">
        <v>5</v>
      </c>
      <c r="T1068" s="319" t="s">
        <v>6036</v>
      </c>
      <c r="U1068" s="319" t="s">
        <v>6029</v>
      </c>
      <c r="V1068" s="319" t="s">
        <v>5257</v>
      </c>
      <c r="W1068" s="514">
        <v>43326</v>
      </c>
    </row>
    <row r="1069" spans="1:23" x14ac:dyDescent="0.3">
      <c r="A1069" s="366" t="s">
        <v>5817</v>
      </c>
      <c r="B1069" s="319" t="s">
        <v>5023</v>
      </c>
      <c r="C1069" s="512">
        <v>287.62</v>
      </c>
      <c r="D1069" s="319" t="s">
        <v>5371</v>
      </c>
      <c r="E1069" s="319" t="s">
        <v>5476</v>
      </c>
      <c r="F1069" s="319">
        <v>53</v>
      </c>
      <c r="G1069" s="319">
        <v>4</v>
      </c>
      <c r="H1069" s="319"/>
      <c r="I1069" s="513"/>
      <c r="J1069" s="319" t="s">
        <v>5988</v>
      </c>
      <c r="K1069" s="444">
        <v>76</v>
      </c>
      <c r="L1069" s="444">
        <v>99</v>
      </c>
      <c r="M1069" s="510" t="s">
        <v>6027</v>
      </c>
      <c r="N1069" s="504" t="s">
        <v>7051</v>
      </c>
      <c r="O1069" s="319" t="s">
        <v>5580</v>
      </c>
      <c r="P1069" s="319" t="s">
        <v>6034</v>
      </c>
      <c r="Q1069" s="319"/>
      <c r="R1069" s="319"/>
      <c r="S1069" s="504">
        <v>110</v>
      </c>
      <c r="T1069" s="319"/>
      <c r="U1069" s="319" t="s">
        <v>6029</v>
      </c>
      <c r="V1069" s="319" t="s">
        <v>5257</v>
      </c>
      <c r="W1069" s="514">
        <v>43326</v>
      </c>
    </row>
    <row r="1070" spans="1:23" x14ac:dyDescent="0.3">
      <c r="A1070" s="366" t="s">
        <v>5817</v>
      </c>
      <c r="B1070" s="319" t="s">
        <v>5023</v>
      </c>
      <c r="C1070" s="512">
        <v>299.75</v>
      </c>
      <c r="D1070" s="319" t="s">
        <v>5371</v>
      </c>
      <c r="E1070" s="319" t="s">
        <v>5476</v>
      </c>
      <c r="F1070" s="319">
        <v>52</v>
      </c>
      <c r="G1070" s="319">
        <v>301</v>
      </c>
      <c r="H1070" s="319"/>
      <c r="I1070" s="513"/>
      <c r="J1070" s="319" t="s">
        <v>5988</v>
      </c>
      <c r="K1070" s="444">
        <v>67</v>
      </c>
      <c r="L1070" s="444">
        <v>61</v>
      </c>
      <c r="M1070" s="510" t="s">
        <v>6027</v>
      </c>
      <c r="N1070" s="504" t="s">
        <v>7052</v>
      </c>
      <c r="O1070" s="319" t="s">
        <v>5580</v>
      </c>
      <c r="P1070" s="319" t="s">
        <v>6034</v>
      </c>
      <c r="Q1070" s="319"/>
      <c r="R1070" s="319"/>
      <c r="S1070" s="504">
        <v>10</v>
      </c>
      <c r="T1070" s="319" t="s">
        <v>6029</v>
      </c>
      <c r="U1070" s="319" t="s">
        <v>5403</v>
      </c>
      <c r="V1070" s="319" t="s">
        <v>5257</v>
      </c>
      <c r="W1070" s="514">
        <v>43326</v>
      </c>
    </row>
    <row r="1071" spans="1:23" x14ac:dyDescent="0.3">
      <c r="A1071" s="366" t="s">
        <v>5817</v>
      </c>
      <c r="B1071" s="319" t="s">
        <v>5023</v>
      </c>
      <c r="C1071" s="512">
        <v>309.04000000000002</v>
      </c>
      <c r="D1071" s="319" t="s">
        <v>5371</v>
      </c>
      <c r="E1071" s="319" t="s">
        <v>5476</v>
      </c>
      <c r="F1071" s="319">
        <v>45</v>
      </c>
      <c r="G1071" s="319">
        <v>160</v>
      </c>
      <c r="H1071" s="319"/>
      <c r="I1071" s="513"/>
      <c r="J1071" s="319" t="s">
        <v>5988</v>
      </c>
      <c r="K1071" s="444">
        <v>14</v>
      </c>
      <c r="L1071" s="444">
        <v>195</v>
      </c>
      <c r="M1071" s="510" t="s">
        <v>6027</v>
      </c>
      <c r="N1071" s="504" t="s">
        <v>7053</v>
      </c>
      <c r="O1071" s="319" t="s">
        <v>5580</v>
      </c>
      <c r="P1071" s="319" t="s">
        <v>6034</v>
      </c>
      <c r="Q1071" s="319"/>
      <c r="R1071" s="319"/>
      <c r="S1071" s="504">
        <v>90</v>
      </c>
      <c r="T1071" s="319" t="s">
        <v>6029</v>
      </c>
      <c r="U1071" s="319" t="s">
        <v>6036</v>
      </c>
      <c r="V1071" s="319" t="s">
        <v>5257</v>
      </c>
      <c r="W1071" s="514">
        <v>43326</v>
      </c>
    </row>
    <row r="1072" spans="1:23" x14ac:dyDescent="0.3">
      <c r="A1072" s="366" t="s">
        <v>5817</v>
      </c>
      <c r="B1072" s="319" t="s">
        <v>5023</v>
      </c>
      <c r="C1072" s="512">
        <v>318.11</v>
      </c>
      <c r="D1072" s="319" t="s">
        <v>5371</v>
      </c>
      <c r="E1072" s="319" t="s">
        <v>5476</v>
      </c>
      <c r="F1072" s="319">
        <v>40</v>
      </c>
      <c r="G1072" s="319">
        <v>198</v>
      </c>
      <c r="H1072" s="319"/>
      <c r="I1072" s="513"/>
      <c r="J1072" s="319" t="s">
        <v>5988</v>
      </c>
      <c r="K1072" s="444">
        <v>15</v>
      </c>
      <c r="L1072" s="444">
        <v>339</v>
      </c>
      <c r="M1072" s="510" t="s">
        <v>6027</v>
      </c>
      <c r="N1072" s="504" t="s">
        <v>7054</v>
      </c>
      <c r="O1072" s="319" t="s">
        <v>4540</v>
      </c>
      <c r="P1072" s="319" t="s">
        <v>6034</v>
      </c>
      <c r="Q1072" s="319"/>
      <c r="R1072" s="319"/>
      <c r="S1072" s="504">
        <v>3</v>
      </c>
      <c r="T1072" s="319" t="s">
        <v>6029</v>
      </c>
      <c r="U1072" s="319" t="s">
        <v>6036</v>
      </c>
      <c r="V1072" s="319" t="s">
        <v>5257</v>
      </c>
      <c r="W1072" s="514">
        <v>43326</v>
      </c>
    </row>
    <row r="1073" spans="1:23" x14ac:dyDescent="0.3">
      <c r="A1073" s="366" t="s">
        <v>5817</v>
      </c>
      <c r="B1073" s="319" t="s">
        <v>5023</v>
      </c>
      <c r="C1073" s="512">
        <v>318.25</v>
      </c>
      <c r="D1073" s="319" t="s">
        <v>5371</v>
      </c>
      <c r="E1073" s="319" t="s">
        <v>5476</v>
      </c>
      <c r="F1073" s="319">
        <v>45</v>
      </c>
      <c r="G1073" s="319">
        <v>30</v>
      </c>
      <c r="H1073" s="319"/>
      <c r="I1073" s="513"/>
      <c r="J1073" s="319" t="s">
        <v>5988</v>
      </c>
      <c r="K1073" s="444">
        <v>83</v>
      </c>
      <c r="L1073" s="444">
        <v>117</v>
      </c>
      <c r="M1073" s="510" t="s">
        <v>6027</v>
      </c>
      <c r="N1073" s="504" t="s">
        <v>7055</v>
      </c>
      <c r="O1073" s="319" t="s">
        <v>4540</v>
      </c>
      <c r="P1073" s="319" t="s">
        <v>6034</v>
      </c>
      <c r="Q1073" s="319"/>
      <c r="R1073" s="319"/>
      <c r="S1073" s="504">
        <v>15</v>
      </c>
      <c r="T1073" s="319" t="s">
        <v>6036</v>
      </c>
      <c r="U1073" s="319" t="s">
        <v>6029</v>
      </c>
      <c r="V1073" s="319" t="s">
        <v>5257</v>
      </c>
      <c r="W1073" s="514">
        <v>43326</v>
      </c>
    </row>
    <row r="1074" spans="1:23" x14ac:dyDescent="0.3">
      <c r="A1074" s="366" t="s">
        <v>5817</v>
      </c>
      <c r="B1074" s="319" t="s">
        <v>5023</v>
      </c>
      <c r="C1074" s="512">
        <v>321.95999999999998</v>
      </c>
      <c r="D1074" s="319" t="s">
        <v>5371</v>
      </c>
      <c r="E1074" s="319" t="s">
        <v>5476</v>
      </c>
      <c r="F1074" s="319">
        <v>28</v>
      </c>
      <c r="G1074" s="319">
        <v>301</v>
      </c>
      <c r="H1074" s="319"/>
      <c r="I1074" s="513"/>
      <c r="J1074" s="319" t="s">
        <v>5988</v>
      </c>
      <c r="K1074" s="444">
        <v>87</v>
      </c>
      <c r="L1074" s="444">
        <v>47</v>
      </c>
      <c r="M1074" s="510" t="s">
        <v>6027</v>
      </c>
      <c r="N1074" s="504" t="s">
        <v>7056</v>
      </c>
      <c r="O1074" s="319" t="s">
        <v>5580</v>
      </c>
      <c r="P1074" s="319" t="s">
        <v>6034</v>
      </c>
      <c r="Q1074" s="319"/>
      <c r="R1074" s="319"/>
      <c r="S1074" s="504">
        <v>390</v>
      </c>
      <c r="T1074" s="319" t="s">
        <v>6029</v>
      </c>
      <c r="U1074" s="319" t="s">
        <v>6036</v>
      </c>
      <c r="V1074" s="319" t="s">
        <v>5257</v>
      </c>
      <c r="W1074" s="514">
        <v>43326</v>
      </c>
    </row>
    <row r="1075" spans="1:23" x14ac:dyDescent="0.3">
      <c r="A1075" s="366" t="s">
        <v>5817</v>
      </c>
      <c r="B1075" s="319" t="s">
        <v>5023</v>
      </c>
      <c r="C1075" s="512">
        <v>323.16000000000003</v>
      </c>
      <c r="D1075" s="319" t="s">
        <v>6023</v>
      </c>
      <c r="E1075" s="319" t="s">
        <v>5476</v>
      </c>
      <c r="F1075" s="319">
        <v>78</v>
      </c>
      <c r="G1075" s="319">
        <v>327</v>
      </c>
      <c r="H1075" s="319"/>
      <c r="I1075" s="513"/>
      <c r="J1075" s="319" t="s">
        <v>5248</v>
      </c>
      <c r="K1075" s="444">
        <v>52</v>
      </c>
      <c r="L1075" s="444">
        <v>88</v>
      </c>
      <c r="M1075" s="510" t="s">
        <v>6027</v>
      </c>
      <c r="N1075" s="504" t="s">
        <v>7057</v>
      </c>
      <c r="O1075" s="319" t="s">
        <v>5580</v>
      </c>
      <c r="P1075" s="319" t="s">
        <v>6210</v>
      </c>
      <c r="Q1075" s="319"/>
      <c r="R1075" s="319"/>
      <c r="S1075" s="504">
        <v>350</v>
      </c>
      <c r="T1075" s="319" t="s">
        <v>6029</v>
      </c>
      <c r="U1075" s="319" t="s">
        <v>6036</v>
      </c>
      <c r="V1075" s="319" t="s">
        <v>5257</v>
      </c>
      <c r="W1075" s="514">
        <v>43326</v>
      </c>
    </row>
    <row r="1076" spans="1:23" x14ac:dyDescent="0.3">
      <c r="A1076" s="366" t="s">
        <v>5817</v>
      </c>
      <c r="B1076" s="319" t="s">
        <v>5023</v>
      </c>
      <c r="C1076" s="512">
        <v>323.52999999999997</v>
      </c>
      <c r="D1076" s="319" t="s">
        <v>6023</v>
      </c>
      <c r="E1076" s="319" t="s">
        <v>5476</v>
      </c>
      <c r="F1076" s="319">
        <v>80</v>
      </c>
      <c r="G1076" s="319">
        <v>274</v>
      </c>
      <c r="H1076" s="319"/>
      <c r="I1076" s="513"/>
      <c r="J1076" s="319" t="s">
        <v>5248</v>
      </c>
      <c r="K1076" s="444">
        <v>43</v>
      </c>
      <c r="L1076" s="444">
        <v>81</v>
      </c>
      <c r="M1076" s="510" t="s">
        <v>6027</v>
      </c>
      <c r="N1076" s="504" t="s">
        <v>7058</v>
      </c>
      <c r="O1076" s="319" t="s">
        <v>5580</v>
      </c>
      <c r="P1076" s="319" t="s">
        <v>6210</v>
      </c>
      <c r="Q1076" s="319"/>
      <c r="R1076" s="319"/>
      <c r="S1076" s="504">
        <v>350</v>
      </c>
      <c r="T1076" s="319" t="s">
        <v>6029</v>
      </c>
      <c r="U1076" s="319" t="s">
        <v>6036</v>
      </c>
      <c r="V1076" s="319" t="s">
        <v>5257</v>
      </c>
      <c r="W1076" s="514">
        <v>43326</v>
      </c>
    </row>
    <row r="1077" spans="1:23" x14ac:dyDescent="0.3">
      <c r="A1077" s="366" t="s">
        <v>5817</v>
      </c>
      <c r="B1077" s="319" t="s">
        <v>5023</v>
      </c>
      <c r="C1077" s="512">
        <v>312.95</v>
      </c>
      <c r="D1077" s="319" t="s">
        <v>5371</v>
      </c>
      <c r="E1077" s="319" t="s">
        <v>5476</v>
      </c>
      <c r="F1077" s="319">
        <v>37</v>
      </c>
      <c r="G1077" s="319">
        <v>350</v>
      </c>
      <c r="H1077" s="319"/>
      <c r="I1077" s="513"/>
      <c r="J1077" s="319" t="s">
        <v>5988</v>
      </c>
      <c r="K1077" s="444">
        <v>86</v>
      </c>
      <c r="L1077" s="444">
        <v>268</v>
      </c>
      <c r="M1077" s="510" t="s">
        <v>6093</v>
      </c>
      <c r="N1077" s="504" t="s">
        <v>7059</v>
      </c>
      <c r="O1077" s="319" t="s">
        <v>5580</v>
      </c>
      <c r="P1077" s="319" t="s">
        <v>6034</v>
      </c>
      <c r="Q1077" s="319"/>
      <c r="R1077" s="319"/>
      <c r="S1077" s="504">
        <v>2</v>
      </c>
      <c r="T1077" s="319" t="s">
        <v>6029</v>
      </c>
      <c r="U1077" s="319" t="s">
        <v>6036</v>
      </c>
      <c r="V1077" s="319" t="s">
        <v>5257</v>
      </c>
      <c r="W1077" s="514">
        <v>43326</v>
      </c>
    </row>
    <row r="1078" spans="1:23" x14ac:dyDescent="0.3">
      <c r="A1078" s="366" t="s">
        <v>5817</v>
      </c>
      <c r="B1078" s="319" t="s">
        <v>5023</v>
      </c>
      <c r="C1078" s="512">
        <v>315.10000000000002</v>
      </c>
      <c r="D1078" s="319" t="s">
        <v>5371</v>
      </c>
      <c r="E1078" s="319" t="s">
        <v>5476</v>
      </c>
      <c r="F1078" s="319">
        <v>38</v>
      </c>
      <c r="G1078" s="319">
        <v>332</v>
      </c>
      <c r="H1078" s="319"/>
      <c r="I1078" s="513"/>
      <c r="J1078" s="319" t="s">
        <v>5988</v>
      </c>
      <c r="K1078" s="444">
        <v>90</v>
      </c>
      <c r="L1078" s="444">
        <v>74</v>
      </c>
      <c r="M1078" s="510" t="s">
        <v>6093</v>
      </c>
      <c r="N1078" s="504" t="s">
        <v>7060</v>
      </c>
      <c r="O1078" s="319" t="s">
        <v>5580</v>
      </c>
      <c r="P1078" s="319" t="s">
        <v>6034</v>
      </c>
      <c r="Q1078" s="319"/>
      <c r="R1078" s="319"/>
      <c r="S1078" s="504">
        <v>2</v>
      </c>
      <c r="T1078" s="319" t="s">
        <v>6036</v>
      </c>
      <c r="U1078" s="319" t="s">
        <v>6029</v>
      </c>
      <c r="V1078" s="319" t="s">
        <v>5257</v>
      </c>
      <c r="W1078" s="514">
        <v>43326</v>
      </c>
    </row>
    <row r="1079" spans="1:23" x14ac:dyDescent="0.3">
      <c r="A1079" s="366" t="s">
        <v>5817</v>
      </c>
      <c r="B1079" s="319" t="s">
        <v>5023</v>
      </c>
      <c r="C1079" s="512">
        <v>309.27</v>
      </c>
      <c r="D1079" s="319" t="s">
        <v>5371</v>
      </c>
      <c r="E1079" s="319" t="s">
        <v>5476</v>
      </c>
      <c r="F1079" s="319">
        <v>32</v>
      </c>
      <c r="G1079" s="319">
        <v>332</v>
      </c>
      <c r="H1079" s="319"/>
      <c r="I1079" s="513"/>
      <c r="J1079" s="319" t="s">
        <v>5988</v>
      </c>
      <c r="K1079" s="444">
        <v>85</v>
      </c>
      <c r="L1079" s="444">
        <v>252</v>
      </c>
      <c r="M1079" s="515" t="s">
        <v>6058</v>
      </c>
      <c r="N1079" s="504" t="s">
        <v>7061</v>
      </c>
      <c r="O1079" s="319" t="s">
        <v>5580</v>
      </c>
      <c r="P1079" s="319" t="s">
        <v>6034</v>
      </c>
      <c r="Q1079" s="319"/>
      <c r="R1079" s="319"/>
      <c r="S1079" s="504">
        <v>11</v>
      </c>
      <c r="T1079" s="319" t="s">
        <v>6029</v>
      </c>
      <c r="U1079" s="319"/>
      <c r="V1079" s="319" t="s">
        <v>5257</v>
      </c>
      <c r="W1079" s="514">
        <v>43326</v>
      </c>
    </row>
    <row r="1080" spans="1:23" x14ac:dyDescent="0.3">
      <c r="A1080" s="366" t="s">
        <v>5817</v>
      </c>
      <c r="B1080" s="319" t="s">
        <v>5023</v>
      </c>
      <c r="C1080" s="512">
        <v>326.98</v>
      </c>
      <c r="D1080" s="319" t="s">
        <v>5371</v>
      </c>
      <c r="E1080" s="319" t="s">
        <v>5476</v>
      </c>
      <c r="F1080" s="319">
        <v>75</v>
      </c>
      <c r="G1080" s="319">
        <v>280</v>
      </c>
      <c r="H1080" s="319"/>
      <c r="I1080" s="513"/>
      <c r="J1080" s="319" t="s">
        <v>5248</v>
      </c>
      <c r="K1080" s="444">
        <v>46</v>
      </c>
      <c r="L1080" s="444">
        <v>75</v>
      </c>
      <c r="M1080" s="515" t="s">
        <v>6058</v>
      </c>
      <c r="N1080" s="504" t="s">
        <v>7062</v>
      </c>
      <c r="O1080" s="319" t="s">
        <v>5580</v>
      </c>
      <c r="P1080" s="319" t="s">
        <v>6210</v>
      </c>
      <c r="Q1080" s="319"/>
      <c r="R1080" s="319"/>
      <c r="S1080" s="504">
        <v>5</v>
      </c>
      <c r="T1080" s="319"/>
      <c r="U1080" s="319" t="s">
        <v>6029</v>
      </c>
      <c r="V1080" s="319" t="s">
        <v>5257</v>
      </c>
      <c r="W1080" s="514">
        <v>43326</v>
      </c>
    </row>
    <row r="1081" spans="1:23" x14ac:dyDescent="0.3">
      <c r="A1081" s="366" t="s">
        <v>5817</v>
      </c>
      <c r="B1081" s="319" t="s">
        <v>5023</v>
      </c>
      <c r="C1081" s="512">
        <v>289.75</v>
      </c>
      <c r="D1081" s="319" t="s">
        <v>5371</v>
      </c>
      <c r="E1081" s="319" t="s">
        <v>5470</v>
      </c>
      <c r="F1081" s="319">
        <v>41</v>
      </c>
      <c r="G1081" s="319">
        <v>170</v>
      </c>
      <c r="H1081" s="319"/>
      <c r="I1081" s="513"/>
      <c r="J1081" s="319" t="s">
        <v>5988</v>
      </c>
      <c r="K1081" s="444">
        <v>12</v>
      </c>
      <c r="L1081" s="444">
        <v>236</v>
      </c>
      <c r="M1081" s="511" t="s">
        <v>6068</v>
      </c>
      <c r="N1081" s="504" t="s">
        <v>7063</v>
      </c>
      <c r="O1081" s="319" t="s">
        <v>5580</v>
      </c>
      <c r="P1081" s="319" t="s">
        <v>6034</v>
      </c>
      <c r="Q1081" s="319"/>
      <c r="R1081" s="319"/>
      <c r="S1081" s="504">
        <v>1</v>
      </c>
      <c r="T1081" s="319" t="s">
        <v>6090</v>
      </c>
      <c r="U1081" s="319"/>
      <c r="V1081" s="319" t="s">
        <v>5257</v>
      </c>
      <c r="W1081" s="514">
        <v>43326</v>
      </c>
    </row>
    <row r="1082" spans="1:23" x14ac:dyDescent="0.3">
      <c r="A1082" s="366" t="s">
        <v>5817</v>
      </c>
      <c r="B1082" s="319" t="s">
        <v>5023</v>
      </c>
      <c r="C1082" s="512">
        <v>299.39999999999998</v>
      </c>
      <c r="D1082" s="319" t="s">
        <v>5299</v>
      </c>
      <c r="E1082" s="319" t="s">
        <v>5476</v>
      </c>
      <c r="F1082" s="319">
        <v>41</v>
      </c>
      <c r="G1082" s="319">
        <v>300</v>
      </c>
      <c r="H1082" s="319"/>
      <c r="I1082" s="513"/>
      <c r="J1082" s="319" t="s">
        <v>5988</v>
      </c>
      <c r="K1082" s="444">
        <v>75</v>
      </c>
      <c r="L1082" s="444">
        <v>53</v>
      </c>
      <c r="M1082" s="511" t="s">
        <v>5403</v>
      </c>
      <c r="N1082" s="504" t="s">
        <v>7064</v>
      </c>
      <c r="O1082" s="319" t="s">
        <v>5580</v>
      </c>
      <c r="P1082" s="319" t="s">
        <v>6034</v>
      </c>
      <c r="Q1082" s="319"/>
      <c r="R1082" s="319" t="s">
        <v>5299</v>
      </c>
      <c r="S1082" s="504">
        <v>50</v>
      </c>
      <c r="T1082" s="319" t="s">
        <v>5403</v>
      </c>
      <c r="U1082" s="319"/>
      <c r="V1082" s="319" t="s">
        <v>5257</v>
      </c>
      <c r="W1082" s="514">
        <v>43326</v>
      </c>
    </row>
    <row r="1083" spans="1:23" x14ac:dyDescent="0.3">
      <c r="A1083" s="366" t="s">
        <v>5817</v>
      </c>
      <c r="B1083" s="319" t="s">
        <v>5023</v>
      </c>
      <c r="C1083" s="512">
        <v>301.85000000000002</v>
      </c>
      <c r="D1083" s="319" t="s">
        <v>5371</v>
      </c>
      <c r="E1083" s="319" t="s">
        <v>5476</v>
      </c>
      <c r="F1083" s="319">
        <v>45</v>
      </c>
      <c r="G1083" s="319">
        <v>345</v>
      </c>
      <c r="H1083" s="319"/>
      <c r="I1083" s="513"/>
      <c r="J1083" s="319" t="s">
        <v>5988</v>
      </c>
      <c r="K1083" s="444">
        <v>84</v>
      </c>
      <c r="L1083" s="444">
        <v>85</v>
      </c>
      <c r="M1083" s="511" t="s">
        <v>5403</v>
      </c>
      <c r="N1083" s="504" t="s">
        <v>7065</v>
      </c>
      <c r="O1083" s="319" t="s">
        <v>5580</v>
      </c>
      <c r="P1083" s="319" t="s">
        <v>6034</v>
      </c>
      <c r="Q1083" s="319"/>
      <c r="R1083" s="319" t="s">
        <v>5299</v>
      </c>
      <c r="S1083" s="504">
        <v>4</v>
      </c>
      <c r="T1083" s="319" t="s">
        <v>5403</v>
      </c>
      <c r="U1083" s="319"/>
      <c r="V1083" s="319" t="s">
        <v>5257</v>
      </c>
      <c r="W1083" s="514">
        <v>43326</v>
      </c>
    </row>
    <row r="1084" spans="1:23" x14ac:dyDescent="0.3">
      <c r="A1084" s="366" t="s">
        <v>5817</v>
      </c>
      <c r="B1084" s="319" t="s">
        <v>5023</v>
      </c>
      <c r="C1084" s="512">
        <v>304.64999999999998</v>
      </c>
      <c r="D1084" s="319" t="s">
        <v>5299</v>
      </c>
      <c r="E1084" s="319" t="s">
        <v>5476</v>
      </c>
      <c r="F1084" s="319">
        <v>30</v>
      </c>
      <c r="G1084" s="319">
        <v>322</v>
      </c>
      <c r="H1084" s="319"/>
      <c r="I1084" s="513"/>
      <c r="J1084" s="319" t="s">
        <v>5988</v>
      </c>
      <c r="K1084" s="444">
        <v>86</v>
      </c>
      <c r="L1084" s="444">
        <v>244</v>
      </c>
      <c r="M1084" s="511" t="s">
        <v>5403</v>
      </c>
      <c r="N1084" s="504" t="s">
        <v>7066</v>
      </c>
      <c r="O1084" s="319" t="s">
        <v>5580</v>
      </c>
      <c r="P1084" s="319" t="s">
        <v>6034</v>
      </c>
      <c r="Q1084" s="319"/>
      <c r="R1084" s="319"/>
      <c r="S1084" s="504">
        <v>15</v>
      </c>
      <c r="T1084" s="319" t="s">
        <v>5403</v>
      </c>
      <c r="U1084" s="319"/>
      <c r="V1084" s="319" t="s">
        <v>5257</v>
      </c>
      <c r="W1084" s="514">
        <v>43326</v>
      </c>
    </row>
    <row r="1085" spans="1:23" x14ac:dyDescent="0.3">
      <c r="A1085" s="366" t="s">
        <v>5817</v>
      </c>
      <c r="B1085" s="319" t="s">
        <v>5023</v>
      </c>
      <c r="C1085" s="512">
        <v>303.10000000000002</v>
      </c>
      <c r="D1085" s="319" t="s">
        <v>6830</v>
      </c>
      <c r="E1085" s="319" t="s">
        <v>5476</v>
      </c>
      <c r="F1085" s="319">
        <v>22</v>
      </c>
      <c r="G1085" s="319">
        <v>356</v>
      </c>
      <c r="H1085" s="319"/>
      <c r="I1085" s="513"/>
      <c r="J1085" s="319" t="s">
        <v>5988</v>
      </c>
      <c r="K1085" s="444">
        <v>72</v>
      </c>
      <c r="L1085" s="444">
        <v>272</v>
      </c>
      <c r="M1085" s="445"/>
      <c r="N1085" s="504" t="s">
        <v>7067</v>
      </c>
      <c r="O1085" s="319" t="s">
        <v>5580</v>
      </c>
      <c r="P1085" s="319" t="s">
        <v>6034</v>
      </c>
      <c r="Q1085" s="319"/>
      <c r="R1085" s="319"/>
      <c r="S1085" s="504"/>
      <c r="T1085" s="319"/>
      <c r="U1085" s="319"/>
      <c r="V1085" s="319" t="s">
        <v>5257</v>
      </c>
      <c r="W1085" s="514">
        <v>43326</v>
      </c>
    </row>
    <row r="1086" spans="1:23" x14ac:dyDescent="0.3">
      <c r="A1086" s="366" t="s">
        <v>5817</v>
      </c>
      <c r="B1086" s="516" t="s">
        <v>5040</v>
      </c>
      <c r="C1086" s="512">
        <v>234</v>
      </c>
      <c r="D1086" s="319" t="s">
        <v>5371</v>
      </c>
      <c r="E1086" s="319" t="s">
        <v>5476</v>
      </c>
      <c r="F1086" s="319">
        <v>22</v>
      </c>
      <c r="G1086" s="319">
        <v>134</v>
      </c>
      <c r="H1086" s="319"/>
      <c r="I1086" s="513"/>
      <c r="J1086" s="319" t="s">
        <v>5248</v>
      </c>
      <c r="K1086" s="444">
        <v>52</v>
      </c>
      <c r="L1086" s="444">
        <v>215</v>
      </c>
      <c r="M1086" s="445" t="s">
        <v>6032</v>
      </c>
      <c r="N1086" s="504" t="s">
        <v>7068</v>
      </c>
      <c r="O1086" s="319" t="s">
        <v>5580</v>
      </c>
      <c r="P1086" s="319" t="s">
        <v>6034</v>
      </c>
      <c r="Q1086" s="319"/>
      <c r="R1086" s="319"/>
      <c r="S1086" s="504">
        <v>8</v>
      </c>
      <c r="T1086" s="319" t="s">
        <v>6036</v>
      </c>
      <c r="U1086" s="319"/>
      <c r="V1086" s="319" t="s">
        <v>5257</v>
      </c>
      <c r="W1086" s="514">
        <v>43314</v>
      </c>
    </row>
    <row r="1087" spans="1:23" x14ac:dyDescent="0.3">
      <c r="A1087" s="366" t="s">
        <v>5817</v>
      </c>
      <c r="B1087" s="516" t="s">
        <v>5040</v>
      </c>
      <c r="C1087" s="512">
        <v>235.6</v>
      </c>
      <c r="D1087" s="319" t="s">
        <v>5371</v>
      </c>
      <c r="E1087" s="319" t="s">
        <v>5476</v>
      </c>
      <c r="F1087" s="319">
        <v>62</v>
      </c>
      <c r="G1087" s="319">
        <v>347</v>
      </c>
      <c r="H1087" s="319"/>
      <c r="I1087" s="513"/>
      <c r="J1087" s="319" t="s">
        <v>6034</v>
      </c>
      <c r="K1087" s="444">
        <v>54</v>
      </c>
      <c r="L1087" s="444">
        <v>85</v>
      </c>
      <c r="M1087" s="445" t="s">
        <v>6032</v>
      </c>
      <c r="N1087" s="504" t="s">
        <v>7069</v>
      </c>
      <c r="O1087" s="319" t="s">
        <v>5580</v>
      </c>
      <c r="P1087" s="319" t="s">
        <v>6034</v>
      </c>
      <c r="Q1087" s="319"/>
      <c r="R1087" s="319"/>
      <c r="S1087" s="504">
        <v>2</v>
      </c>
      <c r="T1087" s="319"/>
      <c r="U1087" s="319"/>
      <c r="V1087" s="319" t="s">
        <v>5257</v>
      </c>
      <c r="W1087" s="514">
        <v>43314</v>
      </c>
    </row>
    <row r="1088" spans="1:23" x14ac:dyDescent="0.3">
      <c r="A1088" s="366" t="s">
        <v>5817</v>
      </c>
      <c r="B1088" s="516" t="s">
        <v>5040</v>
      </c>
      <c r="C1088" s="512">
        <v>235.9</v>
      </c>
      <c r="D1088" s="319" t="s">
        <v>5371</v>
      </c>
      <c r="E1088" s="319" t="s">
        <v>5476</v>
      </c>
      <c r="F1088" s="319">
        <v>65</v>
      </c>
      <c r="G1088" s="319">
        <v>343</v>
      </c>
      <c r="H1088" s="319"/>
      <c r="I1088" s="513"/>
      <c r="J1088" s="319" t="s">
        <v>5248</v>
      </c>
      <c r="K1088" s="444">
        <v>51</v>
      </c>
      <c r="L1088" s="444">
        <v>84</v>
      </c>
      <c r="M1088" s="445" t="s">
        <v>6032</v>
      </c>
      <c r="N1088" s="504" t="s">
        <v>7070</v>
      </c>
      <c r="O1088" s="319" t="s">
        <v>5580</v>
      </c>
      <c r="P1088" s="319" t="s">
        <v>6034</v>
      </c>
      <c r="Q1088" s="319"/>
      <c r="R1088" s="319"/>
      <c r="S1088" s="504">
        <v>2</v>
      </c>
      <c r="T1088" s="319" t="s">
        <v>6036</v>
      </c>
      <c r="U1088" s="319"/>
      <c r="V1088" s="319" t="s">
        <v>5257</v>
      </c>
      <c r="W1088" s="514">
        <v>43314</v>
      </c>
    </row>
    <row r="1089" spans="1:23" x14ac:dyDescent="0.3">
      <c r="A1089" s="366" t="s">
        <v>5817</v>
      </c>
      <c r="B1089" s="516" t="s">
        <v>5040</v>
      </c>
      <c r="C1089" s="512">
        <v>257.7</v>
      </c>
      <c r="D1089" s="319" t="s">
        <v>5371</v>
      </c>
      <c r="E1089" s="319" t="s">
        <v>5476</v>
      </c>
      <c r="F1089" s="319">
        <v>25</v>
      </c>
      <c r="G1089" s="319">
        <v>350</v>
      </c>
      <c r="H1089" s="319"/>
      <c r="I1089" s="513"/>
      <c r="J1089" s="319" t="s">
        <v>5248</v>
      </c>
      <c r="K1089" s="444">
        <v>89</v>
      </c>
      <c r="L1089" s="444">
        <v>263</v>
      </c>
      <c r="M1089" s="445" t="s">
        <v>6032</v>
      </c>
      <c r="N1089" s="504" t="s">
        <v>7071</v>
      </c>
      <c r="O1089" s="319" t="s">
        <v>4540</v>
      </c>
      <c r="P1089" s="319" t="s">
        <v>6034</v>
      </c>
      <c r="Q1089" s="319"/>
      <c r="R1089" s="319"/>
      <c r="S1089" s="504"/>
      <c r="T1089" s="319"/>
      <c r="U1089" s="319"/>
      <c r="V1089" s="319" t="s">
        <v>5257</v>
      </c>
      <c r="W1089" s="514">
        <v>43314</v>
      </c>
    </row>
    <row r="1090" spans="1:23" x14ac:dyDescent="0.3">
      <c r="A1090" s="366" t="s">
        <v>5817</v>
      </c>
      <c r="B1090" s="516" t="s">
        <v>5040</v>
      </c>
      <c r="C1090" s="512">
        <v>257.70999999999998</v>
      </c>
      <c r="D1090" s="319" t="s">
        <v>5371</v>
      </c>
      <c r="E1090" s="319" t="s">
        <v>5476</v>
      </c>
      <c r="F1090" s="319">
        <v>34</v>
      </c>
      <c r="G1090" s="319">
        <v>162</v>
      </c>
      <c r="H1090" s="319"/>
      <c r="I1090" s="513"/>
      <c r="J1090" s="319" t="s">
        <v>5248</v>
      </c>
      <c r="K1090" s="444">
        <v>31</v>
      </c>
      <c r="L1090" s="444">
        <v>243</v>
      </c>
      <c r="M1090" s="445" t="s">
        <v>6032</v>
      </c>
      <c r="N1090" s="504" t="s">
        <v>7072</v>
      </c>
      <c r="O1090" s="319" t="s">
        <v>4540</v>
      </c>
      <c r="P1090" s="319" t="s">
        <v>6034</v>
      </c>
      <c r="Q1090" s="319"/>
      <c r="R1090" s="319" t="s">
        <v>5299</v>
      </c>
      <c r="S1090" s="504">
        <v>8</v>
      </c>
      <c r="T1090" s="319" t="s">
        <v>6036</v>
      </c>
      <c r="U1090" s="319"/>
      <c r="V1090" s="319" t="s">
        <v>5257</v>
      </c>
      <c r="W1090" s="514">
        <v>43314</v>
      </c>
    </row>
    <row r="1091" spans="1:23" x14ac:dyDescent="0.3">
      <c r="A1091" s="366" t="s">
        <v>5817</v>
      </c>
      <c r="B1091" s="516" t="s">
        <v>5040</v>
      </c>
      <c r="C1091" s="512">
        <v>151</v>
      </c>
      <c r="D1091" s="319" t="s">
        <v>133</v>
      </c>
      <c r="E1091" s="319" t="s">
        <v>5529</v>
      </c>
      <c r="F1091" s="319">
        <v>27</v>
      </c>
      <c r="G1091" s="319">
        <v>7</v>
      </c>
      <c r="H1091" s="319"/>
      <c r="I1091" s="513"/>
      <c r="J1091" s="319"/>
      <c r="K1091" s="444">
        <v>88</v>
      </c>
      <c r="L1091" s="444">
        <v>98</v>
      </c>
      <c r="M1091" s="505" t="s">
        <v>5992</v>
      </c>
      <c r="N1091" s="504" t="s">
        <v>7073</v>
      </c>
      <c r="O1091" s="319" t="s">
        <v>5580</v>
      </c>
      <c r="P1091" s="319" t="s">
        <v>6034</v>
      </c>
      <c r="Q1091" s="319"/>
      <c r="R1091" s="319"/>
      <c r="S1091" s="504">
        <v>0</v>
      </c>
      <c r="T1091" s="319"/>
      <c r="U1091" s="319"/>
      <c r="V1091" s="319" t="s">
        <v>5257</v>
      </c>
      <c r="W1091" s="514">
        <v>43313</v>
      </c>
    </row>
    <row r="1092" spans="1:23" x14ac:dyDescent="0.3">
      <c r="A1092" s="366" t="s">
        <v>5817</v>
      </c>
      <c r="B1092" s="516" t="s">
        <v>5040</v>
      </c>
      <c r="C1092" s="512">
        <v>168.25</v>
      </c>
      <c r="D1092" s="319" t="s">
        <v>133</v>
      </c>
      <c r="E1092" s="319" t="s">
        <v>5476</v>
      </c>
      <c r="F1092" s="319">
        <v>25</v>
      </c>
      <c r="G1092" s="319">
        <v>0</v>
      </c>
      <c r="H1092" s="319"/>
      <c r="I1092" s="513"/>
      <c r="J1092" s="319" t="s">
        <v>5248</v>
      </c>
      <c r="K1092" s="444">
        <v>89</v>
      </c>
      <c r="L1092" s="444">
        <v>272</v>
      </c>
      <c r="M1092" s="505" t="s">
        <v>5992</v>
      </c>
      <c r="N1092" s="504" t="s">
        <v>7074</v>
      </c>
      <c r="O1092" s="319" t="s">
        <v>5580</v>
      </c>
      <c r="P1092" s="319" t="s">
        <v>6034</v>
      </c>
      <c r="Q1092" s="319"/>
      <c r="R1092" s="319"/>
      <c r="S1092" s="504"/>
      <c r="T1092" s="319"/>
      <c r="U1092" s="319"/>
      <c r="V1092" s="319" t="s">
        <v>5257</v>
      </c>
      <c r="W1092" s="514">
        <v>43313</v>
      </c>
    </row>
    <row r="1093" spans="1:23" x14ac:dyDescent="0.3">
      <c r="A1093" s="366" t="s">
        <v>5817</v>
      </c>
      <c r="B1093" s="516" t="s">
        <v>5040</v>
      </c>
      <c r="C1093" s="512">
        <v>169.5</v>
      </c>
      <c r="D1093" s="319" t="s">
        <v>133</v>
      </c>
      <c r="E1093" s="319" t="s">
        <v>5476</v>
      </c>
      <c r="F1093" s="319">
        <v>25</v>
      </c>
      <c r="G1093" s="319">
        <v>356</v>
      </c>
      <c r="H1093" s="319"/>
      <c r="I1093" s="513">
        <v>275</v>
      </c>
      <c r="J1093" s="319" t="s">
        <v>5988</v>
      </c>
      <c r="K1093" s="444">
        <v>89</v>
      </c>
      <c r="L1093" s="444">
        <v>268</v>
      </c>
      <c r="M1093" s="505" t="s">
        <v>5992</v>
      </c>
      <c r="N1093" s="504" t="s">
        <v>7075</v>
      </c>
      <c r="O1093" s="319" t="s">
        <v>5580</v>
      </c>
      <c r="P1093" s="319" t="s">
        <v>6034</v>
      </c>
      <c r="Q1093" s="319"/>
      <c r="R1093" s="319"/>
      <c r="S1093" s="504"/>
      <c r="T1093" s="319"/>
      <c r="U1093" s="319"/>
      <c r="V1093" s="319" t="s">
        <v>5257</v>
      </c>
      <c r="W1093" s="514">
        <v>43315</v>
      </c>
    </row>
    <row r="1094" spans="1:23" x14ac:dyDescent="0.3">
      <c r="A1094" s="366" t="s">
        <v>5817</v>
      </c>
      <c r="B1094" s="516" t="s">
        <v>5040</v>
      </c>
      <c r="C1094" s="512">
        <v>170.15</v>
      </c>
      <c r="D1094" s="319" t="s">
        <v>133</v>
      </c>
      <c r="E1094" s="319" t="s">
        <v>5476</v>
      </c>
      <c r="F1094" s="319">
        <v>27</v>
      </c>
      <c r="G1094" s="319">
        <v>351</v>
      </c>
      <c r="H1094" s="319"/>
      <c r="I1094" s="513">
        <v>274</v>
      </c>
      <c r="J1094" s="319" t="s">
        <v>5988</v>
      </c>
      <c r="K1094" s="444">
        <v>88</v>
      </c>
      <c r="L1094" s="444">
        <v>84</v>
      </c>
      <c r="M1094" s="505" t="s">
        <v>5992</v>
      </c>
      <c r="N1094" s="504" t="s">
        <v>7076</v>
      </c>
      <c r="O1094" s="319" t="s">
        <v>5580</v>
      </c>
      <c r="P1094" s="319" t="s">
        <v>6034</v>
      </c>
      <c r="Q1094" s="319"/>
      <c r="R1094" s="319"/>
      <c r="S1094" s="504"/>
      <c r="T1094" s="319"/>
      <c r="U1094" s="319"/>
      <c r="V1094" s="319" t="s">
        <v>5257</v>
      </c>
      <c r="W1094" s="514">
        <v>43315</v>
      </c>
    </row>
    <row r="1095" spans="1:23" x14ac:dyDescent="0.3">
      <c r="A1095" s="366" t="s">
        <v>5817</v>
      </c>
      <c r="B1095" s="516" t="s">
        <v>5040</v>
      </c>
      <c r="C1095" s="512">
        <v>171.8</v>
      </c>
      <c r="D1095" s="319" t="s">
        <v>133</v>
      </c>
      <c r="E1095" s="319" t="s">
        <v>5476</v>
      </c>
      <c r="F1095" s="319">
        <v>24</v>
      </c>
      <c r="G1095" s="319">
        <v>11</v>
      </c>
      <c r="H1095" s="319"/>
      <c r="I1095" s="513"/>
      <c r="J1095" s="319" t="s">
        <v>5248</v>
      </c>
      <c r="K1095" s="444">
        <v>89</v>
      </c>
      <c r="L1095" s="444">
        <v>282</v>
      </c>
      <c r="M1095" s="505" t="s">
        <v>5992</v>
      </c>
      <c r="N1095" s="504" t="s">
        <v>6074</v>
      </c>
      <c r="O1095" s="319" t="s">
        <v>5580</v>
      </c>
      <c r="P1095" s="319" t="s">
        <v>6034</v>
      </c>
      <c r="Q1095" s="319"/>
      <c r="R1095" s="319"/>
      <c r="S1095" s="504"/>
      <c r="T1095" s="319"/>
      <c r="U1095" s="319"/>
      <c r="V1095" s="319" t="s">
        <v>5257</v>
      </c>
      <c r="W1095" s="514">
        <v>43313</v>
      </c>
    </row>
    <row r="1096" spans="1:23" x14ac:dyDescent="0.3">
      <c r="A1096" s="366" t="s">
        <v>5817</v>
      </c>
      <c r="B1096" s="516" t="s">
        <v>5040</v>
      </c>
      <c r="C1096" s="512">
        <v>173.65</v>
      </c>
      <c r="D1096" s="319" t="s">
        <v>133</v>
      </c>
      <c r="E1096" s="319" t="s">
        <v>5476</v>
      </c>
      <c r="F1096" s="319">
        <v>23</v>
      </c>
      <c r="G1096" s="319">
        <v>2</v>
      </c>
      <c r="H1096" s="319"/>
      <c r="I1096" s="513">
        <v>271</v>
      </c>
      <c r="J1096" s="319" t="s">
        <v>5988</v>
      </c>
      <c r="K1096" s="444">
        <v>87</v>
      </c>
      <c r="L1096" s="444">
        <v>274</v>
      </c>
      <c r="M1096" s="505" t="s">
        <v>5992</v>
      </c>
      <c r="N1096" s="504" t="s">
        <v>7077</v>
      </c>
      <c r="O1096" s="319" t="s">
        <v>5580</v>
      </c>
      <c r="P1096" s="319" t="s">
        <v>6034</v>
      </c>
      <c r="Q1096" s="319"/>
      <c r="R1096" s="319"/>
      <c r="S1096" s="504"/>
      <c r="T1096" s="319"/>
      <c r="U1096" s="319"/>
      <c r="V1096" s="319" t="s">
        <v>5257</v>
      </c>
      <c r="W1096" s="514">
        <v>43315</v>
      </c>
    </row>
    <row r="1097" spans="1:23" x14ac:dyDescent="0.3">
      <c r="A1097" s="366" t="s">
        <v>5817</v>
      </c>
      <c r="B1097" s="516" t="s">
        <v>5040</v>
      </c>
      <c r="C1097" s="512">
        <v>195.1</v>
      </c>
      <c r="D1097" s="319" t="s">
        <v>133</v>
      </c>
      <c r="E1097" s="319" t="s">
        <v>5476</v>
      </c>
      <c r="F1097" s="319">
        <v>25</v>
      </c>
      <c r="G1097" s="319">
        <v>30</v>
      </c>
      <c r="H1097" s="319"/>
      <c r="I1097" s="513"/>
      <c r="J1097" s="319" t="s">
        <v>5248</v>
      </c>
      <c r="K1097" s="444">
        <v>88</v>
      </c>
      <c r="L1097" s="444">
        <v>119</v>
      </c>
      <c r="M1097" s="505" t="s">
        <v>5992</v>
      </c>
      <c r="N1097" s="504" t="s">
        <v>7078</v>
      </c>
      <c r="O1097" s="319" t="s">
        <v>5580</v>
      </c>
      <c r="P1097" s="319" t="s">
        <v>6034</v>
      </c>
      <c r="Q1097" s="319"/>
      <c r="R1097" s="319"/>
      <c r="S1097" s="504"/>
      <c r="T1097" s="319"/>
      <c r="U1097" s="319"/>
      <c r="V1097" s="319" t="s">
        <v>5257</v>
      </c>
      <c r="W1097" s="514">
        <v>43313</v>
      </c>
    </row>
    <row r="1098" spans="1:23" x14ac:dyDescent="0.3">
      <c r="A1098" s="366" t="s">
        <v>5817</v>
      </c>
      <c r="B1098" s="516" t="s">
        <v>5040</v>
      </c>
      <c r="C1098" s="512">
        <v>195.5</v>
      </c>
      <c r="D1098" s="319" t="s">
        <v>133</v>
      </c>
      <c r="E1098" s="319" t="s">
        <v>5476</v>
      </c>
      <c r="F1098" s="319">
        <v>23</v>
      </c>
      <c r="G1098" s="319">
        <v>37</v>
      </c>
      <c r="H1098" s="319"/>
      <c r="I1098" s="513">
        <v>112</v>
      </c>
      <c r="J1098" s="319"/>
      <c r="K1098" s="444">
        <v>88</v>
      </c>
      <c r="L1098" s="444">
        <v>126</v>
      </c>
      <c r="M1098" s="505" t="s">
        <v>5992</v>
      </c>
      <c r="N1098" s="504" t="s">
        <v>7079</v>
      </c>
      <c r="O1098" s="319" t="s">
        <v>5580</v>
      </c>
      <c r="P1098" s="319" t="s">
        <v>6034</v>
      </c>
      <c r="Q1098" s="319"/>
      <c r="R1098" s="319"/>
      <c r="S1098" s="504"/>
      <c r="T1098" s="319"/>
      <c r="U1098" s="319"/>
      <c r="V1098" s="319" t="s">
        <v>5257</v>
      </c>
      <c r="W1098" s="514">
        <v>43313</v>
      </c>
    </row>
    <row r="1099" spans="1:23" x14ac:dyDescent="0.3">
      <c r="A1099" s="366" t="s">
        <v>5817</v>
      </c>
      <c r="B1099" s="516" t="s">
        <v>5040</v>
      </c>
      <c r="C1099" s="512">
        <v>196.94</v>
      </c>
      <c r="D1099" s="319" t="s">
        <v>133</v>
      </c>
      <c r="E1099" s="319" t="s">
        <v>5476</v>
      </c>
      <c r="F1099" s="319">
        <v>25</v>
      </c>
      <c r="G1099" s="319">
        <v>50</v>
      </c>
      <c r="H1099" s="319">
        <v>17</v>
      </c>
      <c r="I1099" s="513"/>
      <c r="J1099" s="319" t="s">
        <v>5248</v>
      </c>
      <c r="K1099" s="444">
        <v>83</v>
      </c>
      <c r="L1099" s="444">
        <v>136</v>
      </c>
      <c r="M1099" s="505" t="s">
        <v>5992</v>
      </c>
      <c r="N1099" s="504" t="s">
        <v>7080</v>
      </c>
      <c r="O1099" s="319" t="s">
        <v>5580</v>
      </c>
      <c r="P1099" s="319" t="s">
        <v>6034</v>
      </c>
      <c r="Q1099" s="319" t="s">
        <v>5266</v>
      </c>
      <c r="R1099" s="319"/>
      <c r="S1099" s="504"/>
      <c r="T1099" s="319"/>
      <c r="U1099" s="319"/>
      <c r="V1099" s="319" t="s">
        <v>5257</v>
      </c>
      <c r="W1099" s="514">
        <v>43313</v>
      </c>
    </row>
    <row r="1100" spans="1:23" x14ac:dyDescent="0.3">
      <c r="A1100" s="366" t="s">
        <v>5817</v>
      </c>
      <c r="B1100" s="516" t="s">
        <v>5040</v>
      </c>
      <c r="C1100" s="512">
        <v>197.1</v>
      </c>
      <c r="D1100" s="319" t="s">
        <v>133</v>
      </c>
      <c r="E1100" s="319" t="s">
        <v>5476</v>
      </c>
      <c r="F1100" s="319">
        <v>25</v>
      </c>
      <c r="G1100" s="319">
        <v>38</v>
      </c>
      <c r="H1100" s="319"/>
      <c r="I1100" s="513"/>
      <c r="J1100" s="319" t="s">
        <v>5248</v>
      </c>
      <c r="K1100" s="444">
        <v>86</v>
      </c>
      <c r="L1100" s="444">
        <v>126</v>
      </c>
      <c r="M1100" s="505" t="s">
        <v>5992</v>
      </c>
      <c r="N1100" s="504" t="s">
        <v>7081</v>
      </c>
      <c r="O1100" s="319" t="s">
        <v>5580</v>
      </c>
      <c r="P1100" s="319" t="s">
        <v>6034</v>
      </c>
      <c r="Q1100" s="319"/>
      <c r="R1100" s="319"/>
      <c r="S1100" s="504"/>
      <c r="T1100" s="319"/>
      <c r="U1100" s="319"/>
      <c r="V1100" s="319" t="s">
        <v>5257</v>
      </c>
      <c r="W1100" s="514">
        <v>43313</v>
      </c>
    </row>
    <row r="1101" spans="1:23" x14ac:dyDescent="0.3">
      <c r="A1101" s="366" t="s">
        <v>5817</v>
      </c>
      <c r="B1101" s="516" t="s">
        <v>5040</v>
      </c>
      <c r="C1101" s="512">
        <v>232.3</v>
      </c>
      <c r="D1101" s="319" t="s">
        <v>133</v>
      </c>
      <c r="E1101" s="319" t="s">
        <v>5476</v>
      </c>
      <c r="F1101" s="319">
        <v>19</v>
      </c>
      <c r="G1101" s="319">
        <v>14</v>
      </c>
      <c r="H1101" s="319"/>
      <c r="I1101" s="513"/>
      <c r="J1101" s="319" t="s">
        <v>5248</v>
      </c>
      <c r="K1101" s="444">
        <v>83</v>
      </c>
      <c r="L1101" s="444">
        <v>286</v>
      </c>
      <c r="M1101" s="505" t="s">
        <v>5992</v>
      </c>
      <c r="N1101" s="504" t="s">
        <v>7082</v>
      </c>
      <c r="O1101" s="319" t="s">
        <v>5580</v>
      </c>
      <c r="P1101" s="319" t="s">
        <v>6034</v>
      </c>
      <c r="Q1101" s="319"/>
      <c r="R1101" s="319"/>
      <c r="S1101" s="504"/>
      <c r="T1101" s="319"/>
      <c r="U1101" s="319"/>
      <c r="V1101" s="319" t="s">
        <v>5257</v>
      </c>
      <c r="W1101" s="514">
        <v>43313</v>
      </c>
    </row>
    <row r="1102" spans="1:23" x14ac:dyDescent="0.3">
      <c r="A1102" s="366" t="s">
        <v>5817</v>
      </c>
      <c r="B1102" s="516" t="s">
        <v>5040</v>
      </c>
      <c r="C1102" s="512">
        <v>233.8</v>
      </c>
      <c r="D1102" s="319" t="s">
        <v>133</v>
      </c>
      <c r="E1102" s="319" t="s">
        <v>5529</v>
      </c>
      <c r="F1102" s="319">
        <v>22</v>
      </c>
      <c r="G1102" s="319">
        <v>2</v>
      </c>
      <c r="H1102" s="319"/>
      <c r="I1102" s="513"/>
      <c r="J1102" s="319" t="s">
        <v>5248</v>
      </c>
      <c r="K1102" s="444">
        <v>86</v>
      </c>
      <c r="L1102" s="444">
        <v>275</v>
      </c>
      <c r="M1102" s="505" t="s">
        <v>5992</v>
      </c>
      <c r="N1102" s="504" t="s">
        <v>7082</v>
      </c>
      <c r="O1102" s="319" t="s">
        <v>5580</v>
      </c>
      <c r="P1102" s="319" t="s">
        <v>6034</v>
      </c>
      <c r="Q1102" s="319"/>
      <c r="R1102" s="319"/>
      <c r="S1102" s="504"/>
      <c r="T1102" s="319"/>
      <c r="U1102" s="319"/>
      <c r="V1102" s="319" t="s">
        <v>5257</v>
      </c>
      <c r="W1102" s="514">
        <v>43313</v>
      </c>
    </row>
    <row r="1103" spans="1:23" x14ac:dyDescent="0.3">
      <c r="A1103" s="366" t="s">
        <v>5817</v>
      </c>
      <c r="B1103" s="516" t="s">
        <v>5040</v>
      </c>
      <c r="C1103" s="512">
        <v>240.7</v>
      </c>
      <c r="D1103" s="319" t="s">
        <v>133</v>
      </c>
      <c r="E1103" s="319" t="s">
        <v>5476</v>
      </c>
      <c r="F1103" s="319">
        <v>29</v>
      </c>
      <c r="G1103" s="319">
        <v>328</v>
      </c>
      <c r="H1103" s="319"/>
      <c r="I1103" s="513"/>
      <c r="J1103" s="319" t="s">
        <v>5248</v>
      </c>
      <c r="K1103" s="444">
        <v>84</v>
      </c>
      <c r="L1103" s="444">
        <v>65</v>
      </c>
      <c r="M1103" s="505" t="s">
        <v>5992</v>
      </c>
      <c r="N1103" s="504" t="s">
        <v>7083</v>
      </c>
      <c r="O1103" s="319" t="s">
        <v>5580</v>
      </c>
      <c r="P1103" s="319" t="s">
        <v>6034</v>
      </c>
      <c r="Q1103" s="319" t="s">
        <v>5266</v>
      </c>
      <c r="R1103" s="319"/>
      <c r="S1103" s="504"/>
      <c r="T1103" s="319"/>
      <c r="U1103" s="319"/>
      <c r="V1103" s="319" t="s">
        <v>5257</v>
      </c>
      <c r="W1103" s="514">
        <v>43314</v>
      </c>
    </row>
    <row r="1104" spans="1:23" x14ac:dyDescent="0.3">
      <c r="A1104" s="366" t="s">
        <v>5817</v>
      </c>
      <c r="B1104" s="516" t="s">
        <v>5040</v>
      </c>
      <c r="C1104" s="512">
        <v>248.45</v>
      </c>
      <c r="D1104" s="319" t="s">
        <v>133</v>
      </c>
      <c r="E1104" s="319" t="s">
        <v>5476</v>
      </c>
      <c r="F1104" s="319">
        <v>26</v>
      </c>
      <c r="G1104" s="319">
        <v>350</v>
      </c>
      <c r="H1104" s="319"/>
      <c r="I1104" s="513">
        <v>262</v>
      </c>
      <c r="J1104" s="319" t="s">
        <v>5248</v>
      </c>
      <c r="K1104" s="444">
        <v>90</v>
      </c>
      <c r="L1104" s="444">
        <v>264</v>
      </c>
      <c r="M1104" s="505" t="s">
        <v>5992</v>
      </c>
      <c r="N1104" s="504" t="s">
        <v>7084</v>
      </c>
      <c r="O1104" s="319" t="s">
        <v>5580</v>
      </c>
      <c r="P1104" s="319" t="s">
        <v>6034</v>
      </c>
      <c r="Q1104" s="319"/>
      <c r="R1104" s="319"/>
      <c r="S1104" s="504"/>
      <c r="T1104" s="319"/>
      <c r="U1104" s="319"/>
      <c r="V1104" s="319" t="s">
        <v>5257</v>
      </c>
      <c r="W1104" s="514">
        <v>43314</v>
      </c>
    </row>
    <row r="1105" spans="1:23" x14ac:dyDescent="0.3">
      <c r="A1105" s="366" t="s">
        <v>5817</v>
      </c>
      <c r="B1105" s="516" t="s">
        <v>5040</v>
      </c>
      <c r="C1105" s="512">
        <v>262.35000000000002</v>
      </c>
      <c r="D1105" s="319" t="s">
        <v>133</v>
      </c>
      <c r="E1105" s="319" t="s">
        <v>5476</v>
      </c>
      <c r="F1105" s="319">
        <v>40</v>
      </c>
      <c r="G1105" s="319">
        <v>350</v>
      </c>
      <c r="H1105" s="319"/>
      <c r="I1105" s="513"/>
      <c r="J1105" s="319" t="s">
        <v>5248</v>
      </c>
      <c r="K1105" s="444">
        <v>77</v>
      </c>
      <c r="L1105" s="444">
        <v>84</v>
      </c>
      <c r="M1105" s="505" t="s">
        <v>5992</v>
      </c>
      <c r="N1105" s="504" t="s">
        <v>7085</v>
      </c>
      <c r="O1105" s="319" t="s">
        <v>5580</v>
      </c>
      <c r="P1105" s="319" t="s">
        <v>6034</v>
      </c>
      <c r="Q1105" s="319"/>
      <c r="R1105" s="319"/>
      <c r="S1105" s="504"/>
      <c r="T1105" s="319"/>
      <c r="U1105" s="319"/>
      <c r="V1105" s="319" t="s">
        <v>5257</v>
      </c>
      <c r="W1105" s="514">
        <v>43314</v>
      </c>
    </row>
    <row r="1106" spans="1:23" x14ac:dyDescent="0.3">
      <c r="A1106" s="366" t="s">
        <v>5817</v>
      </c>
      <c r="B1106" s="516" t="s">
        <v>5040</v>
      </c>
      <c r="C1106" s="512">
        <v>289.75</v>
      </c>
      <c r="D1106" s="319" t="s">
        <v>5371</v>
      </c>
      <c r="E1106" s="319" t="s">
        <v>5476</v>
      </c>
      <c r="F1106" s="319">
        <v>25</v>
      </c>
      <c r="G1106" s="319">
        <v>352</v>
      </c>
      <c r="H1106" s="319"/>
      <c r="I1106" s="513"/>
      <c r="J1106" s="319" t="s">
        <v>5248</v>
      </c>
      <c r="K1106" s="444">
        <v>88</v>
      </c>
      <c r="L1106" s="444">
        <v>265</v>
      </c>
      <c r="M1106" s="505" t="s">
        <v>5992</v>
      </c>
      <c r="N1106" s="504" t="s">
        <v>7086</v>
      </c>
      <c r="O1106" s="319" t="s">
        <v>5580</v>
      </c>
      <c r="P1106" s="319" t="s">
        <v>6034</v>
      </c>
      <c r="Q1106" s="319"/>
      <c r="R1106" s="319" t="s">
        <v>5246</v>
      </c>
      <c r="S1106" s="504">
        <v>7</v>
      </c>
      <c r="T1106" s="319" t="s">
        <v>6029</v>
      </c>
      <c r="U1106" s="319"/>
      <c r="V1106" s="319" t="s">
        <v>5257</v>
      </c>
      <c r="W1106" s="514">
        <v>43314</v>
      </c>
    </row>
    <row r="1107" spans="1:23" x14ac:dyDescent="0.3">
      <c r="A1107" s="366" t="s">
        <v>5817</v>
      </c>
      <c r="B1107" s="516" t="s">
        <v>5040</v>
      </c>
      <c r="C1107" s="512">
        <v>291.95</v>
      </c>
      <c r="D1107" s="319" t="s">
        <v>5280</v>
      </c>
      <c r="E1107" s="319" t="s">
        <v>5476</v>
      </c>
      <c r="F1107" s="319">
        <v>25</v>
      </c>
      <c r="G1107" s="319">
        <v>355</v>
      </c>
      <c r="H1107" s="319"/>
      <c r="I1107" s="513"/>
      <c r="J1107" s="319" t="s">
        <v>5988</v>
      </c>
      <c r="K1107" s="444">
        <v>88</v>
      </c>
      <c r="L1107" s="444">
        <v>268</v>
      </c>
      <c r="M1107" s="505" t="s">
        <v>5992</v>
      </c>
      <c r="N1107" s="504" t="s">
        <v>7087</v>
      </c>
      <c r="O1107" s="319" t="s">
        <v>5580</v>
      </c>
      <c r="P1107" s="319" t="s">
        <v>6034</v>
      </c>
      <c r="Q1107" s="319"/>
      <c r="R1107" s="319"/>
      <c r="S1107" s="504"/>
      <c r="T1107" s="319"/>
      <c r="U1107" s="319"/>
      <c r="V1107" s="319" t="s">
        <v>5257</v>
      </c>
      <c r="W1107" s="514">
        <v>43314</v>
      </c>
    </row>
    <row r="1108" spans="1:23" x14ac:dyDescent="0.3">
      <c r="A1108" s="366" t="s">
        <v>5817</v>
      </c>
      <c r="B1108" s="516" t="s">
        <v>5040</v>
      </c>
      <c r="C1108" s="512">
        <v>293.85000000000002</v>
      </c>
      <c r="D1108" s="319" t="s">
        <v>133</v>
      </c>
      <c r="E1108" s="319" t="s">
        <v>5476</v>
      </c>
      <c r="F1108" s="319">
        <v>24</v>
      </c>
      <c r="G1108" s="319">
        <v>355</v>
      </c>
      <c r="H1108" s="319"/>
      <c r="I1108" s="513">
        <v>278</v>
      </c>
      <c r="J1108" s="319" t="s">
        <v>5248</v>
      </c>
      <c r="K1108" s="444">
        <v>87</v>
      </c>
      <c r="L1108" s="444">
        <v>268</v>
      </c>
      <c r="M1108" s="505" t="s">
        <v>5992</v>
      </c>
      <c r="N1108" s="504" t="s">
        <v>7088</v>
      </c>
      <c r="O1108" s="319" t="s">
        <v>5580</v>
      </c>
      <c r="P1108" s="319" t="s">
        <v>6034</v>
      </c>
      <c r="Q1108" s="319"/>
      <c r="R1108" s="319"/>
      <c r="S1108" s="504"/>
      <c r="T1108" s="319"/>
      <c r="U1108" s="319"/>
      <c r="V1108" s="319" t="s">
        <v>5257</v>
      </c>
      <c r="W1108" s="514">
        <v>43314</v>
      </c>
    </row>
    <row r="1109" spans="1:23" x14ac:dyDescent="0.3">
      <c r="A1109" s="366" t="s">
        <v>5817</v>
      </c>
      <c r="B1109" s="516" t="s">
        <v>5040</v>
      </c>
      <c r="C1109" s="512">
        <v>151.5</v>
      </c>
      <c r="D1109" s="319" t="s">
        <v>7089</v>
      </c>
      <c r="E1109" s="319" t="s">
        <v>5476</v>
      </c>
      <c r="F1109" s="319">
        <v>33</v>
      </c>
      <c r="G1109" s="319">
        <v>115</v>
      </c>
      <c r="H1109" s="319"/>
      <c r="I1109" s="513"/>
      <c r="J1109" s="319" t="s">
        <v>5248</v>
      </c>
      <c r="K1109" s="444">
        <v>50</v>
      </c>
      <c r="L1109" s="444">
        <v>188</v>
      </c>
      <c r="M1109" s="451" t="s">
        <v>6075</v>
      </c>
      <c r="N1109" s="504" t="s">
        <v>7090</v>
      </c>
      <c r="O1109" s="319" t="s">
        <v>5580</v>
      </c>
      <c r="P1109" s="319" t="s">
        <v>6127</v>
      </c>
      <c r="Q1109" s="319" t="s">
        <v>6119</v>
      </c>
      <c r="R1109" s="319"/>
      <c r="S1109" s="504"/>
      <c r="T1109" s="319"/>
      <c r="U1109" s="319"/>
      <c r="V1109" s="319" t="s">
        <v>5257</v>
      </c>
      <c r="W1109" s="514">
        <v>43313</v>
      </c>
    </row>
    <row r="1110" spans="1:23" x14ac:dyDescent="0.3">
      <c r="A1110" s="366" t="s">
        <v>5817</v>
      </c>
      <c r="B1110" s="516" t="s">
        <v>5040</v>
      </c>
      <c r="C1110" s="512">
        <v>194.72</v>
      </c>
      <c r="D1110" s="319" t="s">
        <v>133</v>
      </c>
      <c r="E1110" s="319" t="s">
        <v>5476</v>
      </c>
      <c r="F1110" s="319">
        <v>25</v>
      </c>
      <c r="G1110" s="319">
        <v>32</v>
      </c>
      <c r="H1110" s="319">
        <v>347</v>
      </c>
      <c r="I1110" s="513"/>
      <c r="J1110" s="319" t="s">
        <v>6034</v>
      </c>
      <c r="K1110" s="444">
        <v>88</v>
      </c>
      <c r="L1110" s="444">
        <v>121</v>
      </c>
      <c r="M1110" s="451" t="s">
        <v>6075</v>
      </c>
      <c r="N1110" s="504" t="s">
        <v>7091</v>
      </c>
      <c r="O1110" s="319" t="s">
        <v>5580</v>
      </c>
      <c r="P1110" s="319" t="s">
        <v>6210</v>
      </c>
      <c r="Q1110" s="319" t="s">
        <v>5266</v>
      </c>
      <c r="R1110" s="319"/>
      <c r="S1110" s="504"/>
      <c r="T1110" s="319"/>
      <c r="U1110" s="319"/>
      <c r="V1110" s="319" t="s">
        <v>5257</v>
      </c>
      <c r="W1110" s="514">
        <v>43313</v>
      </c>
    </row>
    <row r="1111" spans="1:23" x14ac:dyDescent="0.3">
      <c r="A1111" s="366" t="s">
        <v>5817</v>
      </c>
      <c r="B1111" s="516" t="s">
        <v>5040</v>
      </c>
      <c r="C1111" s="512">
        <v>243.2</v>
      </c>
      <c r="D1111" s="319" t="s">
        <v>5469</v>
      </c>
      <c r="E1111" s="319" t="s">
        <v>5476</v>
      </c>
      <c r="F1111" s="319">
        <v>28</v>
      </c>
      <c r="G1111" s="319">
        <v>327</v>
      </c>
      <c r="H1111" s="319"/>
      <c r="I1111" s="513"/>
      <c r="J1111" s="319" t="s">
        <v>5988</v>
      </c>
      <c r="K1111" s="444">
        <v>85</v>
      </c>
      <c r="L1111" s="444">
        <v>64</v>
      </c>
      <c r="M1111" s="506" t="s">
        <v>6039</v>
      </c>
      <c r="N1111" s="504" t="s">
        <v>6629</v>
      </c>
      <c r="O1111" s="319" t="s">
        <v>5580</v>
      </c>
      <c r="P1111" s="319" t="s">
        <v>6034</v>
      </c>
      <c r="Q1111" s="319"/>
      <c r="R1111" s="319"/>
      <c r="S1111" s="504"/>
      <c r="T1111" s="319"/>
      <c r="U1111" s="319"/>
      <c r="V1111" s="319" t="s">
        <v>5257</v>
      </c>
      <c r="W1111" s="514">
        <v>43314</v>
      </c>
    </row>
    <row r="1112" spans="1:23" x14ac:dyDescent="0.3">
      <c r="A1112" s="366" t="s">
        <v>5817</v>
      </c>
      <c r="B1112" s="516" t="s">
        <v>5040</v>
      </c>
      <c r="C1112" s="512">
        <v>245.9</v>
      </c>
      <c r="D1112" s="319" t="s">
        <v>5469</v>
      </c>
      <c r="E1112" s="319" t="s">
        <v>5476</v>
      </c>
      <c r="F1112" s="319">
        <v>27</v>
      </c>
      <c r="G1112" s="319">
        <v>336</v>
      </c>
      <c r="H1112" s="319"/>
      <c r="I1112" s="513"/>
      <c r="J1112" s="319" t="s">
        <v>5248</v>
      </c>
      <c r="K1112" s="444">
        <v>88</v>
      </c>
      <c r="L1112" s="444">
        <v>71</v>
      </c>
      <c r="M1112" s="506" t="s">
        <v>6039</v>
      </c>
      <c r="N1112" s="504" t="s">
        <v>6629</v>
      </c>
      <c r="O1112" s="319" t="s">
        <v>5580</v>
      </c>
      <c r="P1112" s="319" t="s">
        <v>6034</v>
      </c>
      <c r="Q1112" s="319"/>
      <c r="R1112" s="319"/>
      <c r="S1112" s="504"/>
      <c r="T1112" s="319"/>
      <c r="U1112" s="319"/>
      <c r="V1112" s="319" t="s">
        <v>5257</v>
      </c>
      <c r="W1112" s="514">
        <v>43314</v>
      </c>
    </row>
    <row r="1113" spans="1:23" x14ac:dyDescent="0.3">
      <c r="A1113" s="366" t="s">
        <v>5817</v>
      </c>
      <c r="B1113" s="516" t="s">
        <v>5040</v>
      </c>
      <c r="C1113" s="512">
        <v>247.8</v>
      </c>
      <c r="D1113" s="319" t="s">
        <v>5469</v>
      </c>
      <c r="E1113" s="319" t="s">
        <v>5476</v>
      </c>
      <c r="F1113" s="319">
        <v>26</v>
      </c>
      <c r="G1113" s="319">
        <v>2</v>
      </c>
      <c r="H1113" s="319"/>
      <c r="I1113" s="513"/>
      <c r="J1113" s="319" t="s">
        <v>5248</v>
      </c>
      <c r="K1113" s="444">
        <v>89</v>
      </c>
      <c r="L1113" s="444">
        <v>274</v>
      </c>
      <c r="M1113" s="506" t="s">
        <v>6039</v>
      </c>
      <c r="N1113" s="504" t="s">
        <v>7092</v>
      </c>
      <c r="O1113" s="319" t="s">
        <v>5580</v>
      </c>
      <c r="P1113" s="319" t="s">
        <v>6034</v>
      </c>
      <c r="Q1113" s="319"/>
      <c r="R1113" s="319"/>
      <c r="S1113" s="504"/>
      <c r="T1113" s="319"/>
      <c r="U1113" s="319"/>
      <c r="V1113" s="319" t="s">
        <v>5257</v>
      </c>
      <c r="W1113" s="514">
        <v>43314</v>
      </c>
    </row>
    <row r="1114" spans="1:23" x14ac:dyDescent="0.3">
      <c r="A1114" s="366" t="s">
        <v>5817</v>
      </c>
      <c r="B1114" s="516" t="s">
        <v>5040</v>
      </c>
      <c r="C1114" s="512">
        <v>249.3</v>
      </c>
      <c r="D1114" s="319" t="s">
        <v>5469</v>
      </c>
      <c r="E1114" s="319" t="s">
        <v>5476</v>
      </c>
      <c r="F1114" s="319">
        <v>26</v>
      </c>
      <c r="G1114" s="319">
        <v>349</v>
      </c>
      <c r="H1114" s="319"/>
      <c r="I1114" s="513">
        <v>249</v>
      </c>
      <c r="J1114" s="319" t="s">
        <v>5988</v>
      </c>
      <c r="K1114" s="444">
        <v>90</v>
      </c>
      <c r="L1114" s="444">
        <v>263</v>
      </c>
      <c r="M1114" s="506" t="s">
        <v>6039</v>
      </c>
      <c r="N1114" s="504" t="s">
        <v>7093</v>
      </c>
      <c r="O1114" s="319" t="s">
        <v>5580</v>
      </c>
      <c r="P1114" s="319" t="s">
        <v>6034</v>
      </c>
      <c r="Q1114" s="319"/>
      <c r="R1114" s="319"/>
      <c r="S1114" s="504"/>
      <c r="T1114" s="319"/>
      <c r="U1114" s="319"/>
      <c r="V1114" s="319" t="s">
        <v>5257</v>
      </c>
      <c r="W1114" s="514">
        <v>43314</v>
      </c>
    </row>
    <row r="1115" spans="1:23" x14ac:dyDescent="0.3">
      <c r="A1115" s="366" t="s">
        <v>5817</v>
      </c>
      <c r="B1115" s="516" t="s">
        <v>5040</v>
      </c>
      <c r="C1115" s="512">
        <v>271.89</v>
      </c>
      <c r="D1115" s="319" t="s">
        <v>5469</v>
      </c>
      <c r="E1115" s="319" t="s">
        <v>5476</v>
      </c>
      <c r="F1115" s="319">
        <v>30</v>
      </c>
      <c r="G1115" s="319">
        <v>340</v>
      </c>
      <c r="H1115" s="319"/>
      <c r="I1115" s="513"/>
      <c r="J1115" s="319" t="s">
        <v>6034</v>
      </c>
      <c r="K1115" s="444">
        <v>86</v>
      </c>
      <c r="L1115" s="444">
        <v>74</v>
      </c>
      <c r="M1115" s="506" t="s">
        <v>6039</v>
      </c>
      <c r="N1115" s="504" t="s">
        <v>6870</v>
      </c>
      <c r="O1115" s="319" t="s">
        <v>5580</v>
      </c>
      <c r="P1115" s="319" t="s">
        <v>6034</v>
      </c>
      <c r="Q1115" s="319"/>
      <c r="R1115" s="319"/>
      <c r="S1115" s="504"/>
      <c r="T1115" s="319"/>
      <c r="U1115" s="319"/>
      <c r="V1115" s="319" t="s">
        <v>5257</v>
      </c>
      <c r="W1115" s="514">
        <v>43314</v>
      </c>
    </row>
    <row r="1116" spans="1:23" x14ac:dyDescent="0.3">
      <c r="A1116" s="366" t="s">
        <v>5817</v>
      </c>
      <c r="B1116" s="516" t="s">
        <v>5040</v>
      </c>
      <c r="C1116" s="512">
        <v>277.60000000000002</v>
      </c>
      <c r="D1116" s="319" t="s">
        <v>5469</v>
      </c>
      <c r="E1116" s="319" t="s">
        <v>5476</v>
      </c>
      <c r="F1116" s="319">
        <v>32</v>
      </c>
      <c r="G1116" s="319">
        <v>342</v>
      </c>
      <c r="H1116" s="319"/>
      <c r="I1116" s="513"/>
      <c r="J1116" s="319" t="s">
        <v>5248</v>
      </c>
      <c r="K1116" s="444">
        <v>84</v>
      </c>
      <c r="L1116" s="444">
        <v>76</v>
      </c>
      <c r="M1116" s="506" t="s">
        <v>6039</v>
      </c>
      <c r="N1116" s="504" t="s">
        <v>7094</v>
      </c>
      <c r="O1116" s="319" t="s">
        <v>5580</v>
      </c>
      <c r="P1116" s="319" t="s">
        <v>6034</v>
      </c>
      <c r="Q1116" s="319"/>
      <c r="R1116" s="319"/>
      <c r="S1116" s="504"/>
      <c r="T1116" s="319"/>
      <c r="U1116" s="319"/>
      <c r="V1116" s="319" t="s">
        <v>5257</v>
      </c>
      <c r="W1116" s="514">
        <v>43314</v>
      </c>
    </row>
    <row r="1117" spans="1:23" x14ac:dyDescent="0.3">
      <c r="A1117" s="366" t="s">
        <v>5817</v>
      </c>
      <c r="B1117" s="516" t="s">
        <v>5040</v>
      </c>
      <c r="C1117" s="512">
        <v>283.01</v>
      </c>
      <c r="D1117" s="319" t="s">
        <v>5469</v>
      </c>
      <c r="E1117" s="319" t="s">
        <v>5476</v>
      </c>
      <c r="F1117" s="319">
        <v>28</v>
      </c>
      <c r="G1117" s="319">
        <v>356</v>
      </c>
      <c r="H1117" s="319"/>
      <c r="I1117" s="513"/>
      <c r="J1117" s="319" t="s">
        <v>5248</v>
      </c>
      <c r="K1117" s="444">
        <v>89</v>
      </c>
      <c r="L1117" s="444">
        <v>88</v>
      </c>
      <c r="M1117" s="506" t="s">
        <v>6039</v>
      </c>
      <c r="N1117" s="504" t="s">
        <v>7095</v>
      </c>
      <c r="O1117" s="319" t="s">
        <v>5580</v>
      </c>
      <c r="P1117" s="319" t="s">
        <v>6034</v>
      </c>
      <c r="Q1117" s="319"/>
      <c r="R1117" s="319"/>
      <c r="S1117" s="504"/>
      <c r="T1117" s="319"/>
      <c r="U1117" s="319"/>
      <c r="V1117" s="319" t="s">
        <v>5257</v>
      </c>
      <c r="W1117" s="514">
        <v>43314</v>
      </c>
    </row>
    <row r="1118" spans="1:23" x14ac:dyDescent="0.3">
      <c r="A1118" s="366" t="s">
        <v>5817</v>
      </c>
      <c r="B1118" s="516" t="s">
        <v>5040</v>
      </c>
      <c r="C1118" s="512">
        <v>284.5</v>
      </c>
      <c r="D1118" s="319" t="s">
        <v>5469</v>
      </c>
      <c r="E1118" s="319"/>
      <c r="F1118" s="319">
        <v>27</v>
      </c>
      <c r="G1118" s="319">
        <v>336</v>
      </c>
      <c r="H1118" s="319"/>
      <c r="I1118" s="513"/>
      <c r="J1118" s="319" t="s">
        <v>6034</v>
      </c>
      <c r="K1118" s="444">
        <v>88</v>
      </c>
      <c r="L1118" s="444">
        <v>71</v>
      </c>
      <c r="M1118" s="506" t="s">
        <v>6039</v>
      </c>
      <c r="N1118" s="504" t="s">
        <v>6944</v>
      </c>
      <c r="O1118" s="319" t="s">
        <v>5580</v>
      </c>
      <c r="P1118" s="319" t="s">
        <v>6034</v>
      </c>
      <c r="Q1118" s="319" t="s">
        <v>6119</v>
      </c>
      <c r="R1118" s="319"/>
      <c r="S1118" s="504"/>
      <c r="T1118" s="319"/>
      <c r="U1118" s="319"/>
      <c r="V1118" s="319" t="s">
        <v>5257</v>
      </c>
      <c r="W1118" s="514">
        <v>43314</v>
      </c>
    </row>
    <row r="1119" spans="1:23" x14ac:dyDescent="0.3">
      <c r="A1119" s="366" t="s">
        <v>5817</v>
      </c>
      <c r="B1119" s="516" t="s">
        <v>5040</v>
      </c>
      <c r="C1119" s="512">
        <v>287.27</v>
      </c>
      <c r="D1119" s="319" t="s">
        <v>5469</v>
      </c>
      <c r="E1119" s="319" t="s">
        <v>5476</v>
      </c>
      <c r="F1119" s="319">
        <v>29</v>
      </c>
      <c r="G1119" s="319">
        <v>5</v>
      </c>
      <c r="H1119" s="319"/>
      <c r="I1119" s="513"/>
      <c r="J1119" s="319" t="s">
        <v>5248</v>
      </c>
      <c r="K1119" s="444">
        <v>88</v>
      </c>
      <c r="L1119" s="444">
        <v>96</v>
      </c>
      <c r="M1119" s="506" t="s">
        <v>6039</v>
      </c>
      <c r="N1119" s="504" t="s">
        <v>6946</v>
      </c>
      <c r="O1119" s="319" t="s">
        <v>5580</v>
      </c>
      <c r="P1119" s="319" t="s">
        <v>6034</v>
      </c>
      <c r="Q1119" s="319"/>
      <c r="R1119" s="319"/>
      <c r="S1119" s="504"/>
      <c r="T1119" s="319"/>
      <c r="U1119" s="319"/>
      <c r="V1119" s="319" t="s">
        <v>5257</v>
      </c>
      <c r="W1119" s="514">
        <v>43314</v>
      </c>
    </row>
    <row r="1120" spans="1:23" x14ac:dyDescent="0.3">
      <c r="A1120" s="366" t="s">
        <v>5817</v>
      </c>
      <c r="B1120" s="516" t="s">
        <v>5040</v>
      </c>
      <c r="C1120" s="512">
        <v>287.3</v>
      </c>
      <c r="D1120" s="319" t="s">
        <v>5469</v>
      </c>
      <c r="E1120" s="319" t="s">
        <v>5476</v>
      </c>
      <c r="F1120" s="319">
        <v>32</v>
      </c>
      <c r="G1120" s="319">
        <v>25</v>
      </c>
      <c r="H1120" s="319"/>
      <c r="I1120" s="513"/>
      <c r="J1120" s="319" t="s">
        <v>6034</v>
      </c>
      <c r="K1120" s="444">
        <v>83</v>
      </c>
      <c r="L1120" s="444">
        <v>113</v>
      </c>
      <c r="M1120" s="506" t="s">
        <v>6039</v>
      </c>
      <c r="N1120" s="504" t="s">
        <v>7096</v>
      </c>
      <c r="O1120" s="319" t="s">
        <v>5580</v>
      </c>
      <c r="P1120" s="319" t="s">
        <v>6034</v>
      </c>
      <c r="Q1120" s="319"/>
      <c r="R1120" s="319"/>
      <c r="S1120" s="504"/>
      <c r="T1120" s="319"/>
      <c r="U1120" s="319"/>
      <c r="V1120" s="319" t="s">
        <v>5257</v>
      </c>
      <c r="W1120" s="514">
        <v>43314</v>
      </c>
    </row>
    <row r="1121" spans="1:23" x14ac:dyDescent="0.3">
      <c r="A1121" s="366" t="s">
        <v>5817</v>
      </c>
      <c r="B1121" s="516" t="s">
        <v>5040</v>
      </c>
      <c r="C1121" s="512">
        <v>289.89999999999998</v>
      </c>
      <c r="D1121" s="319" t="s">
        <v>5469</v>
      </c>
      <c r="E1121" s="319"/>
      <c r="F1121" s="319">
        <v>26</v>
      </c>
      <c r="G1121" s="319">
        <v>345</v>
      </c>
      <c r="H1121" s="319"/>
      <c r="I1121" s="513"/>
      <c r="J1121" s="319" t="s">
        <v>6034</v>
      </c>
      <c r="K1121" s="444">
        <v>90</v>
      </c>
      <c r="L1121" s="444">
        <v>259</v>
      </c>
      <c r="M1121" s="506" t="s">
        <v>6039</v>
      </c>
      <c r="N1121" s="504" t="s">
        <v>7097</v>
      </c>
      <c r="O1121" s="319" t="s">
        <v>5580</v>
      </c>
      <c r="P1121" s="319" t="s">
        <v>6034</v>
      </c>
      <c r="Q1121" s="319" t="s">
        <v>6119</v>
      </c>
      <c r="R1121" s="319"/>
      <c r="S1121" s="504">
        <v>1</v>
      </c>
      <c r="T1121" s="319" t="s">
        <v>6090</v>
      </c>
      <c r="U1121" s="319"/>
      <c r="V1121" s="319" t="s">
        <v>5257</v>
      </c>
      <c r="W1121" s="514">
        <v>43314</v>
      </c>
    </row>
    <row r="1122" spans="1:23" x14ac:dyDescent="0.3">
      <c r="A1122" s="366" t="s">
        <v>5817</v>
      </c>
      <c r="B1122" s="516" t="s">
        <v>5040</v>
      </c>
      <c r="C1122" s="512">
        <v>293.5</v>
      </c>
      <c r="D1122" s="319" t="s">
        <v>5469</v>
      </c>
      <c r="E1122" s="319" t="s">
        <v>5476</v>
      </c>
      <c r="F1122" s="319">
        <v>24</v>
      </c>
      <c r="G1122" s="319">
        <v>356</v>
      </c>
      <c r="H1122" s="319"/>
      <c r="I1122" s="513">
        <v>270</v>
      </c>
      <c r="J1122" s="319" t="s">
        <v>5988</v>
      </c>
      <c r="K1122" s="444">
        <v>87</v>
      </c>
      <c r="L1122" s="444">
        <v>269</v>
      </c>
      <c r="M1122" s="506" t="s">
        <v>6039</v>
      </c>
      <c r="N1122" s="504" t="s">
        <v>7098</v>
      </c>
      <c r="O1122" s="319" t="s">
        <v>5580</v>
      </c>
      <c r="P1122" s="319" t="s">
        <v>6034</v>
      </c>
      <c r="Q1122" s="319"/>
      <c r="R1122" s="319"/>
      <c r="S1122" s="504"/>
      <c r="T1122" s="319"/>
      <c r="U1122" s="319"/>
      <c r="V1122" s="319" t="s">
        <v>5257</v>
      </c>
      <c r="W1122" s="514">
        <v>43314</v>
      </c>
    </row>
    <row r="1123" spans="1:23" x14ac:dyDescent="0.3">
      <c r="A1123" s="366" t="s">
        <v>5817</v>
      </c>
      <c r="B1123" s="516" t="s">
        <v>5040</v>
      </c>
      <c r="C1123" s="512">
        <v>240.43</v>
      </c>
      <c r="D1123" s="319" t="s">
        <v>6023</v>
      </c>
      <c r="E1123" s="319" t="s">
        <v>5476</v>
      </c>
      <c r="F1123" s="319">
        <v>25</v>
      </c>
      <c r="G1123" s="319">
        <v>330</v>
      </c>
      <c r="H1123" s="319"/>
      <c r="I1123" s="513"/>
      <c r="J1123" s="319" t="s">
        <v>5988</v>
      </c>
      <c r="K1123" s="444">
        <v>88</v>
      </c>
      <c r="L1123" s="444">
        <v>66</v>
      </c>
      <c r="M1123" s="507" t="s">
        <v>6024</v>
      </c>
      <c r="N1123" s="504" t="s">
        <v>7099</v>
      </c>
      <c r="O1123" s="319" t="s">
        <v>5580</v>
      </c>
      <c r="P1123" s="319" t="s">
        <v>6034</v>
      </c>
      <c r="Q1123" s="319"/>
      <c r="R1123" s="319"/>
      <c r="S1123" s="504"/>
      <c r="T1123" s="319"/>
      <c r="U1123" s="319"/>
      <c r="V1123" s="319" t="s">
        <v>5257</v>
      </c>
      <c r="W1123" s="514">
        <v>43314</v>
      </c>
    </row>
    <row r="1124" spans="1:23" x14ac:dyDescent="0.3">
      <c r="A1124" s="366" t="s">
        <v>5817</v>
      </c>
      <c r="B1124" s="516" t="s">
        <v>5040</v>
      </c>
      <c r="C1124" s="512">
        <v>240.65</v>
      </c>
      <c r="D1124" s="319" t="s">
        <v>6023</v>
      </c>
      <c r="E1124" s="319" t="s">
        <v>5476</v>
      </c>
      <c r="F1124" s="319">
        <v>27</v>
      </c>
      <c r="G1124" s="319">
        <v>335</v>
      </c>
      <c r="H1124" s="319"/>
      <c r="I1124" s="513"/>
      <c r="J1124" s="319" t="s">
        <v>5248</v>
      </c>
      <c r="K1124" s="444">
        <v>87</v>
      </c>
      <c r="L1124" s="444">
        <v>71</v>
      </c>
      <c r="M1124" s="507" t="s">
        <v>6024</v>
      </c>
      <c r="N1124" s="504" t="s">
        <v>7100</v>
      </c>
      <c r="O1124" s="319" t="s">
        <v>5580</v>
      </c>
      <c r="P1124" s="319" t="s">
        <v>6034</v>
      </c>
      <c r="Q1124" s="319"/>
      <c r="R1124" s="319"/>
      <c r="S1124" s="504"/>
      <c r="T1124" s="319"/>
      <c r="U1124" s="319"/>
      <c r="V1124" s="319" t="s">
        <v>5257</v>
      </c>
      <c r="W1124" s="514">
        <v>43314</v>
      </c>
    </row>
    <row r="1125" spans="1:23" x14ac:dyDescent="0.3">
      <c r="A1125" s="366" t="s">
        <v>5817</v>
      </c>
      <c r="B1125" s="516" t="s">
        <v>5040</v>
      </c>
      <c r="C1125" s="512">
        <v>241.76</v>
      </c>
      <c r="D1125" s="319" t="s">
        <v>6023</v>
      </c>
      <c r="E1125" s="319" t="s">
        <v>5476</v>
      </c>
      <c r="F1125" s="319">
        <v>28</v>
      </c>
      <c r="G1125" s="319">
        <v>335</v>
      </c>
      <c r="H1125" s="319"/>
      <c r="I1125" s="513"/>
      <c r="J1125" s="319" t="s">
        <v>5988</v>
      </c>
      <c r="K1125" s="444">
        <v>86</v>
      </c>
      <c r="L1125" s="444">
        <v>71</v>
      </c>
      <c r="M1125" s="507" t="s">
        <v>6024</v>
      </c>
      <c r="N1125" s="504" t="s">
        <v>7101</v>
      </c>
      <c r="O1125" s="319" t="s">
        <v>5580</v>
      </c>
      <c r="P1125" s="319" t="s">
        <v>6034</v>
      </c>
      <c r="Q1125" s="319"/>
      <c r="R1125" s="319"/>
      <c r="S1125" s="504"/>
      <c r="T1125" s="319"/>
      <c r="U1125" s="319"/>
      <c r="V1125" s="319" t="s">
        <v>5257</v>
      </c>
      <c r="W1125" s="514">
        <v>43314</v>
      </c>
    </row>
    <row r="1126" spans="1:23" x14ac:dyDescent="0.3">
      <c r="A1126" s="366" t="s">
        <v>5817</v>
      </c>
      <c r="B1126" s="516" t="s">
        <v>5040</v>
      </c>
      <c r="C1126" s="512">
        <v>256.95999999999998</v>
      </c>
      <c r="D1126" s="319" t="s">
        <v>6023</v>
      </c>
      <c r="E1126" s="319" t="s">
        <v>5529</v>
      </c>
      <c r="F1126" s="319">
        <v>20</v>
      </c>
      <c r="G1126" s="319">
        <v>350</v>
      </c>
      <c r="H1126" s="319"/>
      <c r="I1126" s="513"/>
      <c r="J1126" s="319" t="s">
        <v>5988</v>
      </c>
      <c r="K1126" s="444">
        <v>84</v>
      </c>
      <c r="L1126" s="444">
        <v>263</v>
      </c>
      <c r="M1126" s="507" t="s">
        <v>6024</v>
      </c>
      <c r="N1126" s="504" t="s">
        <v>7102</v>
      </c>
      <c r="O1126" s="319" t="s">
        <v>5580</v>
      </c>
      <c r="P1126" s="319" t="s">
        <v>6034</v>
      </c>
      <c r="Q1126" s="319"/>
      <c r="R1126" s="319"/>
      <c r="S1126" s="504">
        <v>0</v>
      </c>
      <c r="T1126" s="319" t="s">
        <v>6035</v>
      </c>
      <c r="U1126" s="319"/>
      <c r="V1126" s="319" t="s">
        <v>5257</v>
      </c>
      <c r="W1126" s="514">
        <v>43314</v>
      </c>
    </row>
    <row r="1127" spans="1:23" x14ac:dyDescent="0.3">
      <c r="A1127" s="366" t="s">
        <v>5817</v>
      </c>
      <c r="B1127" s="516" t="s">
        <v>5040</v>
      </c>
      <c r="C1127" s="512">
        <v>152.05000000000001</v>
      </c>
      <c r="D1127" s="319" t="s">
        <v>5371</v>
      </c>
      <c r="E1127" s="319" t="s">
        <v>5476</v>
      </c>
      <c r="F1127" s="319">
        <v>34</v>
      </c>
      <c r="G1127" s="319">
        <v>10</v>
      </c>
      <c r="H1127" s="319"/>
      <c r="I1127" s="513"/>
      <c r="J1127" s="319" t="s">
        <v>5988</v>
      </c>
      <c r="K1127" s="444">
        <v>81</v>
      </c>
      <c r="L1127" s="444">
        <v>100</v>
      </c>
      <c r="M1127" s="457" t="s">
        <v>6064</v>
      </c>
      <c r="N1127" s="504" t="s">
        <v>7103</v>
      </c>
      <c r="O1127" s="319" t="s">
        <v>5580</v>
      </c>
      <c r="P1127" s="319" t="s">
        <v>6034</v>
      </c>
      <c r="Q1127" s="319"/>
      <c r="R1127" s="319" t="s">
        <v>5344</v>
      </c>
      <c r="S1127" s="504">
        <v>10</v>
      </c>
      <c r="T1127" s="319" t="s">
        <v>6029</v>
      </c>
      <c r="U1127" s="319" t="s">
        <v>6036</v>
      </c>
      <c r="V1127" s="319" t="s">
        <v>5257</v>
      </c>
      <c r="W1127" s="514">
        <v>43313</v>
      </c>
    </row>
    <row r="1128" spans="1:23" x14ac:dyDescent="0.3">
      <c r="A1128" s="366" t="s">
        <v>5817</v>
      </c>
      <c r="B1128" s="516" t="s">
        <v>5040</v>
      </c>
      <c r="C1128" s="512">
        <v>171.46</v>
      </c>
      <c r="D1128" s="319" t="s">
        <v>5371</v>
      </c>
      <c r="E1128" s="319" t="s">
        <v>5476</v>
      </c>
      <c r="F1128" s="319">
        <v>28</v>
      </c>
      <c r="G1128" s="319">
        <v>50</v>
      </c>
      <c r="H1128" s="319"/>
      <c r="I1128" s="513"/>
      <c r="J1128" s="319" t="s">
        <v>6034</v>
      </c>
      <c r="K1128" s="444">
        <v>80</v>
      </c>
      <c r="L1128" s="444">
        <v>135</v>
      </c>
      <c r="M1128" s="457" t="s">
        <v>6064</v>
      </c>
      <c r="N1128" s="504" t="s">
        <v>7104</v>
      </c>
      <c r="O1128" s="319" t="s">
        <v>5580</v>
      </c>
      <c r="P1128" s="319" t="s">
        <v>6034</v>
      </c>
      <c r="Q1128" s="319"/>
      <c r="R1128" s="319"/>
      <c r="S1128" s="504">
        <v>100</v>
      </c>
      <c r="T1128" s="319" t="s">
        <v>6029</v>
      </c>
      <c r="U1128" s="319" t="s">
        <v>6090</v>
      </c>
      <c r="V1128" s="319" t="s">
        <v>5257</v>
      </c>
      <c r="W1128" s="514">
        <v>43315</v>
      </c>
    </row>
    <row r="1129" spans="1:23" x14ac:dyDescent="0.3">
      <c r="A1129" s="366" t="s">
        <v>5817</v>
      </c>
      <c r="B1129" s="516" t="s">
        <v>5040</v>
      </c>
      <c r="C1129" s="512">
        <v>186.51</v>
      </c>
      <c r="D1129" s="319" t="s">
        <v>5371</v>
      </c>
      <c r="E1129" s="319" t="s">
        <v>5476</v>
      </c>
      <c r="F1129" s="319">
        <v>35</v>
      </c>
      <c r="G1129" s="319">
        <v>21</v>
      </c>
      <c r="H1129" s="319"/>
      <c r="I1129" s="513"/>
      <c r="J1129" s="319" t="s">
        <v>6034</v>
      </c>
      <c r="K1129" s="444">
        <v>80</v>
      </c>
      <c r="L1129" s="444">
        <v>109</v>
      </c>
      <c r="M1129" s="457" t="s">
        <v>6064</v>
      </c>
      <c r="N1129" s="504" t="s">
        <v>7105</v>
      </c>
      <c r="O1129" s="319" t="s">
        <v>5580</v>
      </c>
      <c r="P1129" s="319" t="s">
        <v>6034</v>
      </c>
      <c r="Q1129" s="319"/>
      <c r="R1129" s="319"/>
      <c r="S1129" s="504">
        <v>5</v>
      </c>
      <c r="T1129" s="319" t="s">
        <v>6029</v>
      </c>
      <c r="U1129" s="319" t="s">
        <v>6090</v>
      </c>
      <c r="V1129" s="319" t="s">
        <v>5257</v>
      </c>
      <c r="W1129" s="514">
        <v>43313</v>
      </c>
    </row>
    <row r="1130" spans="1:23" x14ac:dyDescent="0.3">
      <c r="A1130" s="366" t="s">
        <v>5817</v>
      </c>
      <c r="B1130" s="516" t="s">
        <v>5040</v>
      </c>
      <c r="C1130" s="512">
        <v>241</v>
      </c>
      <c r="D1130" s="319" t="s">
        <v>5371</v>
      </c>
      <c r="E1130" s="319" t="s">
        <v>5529</v>
      </c>
      <c r="F1130" s="319">
        <v>30</v>
      </c>
      <c r="G1130" s="319">
        <v>136</v>
      </c>
      <c r="H1130" s="319"/>
      <c r="I1130" s="513"/>
      <c r="J1130" s="319" t="s">
        <v>5248</v>
      </c>
      <c r="K1130" s="444">
        <v>44</v>
      </c>
      <c r="L1130" s="444">
        <v>212</v>
      </c>
      <c r="M1130" s="457" t="s">
        <v>6064</v>
      </c>
      <c r="N1130" s="504" t="s">
        <v>7106</v>
      </c>
      <c r="O1130" s="319" t="s">
        <v>5580</v>
      </c>
      <c r="P1130" s="319" t="s">
        <v>6127</v>
      </c>
      <c r="Q1130" s="319"/>
      <c r="R1130" s="319"/>
      <c r="S1130" s="504">
        <v>1</v>
      </c>
      <c r="T1130" s="319" t="s">
        <v>6029</v>
      </c>
      <c r="U1130" s="319" t="s">
        <v>6036</v>
      </c>
      <c r="V1130" s="319" t="s">
        <v>5257</v>
      </c>
      <c r="W1130" s="514">
        <v>43314</v>
      </c>
    </row>
    <row r="1131" spans="1:23" x14ac:dyDescent="0.3">
      <c r="A1131" s="366" t="s">
        <v>5817</v>
      </c>
      <c r="B1131" s="516" t="s">
        <v>5040</v>
      </c>
      <c r="C1131" s="512">
        <v>258.39999999999998</v>
      </c>
      <c r="D1131" s="319" t="s">
        <v>5371</v>
      </c>
      <c r="E1131" s="319" t="s">
        <v>5476</v>
      </c>
      <c r="F1131" s="319">
        <v>50</v>
      </c>
      <c r="G1131" s="319">
        <v>186</v>
      </c>
      <c r="H1131" s="319"/>
      <c r="I1131" s="513"/>
      <c r="J1131" s="319" t="s">
        <v>5248</v>
      </c>
      <c r="K1131" s="444">
        <v>14</v>
      </c>
      <c r="L1131" s="444">
        <v>289</v>
      </c>
      <c r="M1131" s="457" t="s">
        <v>6064</v>
      </c>
      <c r="N1131" s="504" t="s">
        <v>7107</v>
      </c>
      <c r="O1131" s="319" t="s">
        <v>5580</v>
      </c>
      <c r="P1131" s="319" t="s">
        <v>6034</v>
      </c>
      <c r="Q1131" s="319"/>
      <c r="R1131" s="319"/>
      <c r="S1131" s="504">
        <v>3</v>
      </c>
      <c r="T1131" s="319" t="s">
        <v>6036</v>
      </c>
      <c r="U1131" s="319" t="s">
        <v>6090</v>
      </c>
      <c r="V1131" s="319" t="s">
        <v>5257</v>
      </c>
      <c r="W1131" s="514">
        <v>43314</v>
      </c>
    </row>
    <row r="1132" spans="1:23" x14ac:dyDescent="0.3">
      <c r="A1132" s="366" t="s">
        <v>5817</v>
      </c>
      <c r="B1132" s="516" t="s">
        <v>5040</v>
      </c>
      <c r="C1132" s="512">
        <v>287.2</v>
      </c>
      <c r="D1132" s="319" t="s">
        <v>5371</v>
      </c>
      <c r="E1132" s="319" t="s">
        <v>5476</v>
      </c>
      <c r="F1132" s="319">
        <v>20</v>
      </c>
      <c r="G1132" s="319">
        <v>217</v>
      </c>
      <c r="H1132" s="319"/>
      <c r="I1132" s="513"/>
      <c r="J1132" s="319" t="s">
        <v>5988</v>
      </c>
      <c r="K1132" s="444">
        <v>50</v>
      </c>
      <c r="L1132" s="444">
        <v>320</v>
      </c>
      <c r="M1132" s="457" t="s">
        <v>6064</v>
      </c>
      <c r="N1132" s="504" t="s">
        <v>7108</v>
      </c>
      <c r="O1132" s="319" t="s">
        <v>4540</v>
      </c>
      <c r="P1132" s="319" t="s">
        <v>5266</v>
      </c>
      <c r="Q1132" s="319"/>
      <c r="R1132" s="319"/>
      <c r="S1132" s="504">
        <v>6</v>
      </c>
      <c r="T1132" s="319" t="s">
        <v>6029</v>
      </c>
      <c r="U1132" s="319" t="s">
        <v>6036</v>
      </c>
      <c r="V1132" s="319" t="s">
        <v>5257</v>
      </c>
      <c r="W1132" s="514">
        <v>43314</v>
      </c>
    </row>
    <row r="1133" spans="1:23" x14ac:dyDescent="0.3">
      <c r="A1133" s="366" t="s">
        <v>5817</v>
      </c>
      <c r="B1133" s="516" t="s">
        <v>5040</v>
      </c>
      <c r="C1133" s="512">
        <v>148.19999999999999</v>
      </c>
      <c r="D1133" s="319" t="s">
        <v>5371</v>
      </c>
      <c r="E1133" s="319" t="s">
        <v>5476</v>
      </c>
      <c r="F1133" s="319">
        <v>37</v>
      </c>
      <c r="G1133" s="319">
        <v>224</v>
      </c>
      <c r="H1133" s="319"/>
      <c r="I1133" s="513"/>
      <c r="J1133" s="319" t="s">
        <v>5248</v>
      </c>
      <c r="K1133" s="444">
        <v>38</v>
      </c>
      <c r="L1133" s="444">
        <v>336</v>
      </c>
      <c r="M1133" s="510" t="s">
        <v>6027</v>
      </c>
      <c r="N1133" s="504" t="s">
        <v>7109</v>
      </c>
      <c r="O1133" s="319" t="s">
        <v>5580</v>
      </c>
      <c r="P1133" s="319" t="s">
        <v>6034</v>
      </c>
      <c r="Q1133" s="319"/>
      <c r="R1133" s="319"/>
      <c r="S1133" s="504">
        <v>100</v>
      </c>
      <c r="T1133" s="319" t="s">
        <v>6029</v>
      </c>
      <c r="U1133" s="319" t="s">
        <v>6036</v>
      </c>
      <c r="V1133" s="319" t="s">
        <v>5257</v>
      </c>
      <c r="W1133" s="514">
        <v>43313</v>
      </c>
    </row>
    <row r="1134" spans="1:23" x14ac:dyDescent="0.3">
      <c r="A1134" s="366" t="s">
        <v>5817</v>
      </c>
      <c r="B1134" s="516" t="s">
        <v>5040</v>
      </c>
      <c r="C1134" s="512">
        <v>162.5</v>
      </c>
      <c r="D1134" s="319" t="s">
        <v>5371</v>
      </c>
      <c r="E1134" s="319" t="s">
        <v>5476</v>
      </c>
      <c r="F1134" s="319">
        <v>51</v>
      </c>
      <c r="G1134" s="319">
        <v>289</v>
      </c>
      <c r="H1134" s="319"/>
      <c r="I1134" s="513"/>
      <c r="J1134" s="319" t="s">
        <v>5248</v>
      </c>
      <c r="K1134" s="444">
        <v>52</v>
      </c>
      <c r="L1134" s="444">
        <v>43</v>
      </c>
      <c r="M1134" s="510" t="s">
        <v>6027</v>
      </c>
      <c r="N1134" s="504" t="s">
        <v>7110</v>
      </c>
      <c r="O1134" s="319" t="s">
        <v>5580</v>
      </c>
      <c r="P1134" s="319" t="s">
        <v>6034</v>
      </c>
      <c r="Q1134" s="319"/>
      <c r="R1134" s="319" t="s">
        <v>5344</v>
      </c>
      <c r="S1134" s="504">
        <v>20</v>
      </c>
      <c r="T1134" s="319" t="s">
        <v>6029</v>
      </c>
      <c r="U1134" s="319" t="s">
        <v>6036</v>
      </c>
      <c r="V1134" s="319" t="s">
        <v>5257</v>
      </c>
      <c r="W1134" s="514">
        <v>43313</v>
      </c>
    </row>
    <row r="1135" spans="1:23" x14ac:dyDescent="0.3">
      <c r="A1135" s="366" t="s">
        <v>5817</v>
      </c>
      <c r="B1135" s="516" t="s">
        <v>5040</v>
      </c>
      <c r="C1135" s="512">
        <v>167.9</v>
      </c>
      <c r="D1135" s="319" t="s">
        <v>5371</v>
      </c>
      <c r="E1135" s="319" t="s">
        <v>5476</v>
      </c>
      <c r="F1135" s="319">
        <v>12</v>
      </c>
      <c r="G1135" s="319">
        <v>20</v>
      </c>
      <c r="H1135" s="319"/>
      <c r="I1135" s="513"/>
      <c r="J1135" s="319" t="s">
        <v>5248</v>
      </c>
      <c r="K1135" s="431">
        <v>78</v>
      </c>
      <c r="L1135" s="431">
        <v>292</v>
      </c>
      <c r="M1135" s="510" t="s">
        <v>6027</v>
      </c>
      <c r="N1135" s="504" t="s">
        <v>7111</v>
      </c>
      <c r="O1135" s="319" t="s">
        <v>5580</v>
      </c>
      <c r="P1135" s="319" t="s">
        <v>6034</v>
      </c>
      <c r="Q1135" s="319"/>
      <c r="R1135" s="319"/>
      <c r="S1135" s="504">
        <v>20</v>
      </c>
      <c r="T1135" s="319" t="s">
        <v>6057</v>
      </c>
      <c r="U1135" s="319" t="s">
        <v>6029</v>
      </c>
      <c r="V1135" s="319" t="s">
        <v>5257</v>
      </c>
      <c r="W1135" s="514">
        <v>43313</v>
      </c>
    </row>
    <row r="1136" spans="1:23" x14ac:dyDescent="0.3">
      <c r="A1136" s="366" t="s">
        <v>5817</v>
      </c>
      <c r="B1136" s="516" t="s">
        <v>5040</v>
      </c>
      <c r="C1136" s="512">
        <v>169.8</v>
      </c>
      <c r="D1136" s="319" t="s">
        <v>5371</v>
      </c>
      <c r="E1136" s="319" t="s">
        <v>5476</v>
      </c>
      <c r="F1136" s="319">
        <v>23</v>
      </c>
      <c r="G1136" s="319">
        <v>39</v>
      </c>
      <c r="H1136" s="319"/>
      <c r="I1136" s="513"/>
      <c r="J1136" s="319" t="s">
        <v>5248</v>
      </c>
      <c r="K1136" s="431">
        <v>88</v>
      </c>
      <c r="L1136" s="431">
        <v>127</v>
      </c>
      <c r="M1136" s="510" t="s">
        <v>6027</v>
      </c>
      <c r="N1136" s="504" t="s">
        <v>7112</v>
      </c>
      <c r="O1136" s="319" t="s">
        <v>5580</v>
      </c>
      <c r="P1136" s="319" t="s">
        <v>6034</v>
      </c>
      <c r="Q1136" s="319"/>
      <c r="R1136" s="319"/>
      <c r="S1136" s="504">
        <v>20</v>
      </c>
      <c r="T1136" s="319" t="s">
        <v>6029</v>
      </c>
      <c r="U1136" s="319" t="s">
        <v>6036</v>
      </c>
      <c r="V1136" s="319" t="s">
        <v>5257</v>
      </c>
      <c r="W1136" s="514">
        <v>43313</v>
      </c>
    </row>
    <row r="1137" spans="1:23" x14ac:dyDescent="0.3">
      <c r="A1137" s="366" t="s">
        <v>5817</v>
      </c>
      <c r="B1137" s="516" t="s">
        <v>5040</v>
      </c>
      <c r="C1137" s="512">
        <v>202.75</v>
      </c>
      <c r="D1137" s="319" t="s">
        <v>5371</v>
      </c>
      <c r="E1137" s="319" t="s">
        <v>5476</v>
      </c>
      <c r="F1137" s="319">
        <v>27</v>
      </c>
      <c r="G1137" s="319">
        <v>182</v>
      </c>
      <c r="H1137" s="319"/>
      <c r="I1137" s="513"/>
      <c r="J1137" s="319" t="s">
        <v>5248</v>
      </c>
      <c r="K1137" s="431">
        <v>37</v>
      </c>
      <c r="L1137" s="431">
        <v>275</v>
      </c>
      <c r="M1137" s="510" t="s">
        <v>6027</v>
      </c>
      <c r="N1137" s="504" t="s">
        <v>7113</v>
      </c>
      <c r="O1137" s="319" t="s">
        <v>5580</v>
      </c>
      <c r="P1137" s="319" t="s">
        <v>6034</v>
      </c>
      <c r="Q1137" s="319"/>
      <c r="R1137" s="319"/>
      <c r="S1137" s="504">
        <v>10</v>
      </c>
      <c r="T1137" s="319" t="s">
        <v>6029</v>
      </c>
      <c r="U1137" s="319" t="s">
        <v>6036</v>
      </c>
      <c r="V1137" s="319" t="s">
        <v>5257</v>
      </c>
      <c r="W1137" s="514">
        <v>43314</v>
      </c>
    </row>
    <row r="1138" spans="1:23" x14ac:dyDescent="0.3">
      <c r="A1138" s="366" t="s">
        <v>5817</v>
      </c>
      <c r="B1138" s="516" t="s">
        <v>5040</v>
      </c>
      <c r="C1138" s="512">
        <v>245.85</v>
      </c>
      <c r="D1138" s="319" t="s">
        <v>5371</v>
      </c>
      <c r="E1138" s="319" t="s">
        <v>5476</v>
      </c>
      <c r="F1138" s="319">
        <v>30</v>
      </c>
      <c r="G1138" s="319">
        <v>335</v>
      </c>
      <c r="H1138" s="319"/>
      <c r="I1138" s="513"/>
      <c r="J1138" s="319" t="s">
        <v>5248</v>
      </c>
      <c r="K1138" s="431">
        <v>84</v>
      </c>
      <c r="L1138" s="431">
        <v>71</v>
      </c>
      <c r="M1138" s="510" t="s">
        <v>6027</v>
      </c>
      <c r="N1138" s="504" t="s">
        <v>7114</v>
      </c>
      <c r="O1138" s="319" t="s">
        <v>5580</v>
      </c>
      <c r="P1138" s="319" t="s">
        <v>6034</v>
      </c>
      <c r="Q1138" s="319"/>
      <c r="R1138" s="319"/>
      <c r="S1138" s="504">
        <v>14</v>
      </c>
      <c r="T1138" s="319" t="s">
        <v>6036</v>
      </c>
      <c r="U1138" s="319" t="s">
        <v>6029</v>
      </c>
      <c r="V1138" s="319" t="s">
        <v>5257</v>
      </c>
      <c r="W1138" s="514">
        <v>43314</v>
      </c>
    </row>
    <row r="1139" spans="1:23" x14ac:dyDescent="0.3">
      <c r="A1139" s="366" t="s">
        <v>5817</v>
      </c>
      <c r="B1139" s="516" t="s">
        <v>5040</v>
      </c>
      <c r="C1139" s="512">
        <v>252.2</v>
      </c>
      <c r="D1139" s="319" t="s">
        <v>5371</v>
      </c>
      <c r="E1139" s="319" t="s">
        <v>5476</v>
      </c>
      <c r="F1139" s="319">
        <v>61</v>
      </c>
      <c r="G1139" s="319">
        <v>172</v>
      </c>
      <c r="H1139" s="319"/>
      <c r="I1139" s="513"/>
      <c r="J1139" s="319" t="s">
        <v>5988</v>
      </c>
      <c r="K1139" s="431">
        <v>4</v>
      </c>
      <c r="L1139" s="431">
        <v>211</v>
      </c>
      <c r="M1139" s="510" t="s">
        <v>6027</v>
      </c>
      <c r="N1139" s="504" t="s">
        <v>7115</v>
      </c>
      <c r="O1139" s="319" t="s">
        <v>5580</v>
      </c>
      <c r="P1139" s="319" t="s">
        <v>6034</v>
      </c>
      <c r="Q1139" s="319"/>
      <c r="R1139" s="319"/>
      <c r="S1139" s="504">
        <v>55</v>
      </c>
      <c r="T1139" s="319" t="s">
        <v>6029</v>
      </c>
      <c r="U1139" s="319" t="s">
        <v>6090</v>
      </c>
      <c r="V1139" s="319" t="s">
        <v>5257</v>
      </c>
      <c r="W1139" s="514">
        <v>43314</v>
      </c>
    </row>
    <row r="1140" spans="1:23" x14ac:dyDescent="0.3">
      <c r="A1140" s="366" t="s">
        <v>5817</v>
      </c>
      <c r="B1140" s="516" t="s">
        <v>5040</v>
      </c>
      <c r="C1140" s="512">
        <v>274.7</v>
      </c>
      <c r="D1140" s="319" t="s">
        <v>5371</v>
      </c>
      <c r="E1140" s="319" t="s">
        <v>5476</v>
      </c>
      <c r="F1140" s="319">
        <v>30</v>
      </c>
      <c r="G1140" s="319">
        <v>349</v>
      </c>
      <c r="H1140" s="319"/>
      <c r="I1140" s="513"/>
      <c r="J1140" s="319" t="s">
        <v>5248</v>
      </c>
      <c r="K1140" s="431">
        <v>87</v>
      </c>
      <c r="L1140" s="431">
        <v>82</v>
      </c>
      <c r="M1140" s="510" t="s">
        <v>6027</v>
      </c>
      <c r="N1140" s="504" t="s">
        <v>7116</v>
      </c>
      <c r="O1140" s="319" t="s">
        <v>5580</v>
      </c>
      <c r="P1140" s="319" t="s">
        <v>6034</v>
      </c>
      <c r="Q1140" s="319"/>
      <c r="R1140" s="319"/>
      <c r="S1140" s="504">
        <v>3</v>
      </c>
      <c r="T1140" s="319" t="s">
        <v>6029</v>
      </c>
      <c r="U1140" s="319" t="s">
        <v>6036</v>
      </c>
      <c r="V1140" s="319" t="s">
        <v>5257</v>
      </c>
      <c r="W1140" s="514">
        <v>43314</v>
      </c>
    </row>
    <row r="1141" spans="1:23" x14ac:dyDescent="0.3">
      <c r="A1141" s="366" t="s">
        <v>5817</v>
      </c>
      <c r="B1141" s="516" t="s">
        <v>5040</v>
      </c>
      <c r="C1141" s="512">
        <v>277.8</v>
      </c>
      <c r="D1141" s="319" t="s">
        <v>5371</v>
      </c>
      <c r="E1141" s="319" t="s">
        <v>5529</v>
      </c>
      <c r="F1141" s="319">
        <v>25</v>
      </c>
      <c r="G1141" s="319">
        <v>344</v>
      </c>
      <c r="H1141" s="319"/>
      <c r="I1141" s="513"/>
      <c r="J1141" s="319" t="s">
        <v>5248</v>
      </c>
      <c r="K1141" s="444">
        <v>89</v>
      </c>
      <c r="L1141" s="444">
        <v>257</v>
      </c>
      <c r="M1141" s="510" t="s">
        <v>6027</v>
      </c>
      <c r="N1141" s="504" t="s">
        <v>7117</v>
      </c>
      <c r="O1141" s="319" t="s">
        <v>5580</v>
      </c>
      <c r="P1141" s="319" t="s">
        <v>6034</v>
      </c>
      <c r="Q1141" s="319"/>
      <c r="R1141" s="319"/>
      <c r="S1141" s="504">
        <v>1</v>
      </c>
      <c r="T1141" s="319" t="s">
        <v>6029</v>
      </c>
      <c r="U1141" s="319" t="s">
        <v>6036</v>
      </c>
      <c r="V1141" s="319" t="s">
        <v>5257</v>
      </c>
      <c r="W1141" s="514">
        <v>43314</v>
      </c>
    </row>
    <row r="1142" spans="1:23" x14ac:dyDescent="0.3">
      <c r="A1142" s="366" t="s">
        <v>5817</v>
      </c>
      <c r="B1142" s="516" t="s">
        <v>5040</v>
      </c>
      <c r="C1142" s="512">
        <v>283</v>
      </c>
      <c r="D1142" s="319" t="s">
        <v>5371</v>
      </c>
      <c r="E1142" s="319" t="s">
        <v>5476</v>
      </c>
      <c r="F1142" s="319">
        <v>55</v>
      </c>
      <c r="G1142" s="319">
        <v>125</v>
      </c>
      <c r="H1142" s="319"/>
      <c r="I1142" s="513"/>
      <c r="J1142" s="319" t="s">
        <v>5248</v>
      </c>
      <c r="K1142" s="444">
        <v>28</v>
      </c>
      <c r="L1142" s="444">
        <v>172</v>
      </c>
      <c r="M1142" s="510" t="s">
        <v>6027</v>
      </c>
      <c r="N1142" s="504" t="s">
        <v>7118</v>
      </c>
      <c r="O1142" s="319" t="s">
        <v>5580</v>
      </c>
      <c r="P1142" s="319" t="s">
        <v>6034</v>
      </c>
      <c r="Q1142" s="319"/>
      <c r="R1142" s="319" t="s">
        <v>5299</v>
      </c>
      <c r="S1142" s="504">
        <v>3</v>
      </c>
      <c r="T1142" s="319" t="s">
        <v>6036</v>
      </c>
      <c r="U1142" s="319" t="s">
        <v>6029</v>
      </c>
      <c r="V1142" s="319" t="s">
        <v>5257</v>
      </c>
      <c r="W1142" s="514">
        <v>43314</v>
      </c>
    </row>
    <row r="1143" spans="1:23" x14ac:dyDescent="0.3">
      <c r="A1143" s="366" t="s">
        <v>5817</v>
      </c>
      <c r="B1143" s="516" t="s">
        <v>5040</v>
      </c>
      <c r="C1143" s="512">
        <v>288.7</v>
      </c>
      <c r="D1143" s="319" t="s">
        <v>5371</v>
      </c>
      <c r="E1143" s="319" t="s">
        <v>5476</v>
      </c>
      <c r="F1143" s="319">
        <v>25</v>
      </c>
      <c r="G1143" s="319">
        <v>359</v>
      </c>
      <c r="H1143" s="319"/>
      <c r="I1143" s="513"/>
      <c r="J1143" s="319" t="s">
        <v>5248</v>
      </c>
      <c r="K1143" s="444">
        <v>88</v>
      </c>
      <c r="L1143" s="444">
        <v>271</v>
      </c>
      <c r="M1143" s="510" t="s">
        <v>6027</v>
      </c>
      <c r="N1143" s="504" t="s">
        <v>7119</v>
      </c>
      <c r="O1143" s="319" t="s">
        <v>5580</v>
      </c>
      <c r="P1143" s="319" t="s">
        <v>6034</v>
      </c>
      <c r="Q1143" s="319"/>
      <c r="R1143" s="319"/>
      <c r="S1143" s="504">
        <v>11</v>
      </c>
      <c r="T1143" s="319" t="s">
        <v>6036</v>
      </c>
      <c r="U1143" s="319" t="s">
        <v>6029</v>
      </c>
      <c r="V1143" s="319" t="s">
        <v>5257</v>
      </c>
      <c r="W1143" s="514">
        <v>43314</v>
      </c>
    </row>
    <row r="1144" spans="1:23" x14ac:dyDescent="0.3">
      <c r="A1144" s="366" t="s">
        <v>5817</v>
      </c>
      <c r="B1144" s="516" t="s">
        <v>5040</v>
      </c>
      <c r="C1144" s="512">
        <v>252.8</v>
      </c>
      <c r="D1144" s="319" t="s">
        <v>7120</v>
      </c>
      <c r="E1144" s="319" t="s">
        <v>5476</v>
      </c>
      <c r="F1144" s="319">
        <v>18</v>
      </c>
      <c r="G1144" s="319">
        <v>340</v>
      </c>
      <c r="H1144" s="319"/>
      <c r="I1144" s="513"/>
      <c r="J1144" s="319" t="s">
        <v>5248</v>
      </c>
      <c r="K1144" s="444">
        <v>83</v>
      </c>
      <c r="L1144" s="444">
        <v>253</v>
      </c>
      <c r="M1144" s="510" t="s">
        <v>6093</v>
      </c>
      <c r="N1144" s="504" t="s">
        <v>7121</v>
      </c>
      <c r="O1144" s="319" t="s">
        <v>5580</v>
      </c>
      <c r="P1144" s="319" t="s">
        <v>6034</v>
      </c>
      <c r="Q1144" s="319"/>
      <c r="R1144" s="319"/>
      <c r="S1144" s="504">
        <v>6</v>
      </c>
      <c r="T1144" s="319" t="s">
        <v>6036</v>
      </c>
      <c r="U1144" s="319" t="s">
        <v>6029</v>
      </c>
      <c r="V1144" s="319" t="s">
        <v>5257</v>
      </c>
      <c r="W1144" s="514">
        <v>43314</v>
      </c>
    </row>
    <row r="1145" spans="1:23" x14ac:dyDescent="0.3">
      <c r="A1145" s="366" t="s">
        <v>5817</v>
      </c>
      <c r="B1145" s="516" t="s">
        <v>5040</v>
      </c>
      <c r="C1145" s="512">
        <v>276.2</v>
      </c>
      <c r="D1145" s="319" t="s">
        <v>5371</v>
      </c>
      <c r="E1145" s="319" t="s">
        <v>5476</v>
      </c>
      <c r="F1145" s="319">
        <v>30</v>
      </c>
      <c r="G1145" s="319">
        <v>337</v>
      </c>
      <c r="H1145" s="319"/>
      <c r="I1145" s="513"/>
      <c r="J1145" s="319" t="s">
        <v>5248</v>
      </c>
      <c r="K1145" s="444">
        <v>85</v>
      </c>
      <c r="L1145" s="444">
        <v>72</v>
      </c>
      <c r="M1145" s="510" t="s">
        <v>6093</v>
      </c>
      <c r="N1145" s="504" t="s">
        <v>7122</v>
      </c>
      <c r="O1145" s="319" t="s">
        <v>5580</v>
      </c>
      <c r="P1145" s="319" t="s">
        <v>6034</v>
      </c>
      <c r="Q1145" s="319"/>
      <c r="R1145" s="319"/>
      <c r="S1145" s="504">
        <v>2.5</v>
      </c>
      <c r="T1145" s="319" t="s">
        <v>6036</v>
      </c>
      <c r="U1145" s="319" t="s">
        <v>6029</v>
      </c>
      <c r="V1145" s="319" t="s">
        <v>5257</v>
      </c>
      <c r="W1145" s="514">
        <v>43314</v>
      </c>
    </row>
    <row r="1146" spans="1:23" x14ac:dyDescent="0.3">
      <c r="A1146" s="366" t="s">
        <v>5817</v>
      </c>
      <c r="B1146" s="516" t="s">
        <v>5040</v>
      </c>
      <c r="C1146" s="512">
        <v>286.48</v>
      </c>
      <c r="D1146" s="319" t="s">
        <v>5371</v>
      </c>
      <c r="E1146" s="319" t="s">
        <v>5476</v>
      </c>
      <c r="F1146" s="319">
        <v>32</v>
      </c>
      <c r="G1146" s="319">
        <v>20</v>
      </c>
      <c r="H1146" s="319"/>
      <c r="I1146" s="513"/>
      <c r="J1146" s="319" t="s">
        <v>5248</v>
      </c>
      <c r="K1146" s="444">
        <v>84</v>
      </c>
      <c r="L1146" s="444">
        <v>109</v>
      </c>
      <c r="M1146" s="510" t="s">
        <v>6093</v>
      </c>
      <c r="N1146" s="504" t="s">
        <v>7123</v>
      </c>
      <c r="O1146" s="319" t="s">
        <v>4540</v>
      </c>
      <c r="P1146" s="319" t="s">
        <v>6034</v>
      </c>
      <c r="Q1146" s="319"/>
      <c r="R1146" s="319"/>
      <c r="S1146" s="504">
        <v>4</v>
      </c>
      <c r="T1146" s="319" t="s">
        <v>6029</v>
      </c>
      <c r="U1146" s="319" t="s">
        <v>6036</v>
      </c>
      <c r="V1146" s="319" t="s">
        <v>5257</v>
      </c>
      <c r="W1146" s="514">
        <v>43314</v>
      </c>
    </row>
    <row r="1147" spans="1:23" x14ac:dyDescent="0.3">
      <c r="A1147" s="366" t="s">
        <v>5817</v>
      </c>
      <c r="B1147" s="516" t="s">
        <v>5040</v>
      </c>
      <c r="C1147" s="512">
        <v>287.25</v>
      </c>
      <c r="D1147" s="319" t="s">
        <v>5371</v>
      </c>
      <c r="E1147" s="319" t="s">
        <v>5476</v>
      </c>
      <c r="F1147" s="319"/>
      <c r="G1147" s="319"/>
      <c r="H1147" s="319"/>
      <c r="I1147" s="513"/>
      <c r="J1147" s="319" t="s">
        <v>5248</v>
      </c>
      <c r="K1147" s="444"/>
      <c r="L1147" s="444"/>
      <c r="M1147" s="510" t="s">
        <v>6093</v>
      </c>
      <c r="N1147" s="504" t="s">
        <v>7124</v>
      </c>
      <c r="O1147" s="319" t="s">
        <v>4540</v>
      </c>
      <c r="P1147" s="319" t="s">
        <v>6034</v>
      </c>
      <c r="Q1147" s="319"/>
      <c r="R1147" s="319"/>
      <c r="S1147" s="504">
        <v>6</v>
      </c>
      <c r="T1147" s="319" t="s">
        <v>6029</v>
      </c>
      <c r="U1147" s="319" t="s">
        <v>6036</v>
      </c>
      <c r="V1147" s="319" t="s">
        <v>5257</v>
      </c>
      <c r="W1147" s="514">
        <v>43314</v>
      </c>
    </row>
    <row r="1148" spans="1:23" x14ac:dyDescent="0.3">
      <c r="A1148" s="366" t="s">
        <v>5817</v>
      </c>
      <c r="B1148" s="516" t="s">
        <v>5040</v>
      </c>
      <c r="C1148" s="512">
        <v>293</v>
      </c>
      <c r="D1148" s="319" t="s">
        <v>5371</v>
      </c>
      <c r="E1148" s="319" t="s">
        <v>5476</v>
      </c>
      <c r="F1148" s="319">
        <v>24</v>
      </c>
      <c r="G1148" s="319">
        <v>0</v>
      </c>
      <c r="H1148" s="319"/>
      <c r="I1148" s="513"/>
      <c r="J1148" s="319" t="s">
        <v>5988</v>
      </c>
      <c r="K1148" s="444">
        <v>87</v>
      </c>
      <c r="L1148" s="444">
        <v>272</v>
      </c>
      <c r="M1148" s="510" t="s">
        <v>6093</v>
      </c>
      <c r="N1148" s="504" t="s">
        <v>7125</v>
      </c>
      <c r="O1148" s="319" t="s">
        <v>5580</v>
      </c>
      <c r="P1148" s="319" t="s">
        <v>6034</v>
      </c>
      <c r="Q1148" s="319"/>
      <c r="R1148" s="319"/>
      <c r="S1148" s="504">
        <v>4</v>
      </c>
      <c r="T1148" s="319" t="s">
        <v>6057</v>
      </c>
      <c r="U1148" s="319" t="s">
        <v>6029</v>
      </c>
      <c r="V1148" s="319" t="s">
        <v>5257</v>
      </c>
      <c r="W1148" s="514">
        <v>43314</v>
      </c>
    </row>
    <row r="1149" spans="1:23" x14ac:dyDescent="0.3">
      <c r="A1149" s="366" t="s">
        <v>5817</v>
      </c>
      <c r="B1149" s="516" t="s">
        <v>5040</v>
      </c>
      <c r="C1149" s="512">
        <v>246.42</v>
      </c>
      <c r="D1149" s="319" t="s">
        <v>5371</v>
      </c>
      <c r="E1149" s="319" t="s">
        <v>5529</v>
      </c>
      <c r="F1149" s="319">
        <v>33</v>
      </c>
      <c r="G1149" s="319">
        <v>328</v>
      </c>
      <c r="H1149" s="319"/>
      <c r="I1149" s="513"/>
      <c r="J1149" s="319" t="s">
        <v>5988</v>
      </c>
      <c r="K1149" s="444">
        <v>80</v>
      </c>
      <c r="L1149" s="444">
        <v>66</v>
      </c>
      <c r="M1149" s="511" t="s">
        <v>6068</v>
      </c>
      <c r="N1149" s="504" t="s">
        <v>7126</v>
      </c>
      <c r="O1149" s="319" t="s">
        <v>5580</v>
      </c>
      <c r="P1149" s="319" t="s">
        <v>6034</v>
      </c>
      <c r="Q1149" s="319"/>
      <c r="R1149" s="319"/>
      <c r="S1149" s="504">
        <v>4</v>
      </c>
      <c r="T1149" s="319" t="s">
        <v>5403</v>
      </c>
      <c r="U1149" s="319"/>
      <c r="V1149" s="319" t="s">
        <v>5257</v>
      </c>
      <c r="W1149" s="514">
        <v>43314</v>
      </c>
    </row>
    <row r="1150" spans="1:23" x14ac:dyDescent="0.3">
      <c r="A1150" s="366" t="s">
        <v>5817</v>
      </c>
      <c r="B1150" s="516" t="s">
        <v>5040</v>
      </c>
      <c r="C1150" s="512">
        <v>252.4</v>
      </c>
      <c r="D1150" s="319" t="s">
        <v>5371</v>
      </c>
      <c r="E1150" s="319" t="s">
        <v>5476</v>
      </c>
      <c r="F1150" s="319">
        <v>60</v>
      </c>
      <c r="G1150" s="319">
        <v>357</v>
      </c>
      <c r="H1150" s="319"/>
      <c r="I1150" s="513"/>
      <c r="J1150" s="319" t="s">
        <v>6034</v>
      </c>
      <c r="K1150" s="444">
        <v>57</v>
      </c>
      <c r="L1150" s="444">
        <v>91</v>
      </c>
      <c r="M1150" s="511" t="s">
        <v>6068</v>
      </c>
      <c r="N1150" s="504" t="s">
        <v>7127</v>
      </c>
      <c r="O1150" s="319" t="s">
        <v>4540</v>
      </c>
      <c r="P1150" s="319" t="s">
        <v>6034</v>
      </c>
      <c r="Q1150" s="319"/>
      <c r="R1150" s="319"/>
      <c r="S1150" s="504">
        <v>18</v>
      </c>
      <c r="T1150" s="319" t="s">
        <v>6090</v>
      </c>
      <c r="U1150" s="319" t="s">
        <v>6029</v>
      </c>
      <c r="V1150" s="319" t="s">
        <v>5257</v>
      </c>
      <c r="W1150" s="514">
        <v>43314</v>
      </c>
    </row>
    <row r="1151" spans="1:23" x14ac:dyDescent="0.3">
      <c r="A1151" s="366" t="s">
        <v>5817</v>
      </c>
      <c r="B1151" s="516" t="s">
        <v>5040</v>
      </c>
      <c r="C1151" s="512">
        <v>286.45</v>
      </c>
      <c r="D1151" s="319" t="s">
        <v>5371</v>
      </c>
      <c r="E1151" s="319" t="s">
        <v>5529</v>
      </c>
      <c r="F1151" s="319">
        <v>50</v>
      </c>
      <c r="G1151" s="319">
        <v>107</v>
      </c>
      <c r="H1151" s="319"/>
      <c r="I1151" s="513"/>
      <c r="J1151" s="319" t="s">
        <v>5248</v>
      </c>
      <c r="K1151" s="444">
        <v>40</v>
      </c>
      <c r="L1151" s="444">
        <v>165</v>
      </c>
      <c r="M1151" s="511" t="s">
        <v>6068</v>
      </c>
      <c r="N1151" s="504" t="s">
        <v>7128</v>
      </c>
      <c r="O1151" s="319" t="s">
        <v>4540</v>
      </c>
      <c r="P1151" s="319" t="s">
        <v>6034</v>
      </c>
      <c r="Q1151" s="319"/>
      <c r="R1151" s="319"/>
      <c r="S1151" s="504">
        <v>6</v>
      </c>
      <c r="T1151" s="319" t="s">
        <v>6090</v>
      </c>
      <c r="U1151" s="319"/>
      <c r="V1151" s="319" t="s">
        <v>5257</v>
      </c>
      <c r="W1151" s="514">
        <v>43314</v>
      </c>
    </row>
    <row r="1152" spans="1:23" x14ac:dyDescent="0.3">
      <c r="A1152" s="366" t="s">
        <v>5817</v>
      </c>
      <c r="B1152" s="516" t="s">
        <v>5040</v>
      </c>
      <c r="C1152" s="512">
        <v>274.10000000000002</v>
      </c>
      <c r="D1152" s="319" t="s">
        <v>5844</v>
      </c>
      <c r="E1152" s="319" t="s">
        <v>5476</v>
      </c>
      <c r="F1152" s="319">
        <v>33</v>
      </c>
      <c r="G1152" s="319">
        <v>342</v>
      </c>
      <c r="H1152" s="319"/>
      <c r="I1152" s="513"/>
      <c r="J1152" s="319" t="s">
        <v>5988</v>
      </c>
      <c r="K1152" s="444">
        <v>83</v>
      </c>
      <c r="L1152" s="444">
        <v>77</v>
      </c>
      <c r="M1152" s="445"/>
      <c r="N1152" s="504" t="s">
        <v>7129</v>
      </c>
      <c r="O1152" s="319" t="s">
        <v>5580</v>
      </c>
      <c r="P1152" s="319" t="s">
        <v>6034</v>
      </c>
      <c r="Q1152" s="319"/>
      <c r="R1152" s="319"/>
      <c r="S1152" s="504"/>
      <c r="T1152" s="319"/>
      <c r="U1152" s="319"/>
      <c r="V1152" s="319" t="s">
        <v>5257</v>
      </c>
      <c r="W1152" s="514">
        <v>43314</v>
      </c>
    </row>
    <row r="1153" spans="1:23" x14ac:dyDescent="0.3">
      <c r="A1153" s="366" t="s">
        <v>5817</v>
      </c>
      <c r="B1153" s="516" t="s">
        <v>5040</v>
      </c>
      <c r="C1153" s="512">
        <v>287</v>
      </c>
      <c r="D1153" s="319" t="s">
        <v>5844</v>
      </c>
      <c r="E1153" s="319" t="s">
        <v>5476</v>
      </c>
      <c r="F1153" s="319">
        <v>25</v>
      </c>
      <c r="G1153" s="319">
        <v>359</v>
      </c>
      <c r="H1153" s="319"/>
      <c r="I1153" s="513"/>
      <c r="J1153" s="319" t="s">
        <v>5248</v>
      </c>
      <c r="K1153" s="444">
        <v>88</v>
      </c>
      <c r="L1153" s="444">
        <v>271</v>
      </c>
      <c r="M1153" s="445"/>
      <c r="N1153" s="504" t="s">
        <v>7130</v>
      </c>
      <c r="O1153" s="319" t="s">
        <v>5580</v>
      </c>
      <c r="P1153" s="319" t="s">
        <v>6034</v>
      </c>
      <c r="Q1153" s="319"/>
      <c r="R1153" s="319"/>
      <c r="S1153" s="504"/>
      <c r="T1153" s="319"/>
      <c r="U1153" s="319"/>
      <c r="V1153" s="319" t="s">
        <v>5257</v>
      </c>
      <c r="W1153" s="514">
        <v>43314</v>
      </c>
    </row>
  </sheetData>
  <mergeCells count="1">
    <mergeCell ref="A1:R1"/>
  </mergeCells>
  <dataValidations count="2">
    <dataValidation type="list" allowBlank="1" showInputMessage="1" showErrorMessage="1" sqref="M3:M1153" xr:uid="{E30FCF6E-DA13-4618-BDA1-69B1A7550FD8}">
      <formula1>#REF!</formula1>
    </dataValidation>
    <dataValidation type="list" allowBlank="1" showInputMessage="1" showErrorMessage="1" sqref="Y15" xr:uid="{2EC5F98B-2A53-49AB-9217-7CDB335F5A15}">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FD288-F3AC-4B08-AA3E-A383AF021A97}">
  <dimension ref="A1:R136"/>
  <sheetViews>
    <sheetView zoomScale="60" zoomScaleNormal="60" workbookViewId="0">
      <selection sqref="A1:XFD1"/>
    </sheetView>
  </sheetViews>
  <sheetFormatPr defaultColWidth="9.08984375" defaultRowHeight="13" x14ac:dyDescent="0.35"/>
  <cols>
    <col min="1" max="1" width="10.36328125" style="96" bestFit="1" customWidth="1"/>
    <col min="2" max="2" width="9.54296875" style="96" customWidth="1"/>
    <col min="3" max="3" width="10.7265625" style="96" customWidth="1"/>
    <col min="4" max="4" width="13.81640625" style="96" bestFit="1" customWidth="1"/>
    <col min="5" max="5" width="24.81640625" style="96" bestFit="1" customWidth="1"/>
    <col min="6" max="6" width="15.54296875" style="96" bestFit="1" customWidth="1"/>
    <col min="7" max="7" width="15.453125" style="96" customWidth="1"/>
    <col min="8" max="8" width="13.6328125" style="96" customWidth="1"/>
    <col min="9" max="9" width="61.81640625" style="96" bestFit="1" customWidth="1"/>
    <col min="10" max="10" width="14.36328125" style="96" customWidth="1"/>
    <col min="11" max="11" width="33.81640625" style="96" bestFit="1" customWidth="1"/>
    <col min="12" max="12" width="12.6328125" style="96" customWidth="1"/>
    <col min="13" max="13" width="20.08984375" style="105" bestFit="1" customWidth="1"/>
    <col min="14" max="16384" width="9.08984375" style="96"/>
  </cols>
  <sheetData>
    <row r="1" spans="1:18" s="165" customFormat="1" ht="15" thickBot="1" x14ac:dyDescent="0.4">
      <c r="A1" s="592" t="s">
        <v>7138</v>
      </c>
      <c r="B1" s="592"/>
      <c r="C1" s="592"/>
      <c r="D1" s="592"/>
      <c r="E1" s="592"/>
      <c r="F1" s="592"/>
      <c r="G1" s="592"/>
      <c r="H1" s="592"/>
      <c r="I1" s="592"/>
      <c r="J1" s="592"/>
      <c r="K1" s="592"/>
      <c r="L1" s="592"/>
      <c r="M1" s="592"/>
      <c r="N1" s="592"/>
      <c r="O1" s="592"/>
      <c r="P1" s="592"/>
      <c r="Q1" s="592"/>
      <c r="R1" s="592"/>
    </row>
    <row r="2" spans="1:18" ht="26.5" thickTop="1" x14ac:dyDescent="0.35">
      <c r="A2" s="94" t="s">
        <v>4261</v>
      </c>
      <c r="B2" s="94" t="s">
        <v>1</v>
      </c>
      <c r="C2" s="94" t="s">
        <v>2</v>
      </c>
      <c r="D2" s="94" t="s">
        <v>4262</v>
      </c>
      <c r="E2" s="94" t="s">
        <v>4263</v>
      </c>
      <c r="F2" s="94" t="s">
        <v>4264</v>
      </c>
      <c r="G2" s="94" t="s">
        <v>4265</v>
      </c>
      <c r="H2" s="94" t="s">
        <v>4266</v>
      </c>
      <c r="I2" s="94" t="s">
        <v>4267</v>
      </c>
      <c r="J2" s="94" t="s">
        <v>4268</v>
      </c>
      <c r="K2" s="94" t="s">
        <v>4269</v>
      </c>
      <c r="L2" s="94" t="s">
        <v>4270</v>
      </c>
      <c r="M2" s="95" t="s">
        <v>4271</v>
      </c>
    </row>
    <row r="3" spans="1:18" x14ac:dyDescent="0.35">
      <c r="A3" s="97" t="s">
        <v>4272</v>
      </c>
      <c r="B3" s="97">
        <v>495680</v>
      </c>
      <c r="C3" s="97">
        <v>6792411</v>
      </c>
      <c r="D3" s="97" t="s">
        <v>4273</v>
      </c>
      <c r="E3" s="97" t="s">
        <v>153</v>
      </c>
      <c r="F3" s="97" t="s">
        <v>4274</v>
      </c>
      <c r="G3" s="98"/>
      <c r="H3" s="98" t="s">
        <v>4275</v>
      </c>
      <c r="I3" s="99" t="s">
        <v>4276</v>
      </c>
      <c r="J3" s="98" t="s">
        <v>4275</v>
      </c>
      <c r="K3" s="97" t="s">
        <v>4277</v>
      </c>
      <c r="L3" s="94"/>
      <c r="M3" s="100"/>
    </row>
    <row r="4" spans="1:18" x14ac:dyDescent="0.35">
      <c r="A4" s="97" t="s">
        <v>4278</v>
      </c>
      <c r="B4" s="97">
        <v>495680</v>
      </c>
      <c r="C4" s="97">
        <v>6792411</v>
      </c>
      <c r="D4" s="97" t="s">
        <v>4273</v>
      </c>
      <c r="E4" s="98" t="s">
        <v>4279</v>
      </c>
      <c r="F4" s="98" t="s">
        <v>4280</v>
      </c>
      <c r="G4" s="98"/>
      <c r="H4" s="98" t="s">
        <v>4275</v>
      </c>
      <c r="I4" s="99" t="s">
        <v>4281</v>
      </c>
      <c r="J4" s="98" t="s">
        <v>4275</v>
      </c>
      <c r="K4" s="97" t="s">
        <v>4282</v>
      </c>
      <c r="L4" s="94"/>
      <c r="M4" s="95"/>
    </row>
    <row r="5" spans="1:18" x14ac:dyDescent="0.35">
      <c r="A5" s="98" t="s">
        <v>4283</v>
      </c>
      <c r="B5" s="98">
        <v>495582</v>
      </c>
      <c r="C5" s="98">
        <v>6791719</v>
      </c>
      <c r="D5" s="97" t="s">
        <v>4273</v>
      </c>
      <c r="E5" s="98" t="s">
        <v>169</v>
      </c>
      <c r="F5" s="98" t="s">
        <v>4274</v>
      </c>
      <c r="G5" s="98"/>
      <c r="H5" s="98" t="s">
        <v>4275</v>
      </c>
      <c r="I5" s="98" t="s">
        <v>4284</v>
      </c>
      <c r="J5" s="98"/>
      <c r="K5" s="101" t="s">
        <v>4285</v>
      </c>
      <c r="L5" s="98"/>
      <c r="M5" s="100"/>
    </row>
    <row r="6" spans="1:18" x14ac:dyDescent="0.35">
      <c r="A6" s="102" t="s">
        <v>4286</v>
      </c>
      <c r="B6" s="97">
        <v>494961</v>
      </c>
      <c r="C6" s="97">
        <v>6796400</v>
      </c>
      <c r="D6" s="97" t="s">
        <v>4273</v>
      </c>
      <c r="E6" s="98" t="s">
        <v>138</v>
      </c>
      <c r="F6" s="97" t="s">
        <v>4274</v>
      </c>
      <c r="G6" s="98"/>
      <c r="H6" s="98" t="s">
        <v>4275</v>
      </c>
      <c r="I6" s="98" t="s">
        <v>4287</v>
      </c>
      <c r="J6" s="98" t="s">
        <v>4275</v>
      </c>
      <c r="K6" s="97" t="s">
        <v>4277</v>
      </c>
      <c r="L6" s="98"/>
      <c r="M6" s="100"/>
    </row>
    <row r="7" spans="1:18" x14ac:dyDescent="0.35">
      <c r="A7" s="102" t="s">
        <v>4288</v>
      </c>
      <c r="B7" s="97">
        <v>494961</v>
      </c>
      <c r="C7" s="97">
        <v>6796400</v>
      </c>
      <c r="D7" s="97" t="s">
        <v>4273</v>
      </c>
      <c r="E7" s="98" t="s">
        <v>4289</v>
      </c>
      <c r="F7" s="97" t="s">
        <v>4274</v>
      </c>
      <c r="G7" s="98"/>
      <c r="H7" s="98" t="s">
        <v>4275</v>
      </c>
      <c r="I7" s="98" t="s">
        <v>4290</v>
      </c>
      <c r="J7" s="98" t="s">
        <v>4275</v>
      </c>
      <c r="K7" s="97" t="s">
        <v>4277</v>
      </c>
      <c r="L7" s="98"/>
      <c r="M7" s="100"/>
    </row>
    <row r="8" spans="1:18" x14ac:dyDescent="0.35">
      <c r="A8" s="97" t="s">
        <v>4291</v>
      </c>
      <c r="B8" s="97">
        <v>495306</v>
      </c>
      <c r="C8" s="97">
        <v>6796930</v>
      </c>
      <c r="D8" s="97" t="s">
        <v>4273</v>
      </c>
      <c r="E8" s="98" t="s">
        <v>153</v>
      </c>
      <c r="F8" s="97" t="s">
        <v>4274</v>
      </c>
      <c r="G8" s="98"/>
      <c r="H8" s="98" t="s">
        <v>4275</v>
      </c>
      <c r="I8" s="98" t="s">
        <v>4292</v>
      </c>
      <c r="J8" s="98" t="s">
        <v>4275</v>
      </c>
      <c r="K8" s="97" t="s">
        <v>4277</v>
      </c>
      <c r="L8" s="98"/>
      <c r="M8" s="100"/>
    </row>
    <row r="9" spans="1:18" x14ac:dyDescent="0.35">
      <c r="A9" s="97" t="s">
        <v>4293</v>
      </c>
      <c r="B9" s="97">
        <v>493583</v>
      </c>
      <c r="C9" s="97">
        <v>6792744</v>
      </c>
      <c r="D9" s="97" t="s">
        <v>4273</v>
      </c>
      <c r="E9" s="98" t="s">
        <v>138</v>
      </c>
      <c r="F9" s="97" t="s">
        <v>4274</v>
      </c>
      <c r="G9" s="98"/>
      <c r="H9" s="98"/>
      <c r="I9" s="98" t="s">
        <v>4285</v>
      </c>
      <c r="J9" s="98" t="s">
        <v>4275</v>
      </c>
      <c r="K9" s="97" t="s">
        <v>4277</v>
      </c>
      <c r="L9" s="98"/>
      <c r="M9" s="100"/>
    </row>
    <row r="10" spans="1:18" x14ac:dyDescent="0.35">
      <c r="A10" s="97" t="s">
        <v>4294</v>
      </c>
      <c r="B10" s="97">
        <v>494833</v>
      </c>
      <c r="C10" s="97">
        <v>6801066</v>
      </c>
      <c r="D10" s="97" t="s">
        <v>4273</v>
      </c>
      <c r="E10" s="98" t="s">
        <v>4295</v>
      </c>
      <c r="F10" s="97" t="s">
        <v>4274</v>
      </c>
      <c r="G10" s="98"/>
      <c r="H10" s="98"/>
      <c r="I10" s="98" t="s">
        <v>4285</v>
      </c>
      <c r="J10" s="98" t="s">
        <v>4275</v>
      </c>
      <c r="K10" s="97" t="s">
        <v>4277</v>
      </c>
      <c r="L10" s="98"/>
      <c r="M10" s="100"/>
    </row>
    <row r="11" spans="1:18" x14ac:dyDescent="0.35">
      <c r="A11" s="102" t="s">
        <v>4296</v>
      </c>
      <c r="B11" s="97">
        <v>494902</v>
      </c>
      <c r="C11" s="97">
        <v>6801940</v>
      </c>
      <c r="D11" s="97" t="s">
        <v>4273</v>
      </c>
      <c r="E11" s="98" t="s">
        <v>117</v>
      </c>
      <c r="F11" s="98" t="s">
        <v>4280</v>
      </c>
      <c r="G11" s="98"/>
      <c r="H11" s="98"/>
      <c r="I11" s="98" t="s">
        <v>4285</v>
      </c>
      <c r="J11" s="98" t="s">
        <v>4275</v>
      </c>
      <c r="K11" s="97" t="s">
        <v>4297</v>
      </c>
      <c r="L11" s="98"/>
      <c r="M11" s="100"/>
    </row>
    <row r="12" spans="1:18" x14ac:dyDescent="0.35">
      <c r="A12" s="102" t="s">
        <v>4298</v>
      </c>
      <c r="B12" s="97">
        <v>495990</v>
      </c>
      <c r="C12" s="97">
        <v>6793197</v>
      </c>
      <c r="D12" s="97" t="s">
        <v>4273</v>
      </c>
      <c r="E12" s="98" t="s">
        <v>4295</v>
      </c>
      <c r="F12" s="97" t="s">
        <v>4274</v>
      </c>
      <c r="G12" s="98"/>
      <c r="H12" s="98"/>
      <c r="I12" s="98" t="s">
        <v>4285</v>
      </c>
      <c r="J12" s="98" t="s">
        <v>4275</v>
      </c>
      <c r="K12" s="97" t="s">
        <v>4277</v>
      </c>
      <c r="L12" s="98"/>
      <c r="M12" s="100"/>
    </row>
    <row r="13" spans="1:18" x14ac:dyDescent="0.35">
      <c r="A13" s="102" t="s">
        <v>4299</v>
      </c>
      <c r="B13" s="97">
        <v>493465</v>
      </c>
      <c r="C13" s="97">
        <v>6810783</v>
      </c>
      <c r="D13" s="97" t="s">
        <v>4273</v>
      </c>
      <c r="E13" s="98" t="s">
        <v>117</v>
      </c>
      <c r="F13" s="98" t="s">
        <v>4280</v>
      </c>
      <c r="G13" s="98"/>
      <c r="H13" s="98"/>
      <c r="I13" s="98" t="s">
        <v>4285</v>
      </c>
      <c r="J13" s="98" t="s">
        <v>4275</v>
      </c>
      <c r="K13" s="97" t="s">
        <v>4297</v>
      </c>
      <c r="L13" s="98"/>
      <c r="M13" s="100"/>
    </row>
    <row r="14" spans="1:18" x14ac:dyDescent="0.35">
      <c r="A14" s="102" t="s">
        <v>4300</v>
      </c>
      <c r="B14" s="97">
        <v>493863</v>
      </c>
      <c r="C14" s="97">
        <v>6805936</v>
      </c>
      <c r="D14" s="97" t="s">
        <v>4273</v>
      </c>
      <c r="E14" s="98" t="s">
        <v>138</v>
      </c>
      <c r="F14" s="97" t="s">
        <v>4274</v>
      </c>
      <c r="G14" s="98"/>
      <c r="H14" s="98"/>
      <c r="I14" s="98" t="s">
        <v>4285</v>
      </c>
      <c r="J14" s="98" t="s">
        <v>4275</v>
      </c>
      <c r="K14" s="97" t="s">
        <v>4277</v>
      </c>
      <c r="L14" s="98"/>
      <c r="M14" s="100"/>
    </row>
    <row r="15" spans="1:18" x14ac:dyDescent="0.35">
      <c r="A15" s="102" t="s">
        <v>4301</v>
      </c>
      <c r="B15" s="98">
        <v>494890</v>
      </c>
      <c r="C15" s="98">
        <v>6802574</v>
      </c>
      <c r="D15" s="97" t="s">
        <v>4273</v>
      </c>
      <c r="E15" s="98" t="s">
        <v>4302</v>
      </c>
      <c r="F15" s="98" t="s">
        <v>4280</v>
      </c>
      <c r="G15" s="98"/>
      <c r="H15" s="98"/>
      <c r="I15" s="98" t="s">
        <v>4285</v>
      </c>
      <c r="J15" s="98" t="s">
        <v>4275</v>
      </c>
      <c r="K15" s="97" t="s">
        <v>4303</v>
      </c>
      <c r="L15" s="98"/>
      <c r="M15" s="100"/>
    </row>
    <row r="16" spans="1:18" x14ac:dyDescent="0.35">
      <c r="A16" s="97" t="s">
        <v>4304</v>
      </c>
      <c r="B16" s="97">
        <v>502280</v>
      </c>
      <c r="C16" s="97">
        <v>6797204</v>
      </c>
      <c r="D16" s="97" t="s">
        <v>4305</v>
      </c>
      <c r="E16" s="98" t="s">
        <v>117</v>
      </c>
      <c r="F16" s="98" t="s">
        <v>4280</v>
      </c>
      <c r="G16" s="98"/>
      <c r="H16" s="98" t="s">
        <v>4275</v>
      </c>
      <c r="I16" s="98" t="s">
        <v>4306</v>
      </c>
      <c r="J16" s="98" t="s">
        <v>4275</v>
      </c>
      <c r="K16" s="97" t="s">
        <v>4282</v>
      </c>
      <c r="L16" s="98"/>
      <c r="M16" s="100"/>
    </row>
    <row r="17" spans="1:13" x14ac:dyDescent="0.35">
      <c r="A17" s="97" t="s">
        <v>4307</v>
      </c>
      <c r="B17" s="97">
        <v>502306</v>
      </c>
      <c r="C17" s="97">
        <v>6797135</v>
      </c>
      <c r="D17" s="97" t="s">
        <v>4305</v>
      </c>
      <c r="E17" s="98" t="s">
        <v>117</v>
      </c>
      <c r="F17" s="98" t="s">
        <v>4280</v>
      </c>
      <c r="G17" s="98"/>
      <c r="H17" s="98"/>
      <c r="I17" s="98" t="s">
        <v>4285</v>
      </c>
      <c r="J17" s="98" t="s">
        <v>4275</v>
      </c>
      <c r="K17" s="97" t="s">
        <v>4282</v>
      </c>
      <c r="L17" s="98"/>
      <c r="M17" s="100"/>
    </row>
    <row r="18" spans="1:13" x14ac:dyDescent="0.35">
      <c r="A18" s="98" t="s">
        <v>4308</v>
      </c>
      <c r="B18" s="98">
        <v>502841</v>
      </c>
      <c r="C18" s="98">
        <v>6797811</v>
      </c>
      <c r="D18" s="97" t="s">
        <v>4305</v>
      </c>
      <c r="E18" s="98" t="s">
        <v>169</v>
      </c>
      <c r="F18" s="98" t="s">
        <v>4274</v>
      </c>
      <c r="G18" s="98"/>
      <c r="H18" s="98" t="s">
        <v>4275</v>
      </c>
      <c r="I18" s="98" t="s">
        <v>4309</v>
      </c>
      <c r="J18" s="98"/>
      <c r="K18" s="101" t="s">
        <v>4285</v>
      </c>
      <c r="L18" s="98"/>
      <c r="M18" s="100"/>
    </row>
    <row r="19" spans="1:13" x14ac:dyDescent="0.35">
      <c r="A19" s="98" t="s">
        <v>4310</v>
      </c>
      <c r="B19" s="98">
        <v>502030</v>
      </c>
      <c r="C19" s="98">
        <v>6801161</v>
      </c>
      <c r="D19" s="97" t="s">
        <v>4305</v>
      </c>
      <c r="E19" s="98" t="s">
        <v>169</v>
      </c>
      <c r="F19" s="98" t="s">
        <v>4274</v>
      </c>
      <c r="G19" s="98"/>
      <c r="H19" s="98" t="s">
        <v>4275</v>
      </c>
      <c r="I19" s="98" t="s">
        <v>4311</v>
      </c>
      <c r="J19" s="98"/>
      <c r="K19" s="101" t="s">
        <v>4285</v>
      </c>
      <c r="L19" s="98"/>
      <c r="M19" s="100"/>
    </row>
    <row r="20" spans="1:13" x14ac:dyDescent="0.35">
      <c r="A20" s="97" t="s">
        <v>4312</v>
      </c>
      <c r="B20" s="97">
        <v>506825</v>
      </c>
      <c r="C20" s="97">
        <v>6802308</v>
      </c>
      <c r="D20" s="97" t="s">
        <v>4305</v>
      </c>
      <c r="E20" s="98" t="s">
        <v>117</v>
      </c>
      <c r="F20" s="98" t="s">
        <v>4280</v>
      </c>
      <c r="G20" s="98"/>
      <c r="H20" s="98" t="s">
        <v>4275</v>
      </c>
      <c r="I20" s="98" t="s">
        <v>4313</v>
      </c>
      <c r="J20" s="98" t="s">
        <v>4275</v>
      </c>
      <c r="K20" s="97" t="s">
        <v>4282</v>
      </c>
      <c r="L20" s="98"/>
      <c r="M20" s="100"/>
    </row>
    <row r="21" spans="1:13" x14ac:dyDescent="0.35">
      <c r="A21" s="97" t="s">
        <v>4314</v>
      </c>
      <c r="B21" s="97">
        <v>505552</v>
      </c>
      <c r="C21" s="97">
        <v>6798848</v>
      </c>
      <c r="D21" s="97" t="s">
        <v>4305</v>
      </c>
      <c r="E21" s="98" t="s">
        <v>117</v>
      </c>
      <c r="F21" s="98" t="s">
        <v>4280</v>
      </c>
      <c r="G21" s="98"/>
      <c r="H21" s="98"/>
      <c r="I21" s="98" t="s">
        <v>4285</v>
      </c>
      <c r="J21" s="98" t="s">
        <v>4275</v>
      </c>
      <c r="K21" s="97" t="s">
        <v>4282</v>
      </c>
      <c r="L21" s="98"/>
      <c r="M21" s="100"/>
    </row>
    <row r="22" spans="1:13" x14ac:dyDescent="0.35">
      <c r="A22" s="97" t="s">
        <v>4315</v>
      </c>
      <c r="B22" s="97">
        <v>505392</v>
      </c>
      <c r="C22" s="97">
        <v>6798795</v>
      </c>
      <c r="D22" s="97" t="s">
        <v>4305</v>
      </c>
      <c r="E22" s="98" t="s">
        <v>117</v>
      </c>
      <c r="F22" s="98" t="s">
        <v>4280</v>
      </c>
      <c r="G22" s="98"/>
      <c r="H22" s="98" t="s">
        <v>4275</v>
      </c>
      <c r="I22" s="98" t="s">
        <v>4316</v>
      </c>
      <c r="J22" s="98" t="s">
        <v>4275</v>
      </c>
      <c r="K22" s="97" t="s">
        <v>4282</v>
      </c>
      <c r="L22" s="98"/>
      <c r="M22" s="100"/>
    </row>
    <row r="23" spans="1:13" x14ac:dyDescent="0.35">
      <c r="A23" s="98" t="s">
        <v>4317</v>
      </c>
      <c r="B23" s="98">
        <v>505552</v>
      </c>
      <c r="C23" s="98">
        <v>6799362</v>
      </c>
      <c r="D23" s="97" t="s">
        <v>4305</v>
      </c>
      <c r="E23" s="98" t="s">
        <v>169</v>
      </c>
      <c r="F23" s="98" t="s">
        <v>4274</v>
      </c>
      <c r="G23" s="98"/>
      <c r="H23" s="98" t="s">
        <v>4275</v>
      </c>
      <c r="I23" s="98" t="s">
        <v>4318</v>
      </c>
      <c r="J23" s="98"/>
      <c r="K23" s="101" t="s">
        <v>4285</v>
      </c>
      <c r="L23" s="98"/>
      <c r="M23" s="100"/>
    </row>
    <row r="24" spans="1:13" x14ac:dyDescent="0.35">
      <c r="A24" s="97" t="s">
        <v>4319</v>
      </c>
      <c r="B24" s="97">
        <v>505859</v>
      </c>
      <c r="C24" s="97">
        <v>6800184</v>
      </c>
      <c r="D24" s="97" t="s">
        <v>4305</v>
      </c>
      <c r="E24" s="98" t="s">
        <v>117</v>
      </c>
      <c r="F24" s="98" t="s">
        <v>4280</v>
      </c>
      <c r="G24" s="98"/>
      <c r="H24" s="98"/>
      <c r="I24" s="98" t="s">
        <v>4285</v>
      </c>
      <c r="J24" s="98" t="s">
        <v>4275</v>
      </c>
      <c r="K24" s="97" t="s">
        <v>4282</v>
      </c>
      <c r="L24" s="98"/>
      <c r="M24" s="100"/>
    </row>
    <row r="25" spans="1:13" x14ac:dyDescent="0.35">
      <c r="A25" s="102" t="s">
        <v>109</v>
      </c>
      <c r="B25" s="97">
        <v>502854</v>
      </c>
      <c r="C25" s="97">
        <v>6795544</v>
      </c>
      <c r="D25" s="97" t="s">
        <v>4305</v>
      </c>
      <c r="E25" s="98" t="s">
        <v>4320</v>
      </c>
      <c r="F25" s="98" t="s">
        <v>4280</v>
      </c>
      <c r="G25" s="98"/>
      <c r="H25" s="98"/>
      <c r="I25" s="98" t="s">
        <v>4285</v>
      </c>
      <c r="J25" s="98" t="s">
        <v>4275</v>
      </c>
      <c r="K25" s="97" t="s">
        <v>4282</v>
      </c>
      <c r="L25" s="98"/>
      <c r="M25" s="100"/>
    </row>
    <row r="26" spans="1:13" x14ac:dyDescent="0.35">
      <c r="A26" s="102" t="s">
        <v>112</v>
      </c>
      <c r="B26" s="97">
        <v>502541</v>
      </c>
      <c r="C26" s="97">
        <v>6795519</v>
      </c>
      <c r="D26" s="97" t="s">
        <v>4305</v>
      </c>
      <c r="E26" s="98" t="s">
        <v>4289</v>
      </c>
      <c r="F26" s="97" t="s">
        <v>4274</v>
      </c>
      <c r="G26" s="98"/>
      <c r="H26" s="98"/>
      <c r="I26" s="98" t="s">
        <v>4285</v>
      </c>
      <c r="J26" s="98" t="s">
        <v>4275</v>
      </c>
      <c r="K26" s="97" t="s">
        <v>4277</v>
      </c>
      <c r="L26" s="98"/>
      <c r="M26" s="100"/>
    </row>
    <row r="27" spans="1:13" x14ac:dyDescent="0.35">
      <c r="A27" s="102" t="s">
        <v>124</v>
      </c>
      <c r="B27" s="97">
        <v>501756</v>
      </c>
      <c r="C27" s="97">
        <v>6795552</v>
      </c>
      <c r="D27" s="97" t="s">
        <v>4305</v>
      </c>
      <c r="E27" s="98" t="s">
        <v>117</v>
      </c>
      <c r="F27" s="98" t="s">
        <v>4280</v>
      </c>
      <c r="G27" s="98"/>
      <c r="H27" s="98"/>
      <c r="I27" s="98" t="s">
        <v>4285</v>
      </c>
      <c r="J27" s="98" t="s">
        <v>4275</v>
      </c>
      <c r="K27" s="97" t="s">
        <v>4282</v>
      </c>
      <c r="L27" s="98"/>
      <c r="M27" s="100"/>
    </row>
    <row r="28" spans="1:13" x14ac:dyDescent="0.35">
      <c r="A28" s="102" t="s">
        <v>55</v>
      </c>
      <c r="B28" s="97">
        <v>502041</v>
      </c>
      <c r="C28" s="97">
        <v>6793576</v>
      </c>
      <c r="D28" s="97" t="s">
        <v>4305</v>
      </c>
      <c r="E28" s="98" t="s">
        <v>4321</v>
      </c>
      <c r="F28" s="98" t="s">
        <v>4280</v>
      </c>
      <c r="G28" s="98"/>
      <c r="H28" s="98" t="s">
        <v>4275</v>
      </c>
      <c r="I28" s="98" t="s">
        <v>4322</v>
      </c>
      <c r="J28" s="98" t="s">
        <v>4275</v>
      </c>
      <c r="K28" s="97" t="s">
        <v>4282</v>
      </c>
      <c r="L28" s="98"/>
      <c r="M28" s="100"/>
    </row>
    <row r="29" spans="1:13" x14ac:dyDescent="0.35">
      <c r="A29" s="102" t="s">
        <v>4323</v>
      </c>
      <c r="B29" s="97">
        <v>501965</v>
      </c>
      <c r="C29" s="97">
        <v>6792933</v>
      </c>
      <c r="D29" s="97" t="s">
        <v>4305</v>
      </c>
      <c r="E29" s="98" t="s">
        <v>4324</v>
      </c>
      <c r="F29" s="98" t="s">
        <v>4325</v>
      </c>
      <c r="G29" s="98"/>
      <c r="H29" s="98" t="s">
        <v>4275</v>
      </c>
      <c r="I29" s="98" t="s">
        <v>4324</v>
      </c>
      <c r="J29" s="98"/>
      <c r="K29" s="97" t="s">
        <v>4285</v>
      </c>
      <c r="L29" s="98"/>
      <c r="M29" s="100"/>
    </row>
    <row r="30" spans="1:13" x14ac:dyDescent="0.35">
      <c r="A30" s="102" t="s">
        <v>4326</v>
      </c>
      <c r="B30" s="97">
        <v>501410</v>
      </c>
      <c r="C30" s="97">
        <v>6793790</v>
      </c>
      <c r="D30" s="97" t="s">
        <v>4305</v>
      </c>
      <c r="E30" s="98" t="s">
        <v>4327</v>
      </c>
      <c r="F30" s="98" t="s">
        <v>4325</v>
      </c>
      <c r="G30" s="98"/>
      <c r="H30" s="98" t="s">
        <v>4275</v>
      </c>
      <c r="I30" s="98" t="s">
        <v>4328</v>
      </c>
      <c r="J30" s="98" t="s">
        <v>4275</v>
      </c>
      <c r="K30" s="97" t="s">
        <v>4329</v>
      </c>
      <c r="L30" s="98" t="s">
        <v>4275</v>
      </c>
      <c r="M30" s="100"/>
    </row>
    <row r="31" spans="1:13" x14ac:dyDescent="0.35">
      <c r="A31" s="102" t="s">
        <v>4330</v>
      </c>
      <c r="B31" s="97">
        <v>496185</v>
      </c>
      <c r="C31" s="97">
        <v>6812408</v>
      </c>
      <c r="D31" s="97" t="s">
        <v>4305</v>
      </c>
      <c r="E31" s="98" t="s">
        <v>192</v>
      </c>
      <c r="F31" s="98" t="s">
        <v>4325</v>
      </c>
      <c r="G31" s="98"/>
      <c r="H31" s="98" t="s">
        <v>4275</v>
      </c>
      <c r="I31" s="98" t="s">
        <v>4331</v>
      </c>
      <c r="J31" s="98"/>
      <c r="K31" s="97" t="s">
        <v>4285</v>
      </c>
      <c r="L31" s="98"/>
      <c r="M31" s="100"/>
    </row>
    <row r="32" spans="1:13" x14ac:dyDescent="0.35">
      <c r="A32" s="102" t="s">
        <v>4332</v>
      </c>
      <c r="B32" s="97">
        <v>509249</v>
      </c>
      <c r="C32" s="97">
        <v>6779838</v>
      </c>
      <c r="D32" s="97" t="s">
        <v>4333</v>
      </c>
      <c r="E32" s="98" t="s">
        <v>135</v>
      </c>
      <c r="F32" s="98" t="s">
        <v>4325</v>
      </c>
      <c r="G32" s="98"/>
      <c r="H32" s="98"/>
      <c r="I32" s="98" t="s">
        <v>4285</v>
      </c>
      <c r="J32" s="98" t="s">
        <v>4275</v>
      </c>
      <c r="K32" s="97" t="s">
        <v>4334</v>
      </c>
      <c r="L32" s="98"/>
      <c r="M32" s="100"/>
    </row>
    <row r="33" spans="1:13" x14ac:dyDescent="0.35">
      <c r="A33" s="102" t="s">
        <v>4335</v>
      </c>
      <c r="B33" s="97">
        <v>509391</v>
      </c>
      <c r="C33" s="97">
        <v>6780433</v>
      </c>
      <c r="D33" s="97" t="s">
        <v>4333</v>
      </c>
      <c r="E33" s="98" t="s">
        <v>135</v>
      </c>
      <c r="F33" s="98" t="s">
        <v>4325</v>
      </c>
      <c r="G33" s="98"/>
      <c r="H33" s="98"/>
      <c r="I33" s="98" t="s">
        <v>4285</v>
      </c>
      <c r="J33" s="98" t="s">
        <v>4275</v>
      </c>
      <c r="K33" s="97" t="s">
        <v>4334</v>
      </c>
      <c r="L33" s="98"/>
      <c r="M33" s="100"/>
    </row>
    <row r="34" spans="1:13" x14ac:dyDescent="0.35">
      <c r="A34" s="102" t="s">
        <v>4336</v>
      </c>
      <c r="B34" s="97">
        <v>509503</v>
      </c>
      <c r="C34" s="97">
        <v>6780520</v>
      </c>
      <c r="D34" s="97" t="s">
        <v>4333</v>
      </c>
      <c r="E34" s="98" t="s">
        <v>135</v>
      </c>
      <c r="F34" s="98" t="s">
        <v>4325</v>
      </c>
      <c r="G34" s="98"/>
      <c r="H34" s="98" t="s">
        <v>4275</v>
      </c>
      <c r="I34" s="98" t="s">
        <v>4337</v>
      </c>
      <c r="J34" s="98" t="s">
        <v>4275</v>
      </c>
      <c r="K34" s="97" t="s">
        <v>4334</v>
      </c>
      <c r="L34" s="98"/>
      <c r="M34" s="100"/>
    </row>
    <row r="35" spans="1:13" x14ac:dyDescent="0.35">
      <c r="A35" s="102" t="s">
        <v>4338</v>
      </c>
      <c r="B35" s="97">
        <v>495223</v>
      </c>
      <c r="C35" s="97">
        <v>6814535</v>
      </c>
      <c r="D35" s="97" t="s">
        <v>4305</v>
      </c>
      <c r="E35" s="98" t="s">
        <v>4327</v>
      </c>
      <c r="F35" s="98" t="s">
        <v>4325</v>
      </c>
      <c r="G35" s="98"/>
      <c r="H35" s="98"/>
      <c r="I35" s="98" t="s">
        <v>4285</v>
      </c>
      <c r="J35" s="98" t="s">
        <v>4275</v>
      </c>
      <c r="K35" s="97" t="s">
        <v>4329</v>
      </c>
      <c r="L35" s="98"/>
      <c r="M35" s="100"/>
    </row>
    <row r="36" spans="1:13" x14ac:dyDescent="0.35">
      <c r="A36" s="97" t="s">
        <v>4339</v>
      </c>
      <c r="B36" s="97">
        <v>498145</v>
      </c>
      <c r="C36" s="97">
        <v>6782938</v>
      </c>
      <c r="D36" s="97" t="s">
        <v>4340</v>
      </c>
      <c r="E36" s="98" t="s">
        <v>117</v>
      </c>
      <c r="F36" s="98" t="s">
        <v>4280</v>
      </c>
      <c r="G36" s="98"/>
      <c r="H36" s="98" t="s">
        <v>4275</v>
      </c>
      <c r="I36" s="98" t="s">
        <v>4313</v>
      </c>
      <c r="J36" s="98" t="s">
        <v>4275</v>
      </c>
      <c r="K36" s="97" t="s">
        <v>4282</v>
      </c>
      <c r="L36" s="98"/>
      <c r="M36" s="100"/>
    </row>
    <row r="37" spans="1:13" x14ac:dyDescent="0.35">
      <c r="A37" s="97" t="s">
        <v>4341</v>
      </c>
      <c r="B37" s="97">
        <v>494198</v>
      </c>
      <c r="C37" s="97">
        <v>6774632</v>
      </c>
      <c r="D37" s="97" t="s">
        <v>4340</v>
      </c>
      <c r="E37" s="98" t="s">
        <v>138</v>
      </c>
      <c r="F37" s="97" t="s">
        <v>4274</v>
      </c>
      <c r="G37" s="98"/>
      <c r="H37" s="98" t="s">
        <v>4275</v>
      </c>
      <c r="I37" s="98" t="s">
        <v>4342</v>
      </c>
      <c r="J37" s="98" t="s">
        <v>4275</v>
      </c>
      <c r="K37" s="97" t="s">
        <v>4277</v>
      </c>
      <c r="L37" s="98"/>
      <c r="M37" s="100"/>
    </row>
    <row r="38" spans="1:13" x14ac:dyDescent="0.35">
      <c r="A38" s="97" t="s">
        <v>4343</v>
      </c>
      <c r="B38" s="97">
        <v>497759</v>
      </c>
      <c r="C38" s="97">
        <v>6774882</v>
      </c>
      <c r="D38" s="97" t="s">
        <v>4340</v>
      </c>
      <c r="E38" s="98" t="s">
        <v>4344</v>
      </c>
      <c r="F38" s="97" t="s">
        <v>4274</v>
      </c>
      <c r="G38" s="98"/>
      <c r="H38" s="98" t="s">
        <v>4275</v>
      </c>
      <c r="I38" s="98" t="s">
        <v>4345</v>
      </c>
      <c r="J38" s="98" t="s">
        <v>4275</v>
      </c>
      <c r="K38" s="97" t="s">
        <v>4277</v>
      </c>
      <c r="L38" s="98"/>
      <c r="M38" s="100"/>
    </row>
    <row r="39" spans="1:13" x14ac:dyDescent="0.35">
      <c r="A39" s="97" t="s">
        <v>4346</v>
      </c>
      <c r="B39" s="97">
        <v>497821</v>
      </c>
      <c r="C39" s="97">
        <v>6774374</v>
      </c>
      <c r="D39" s="97" t="s">
        <v>4340</v>
      </c>
      <c r="E39" s="98" t="s">
        <v>117</v>
      </c>
      <c r="F39" s="98" t="s">
        <v>4280</v>
      </c>
      <c r="G39" s="98"/>
      <c r="H39" s="98" t="s">
        <v>4275</v>
      </c>
      <c r="I39" s="98" t="s">
        <v>4347</v>
      </c>
      <c r="J39" s="98" t="s">
        <v>4275</v>
      </c>
      <c r="K39" s="97" t="s">
        <v>4297</v>
      </c>
      <c r="L39" s="98"/>
      <c r="M39" s="100"/>
    </row>
    <row r="40" spans="1:13" x14ac:dyDescent="0.35">
      <c r="A40" s="97" t="s">
        <v>4348</v>
      </c>
      <c r="B40" s="97">
        <v>497907</v>
      </c>
      <c r="C40" s="97">
        <v>6774721</v>
      </c>
      <c r="D40" s="97" t="s">
        <v>4340</v>
      </c>
      <c r="E40" s="98" t="s">
        <v>4349</v>
      </c>
      <c r="F40" s="97" t="s">
        <v>4274</v>
      </c>
      <c r="G40" s="98"/>
      <c r="H40" s="98" t="s">
        <v>4275</v>
      </c>
      <c r="I40" s="98" t="s">
        <v>4350</v>
      </c>
      <c r="J40" s="98" t="s">
        <v>4275</v>
      </c>
      <c r="K40" s="97" t="s">
        <v>4277</v>
      </c>
      <c r="L40" s="98"/>
      <c r="M40" s="100"/>
    </row>
    <row r="41" spans="1:13" x14ac:dyDescent="0.35">
      <c r="A41" s="97" t="s">
        <v>4351</v>
      </c>
      <c r="B41" s="97">
        <v>496935</v>
      </c>
      <c r="C41" s="97">
        <v>6776065</v>
      </c>
      <c r="D41" s="97" t="s">
        <v>4340</v>
      </c>
      <c r="E41" s="98" t="s">
        <v>117</v>
      </c>
      <c r="F41" s="98" t="s">
        <v>4280</v>
      </c>
      <c r="G41" s="98"/>
      <c r="H41" s="98" t="s">
        <v>4275</v>
      </c>
      <c r="I41" s="98" t="s">
        <v>4313</v>
      </c>
      <c r="J41" s="98" t="s">
        <v>4275</v>
      </c>
      <c r="K41" s="97" t="s">
        <v>4297</v>
      </c>
      <c r="L41" s="98"/>
      <c r="M41" s="100"/>
    </row>
    <row r="42" spans="1:13" x14ac:dyDescent="0.35">
      <c r="A42" s="97" t="s">
        <v>4352</v>
      </c>
      <c r="B42" s="97">
        <v>499817</v>
      </c>
      <c r="C42" s="97">
        <v>6779392</v>
      </c>
      <c r="D42" s="97" t="s">
        <v>4340</v>
      </c>
      <c r="E42" s="98" t="s">
        <v>4349</v>
      </c>
      <c r="F42" s="97" t="s">
        <v>4274</v>
      </c>
      <c r="G42" s="98"/>
      <c r="H42" s="98" t="s">
        <v>4275</v>
      </c>
      <c r="I42" s="98" t="s">
        <v>4353</v>
      </c>
      <c r="J42" s="98" t="s">
        <v>4275</v>
      </c>
      <c r="K42" s="97" t="s">
        <v>4277</v>
      </c>
      <c r="L42" s="98"/>
      <c r="M42" s="100"/>
    </row>
    <row r="43" spans="1:13" x14ac:dyDescent="0.35">
      <c r="A43" s="97" t="s">
        <v>4354</v>
      </c>
      <c r="B43" s="97">
        <v>499578</v>
      </c>
      <c r="C43" s="97">
        <v>6780169</v>
      </c>
      <c r="D43" s="97" t="s">
        <v>4340</v>
      </c>
      <c r="E43" s="98" t="s">
        <v>4344</v>
      </c>
      <c r="F43" s="97" t="s">
        <v>4274</v>
      </c>
      <c r="G43" s="98"/>
      <c r="H43" s="98" t="s">
        <v>4275</v>
      </c>
      <c r="I43" s="98" t="s">
        <v>4355</v>
      </c>
      <c r="J43" s="98" t="s">
        <v>4275</v>
      </c>
      <c r="K43" s="97" t="s">
        <v>4277</v>
      </c>
      <c r="L43" s="98"/>
      <c r="M43" s="100"/>
    </row>
    <row r="44" spans="1:13" x14ac:dyDescent="0.35">
      <c r="A44" s="97" t="s">
        <v>4356</v>
      </c>
      <c r="B44" s="97">
        <v>499401</v>
      </c>
      <c r="C44" s="97">
        <v>6780245</v>
      </c>
      <c r="D44" s="97" t="s">
        <v>4340</v>
      </c>
      <c r="E44" s="98" t="s">
        <v>153</v>
      </c>
      <c r="F44" s="97" t="s">
        <v>4274</v>
      </c>
      <c r="G44" s="98"/>
      <c r="H44" s="98" t="s">
        <v>4275</v>
      </c>
      <c r="I44" s="98" t="s">
        <v>4357</v>
      </c>
      <c r="J44" s="98" t="s">
        <v>4275</v>
      </c>
      <c r="K44" s="97" t="s">
        <v>4277</v>
      </c>
      <c r="L44" s="98"/>
      <c r="M44" s="100"/>
    </row>
    <row r="45" spans="1:13" x14ac:dyDescent="0.35">
      <c r="A45" s="97" t="s">
        <v>4358</v>
      </c>
      <c r="B45" s="97">
        <v>499085</v>
      </c>
      <c r="C45" s="97">
        <v>6780563</v>
      </c>
      <c r="D45" s="97" t="s">
        <v>4340</v>
      </c>
      <c r="E45" s="98" t="s">
        <v>4359</v>
      </c>
      <c r="F45" s="97" t="s">
        <v>4274</v>
      </c>
      <c r="G45" s="98"/>
      <c r="H45" s="98" t="s">
        <v>4275</v>
      </c>
      <c r="I45" s="98" t="s">
        <v>4360</v>
      </c>
      <c r="J45" s="98" t="s">
        <v>4275</v>
      </c>
      <c r="K45" s="97" t="s">
        <v>4277</v>
      </c>
      <c r="L45" s="98"/>
      <c r="M45" s="100"/>
    </row>
    <row r="46" spans="1:13" x14ac:dyDescent="0.35">
      <c r="A46" s="97" t="s">
        <v>4361</v>
      </c>
      <c r="B46" s="97">
        <v>499369</v>
      </c>
      <c r="C46" s="97">
        <v>6782213</v>
      </c>
      <c r="D46" s="97" t="s">
        <v>4340</v>
      </c>
      <c r="E46" s="98" t="s">
        <v>117</v>
      </c>
      <c r="F46" s="98" t="s">
        <v>4280</v>
      </c>
      <c r="G46" s="98"/>
      <c r="H46" s="98" t="s">
        <v>4275</v>
      </c>
      <c r="I46" s="98" t="s">
        <v>4316</v>
      </c>
      <c r="J46" s="98" t="s">
        <v>4275</v>
      </c>
      <c r="K46" s="97" t="s">
        <v>4282</v>
      </c>
      <c r="L46" s="98"/>
      <c r="M46" s="100"/>
    </row>
    <row r="47" spans="1:13" x14ac:dyDescent="0.35">
      <c r="A47" s="102" t="s">
        <v>4362</v>
      </c>
      <c r="B47" s="97">
        <v>498324</v>
      </c>
      <c r="C47" s="97">
        <v>6783381</v>
      </c>
      <c r="D47" s="97" t="s">
        <v>4340</v>
      </c>
      <c r="E47" s="98" t="s">
        <v>4279</v>
      </c>
      <c r="F47" s="98" t="s">
        <v>4280</v>
      </c>
      <c r="G47" s="98"/>
      <c r="H47" s="98" t="s">
        <v>4275</v>
      </c>
      <c r="I47" s="98" t="s">
        <v>4363</v>
      </c>
      <c r="J47" s="98" t="s">
        <v>4275</v>
      </c>
      <c r="K47" s="97" t="s">
        <v>4364</v>
      </c>
      <c r="L47" s="98"/>
      <c r="M47" s="100"/>
    </row>
    <row r="48" spans="1:13" x14ac:dyDescent="0.35">
      <c r="A48" s="102" t="s">
        <v>4365</v>
      </c>
      <c r="B48" s="97">
        <v>492489</v>
      </c>
      <c r="C48" s="97">
        <v>6771162</v>
      </c>
      <c r="D48" s="97" t="s">
        <v>4340</v>
      </c>
      <c r="E48" s="98" t="s">
        <v>138</v>
      </c>
      <c r="F48" s="97" t="s">
        <v>4274</v>
      </c>
      <c r="G48" s="98"/>
      <c r="H48" s="98"/>
      <c r="I48" s="98" t="s">
        <v>4285</v>
      </c>
      <c r="J48" s="98" t="s">
        <v>4275</v>
      </c>
      <c r="K48" s="97" t="s">
        <v>4277</v>
      </c>
      <c r="L48" s="98"/>
      <c r="M48" s="100"/>
    </row>
    <row r="49" spans="1:13" x14ac:dyDescent="0.35">
      <c r="A49" s="102" t="s">
        <v>4366</v>
      </c>
      <c r="B49" s="97">
        <v>492980</v>
      </c>
      <c r="C49" s="97">
        <v>6767106</v>
      </c>
      <c r="D49" s="97" t="s">
        <v>4340</v>
      </c>
      <c r="E49" s="98" t="s">
        <v>138</v>
      </c>
      <c r="F49" s="97" t="s">
        <v>4274</v>
      </c>
      <c r="G49" s="98"/>
      <c r="H49" s="98"/>
      <c r="I49" s="98" t="s">
        <v>4285</v>
      </c>
      <c r="J49" s="98" t="s">
        <v>4275</v>
      </c>
      <c r="K49" s="97" t="s">
        <v>4277</v>
      </c>
      <c r="L49" s="98"/>
      <c r="M49" s="100"/>
    </row>
    <row r="50" spans="1:13" x14ac:dyDescent="0.35">
      <c r="A50" s="102" t="s">
        <v>4367</v>
      </c>
      <c r="B50" s="97">
        <v>496648</v>
      </c>
      <c r="C50" s="97">
        <v>6780759</v>
      </c>
      <c r="D50" s="97" t="s">
        <v>4340</v>
      </c>
      <c r="E50" s="98" t="s">
        <v>153</v>
      </c>
      <c r="F50" s="97" t="s">
        <v>4274</v>
      </c>
      <c r="G50" s="98"/>
      <c r="H50" s="98"/>
      <c r="I50" s="98" t="s">
        <v>4285</v>
      </c>
      <c r="J50" s="98" t="s">
        <v>4275</v>
      </c>
      <c r="K50" s="97" t="s">
        <v>4277</v>
      </c>
      <c r="L50" s="98"/>
      <c r="M50" s="100"/>
    </row>
    <row r="51" spans="1:13" x14ac:dyDescent="0.35">
      <c r="A51" s="102" t="s">
        <v>4368</v>
      </c>
      <c r="B51" s="97">
        <v>496851</v>
      </c>
      <c r="C51" s="97">
        <v>6775384</v>
      </c>
      <c r="D51" s="97" t="s">
        <v>4340</v>
      </c>
      <c r="E51" s="98" t="s">
        <v>117</v>
      </c>
      <c r="F51" s="98" t="s">
        <v>4280</v>
      </c>
      <c r="G51" s="98"/>
      <c r="H51" s="98"/>
      <c r="I51" s="98" t="s">
        <v>4285</v>
      </c>
      <c r="J51" s="98" t="s">
        <v>4275</v>
      </c>
      <c r="K51" s="97" t="s">
        <v>4297</v>
      </c>
      <c r="L51" s="98"/>
      <c r="M51" s="100"/>
    </row>
    <row r="52" spans="1:13" x14ac:dyDescent="0.35">
      <c r="A52" s="102" t="s">
        <v>4369</v>
      </c>
      <c r="B52" s="97">
        <v>504601</v>
      </c>
      <c r="C52" s="97">
        <v>6777701</v>
      </c>
      <c r="D52" s="97" t="s">
        <v>4340</v>
      </c>
      <c r="E52" s="103" t="s">
        <v>117</v>
      </c>
      <c r="F52" s="98" t="s">
        <v>4280</v>
      </c>
      <c r="G52" s="98"/>
      <c r="H52" s="98"/>
      <c r="I52" s="98" t="s">
        <v>4285</v>
      </c>
      <c r="J52" s="98" t="s">
        <v>4275</v>
      </c>
      <c r="K52" s="97" t="s">
        <v>4282</v>
      </c>
      <c r="L52" s="98"/>
      <c r="M52" s="100"/>
    </row>
    <row r="53" spans="1:13" x14ac:dyDescent="0.35">
      <c r="A53" s="102" t="s">
        <v>4370</v>
      </c>
      <c r="B53" s="97">
        <v>504797</v>
      </c>
      <c r="C53" s="97">
        <v>6777701</v>
      </c>
      <c r="D53" s="97" t="s">
        <v>4340</v>
      </c>
      <c r="E53" s="98" t="s">
        <v>4279</v>
      </c>
      <c r="F53" s="98" t="s">
        <v>4280</v>
      </c>
      <c r="G53" s="98"/>
      <c r="H53" s="98" t="s">
        <v>4275</v>
      </c>
      <c r="I53" s="98" t="s">
        <v>4371</v>
      </c>
      <c r="J53" s="98" t="s">
        <v>4275</v>
      </c>
      <c r="K53" s="97" t="s">
        <v>4282</v>
      </c>
      <c r="L53" s="98"/>
      <c r="M53" s="100"/>
    </row>
    <row r="54" spans="1:13" x14ac:dyDescent="0.35">
      <c r="A54" s="102" t="s">
        <v>4372</v>
      </c>
      <c r="B54" s="97">
        <v>504846</v>
      </c>
      <c r="C54" s="97">
        <v>6777718</v>
      </c>
      <c r="D54" s="97" t="s">
        <v>4340</v>
      </c>
      <c r="E54" s="98" t="s">
        <v>4279</v>
      </c>
      <c r="F54" s="98" t="s">
        <v>4280</v>
      </c>
      <c r="G54" s="98"/>
      <c r="H54" s="98" t="s">
        <v>4275</v>
      </c>
      <c r="I54" s="98" t="s">
        <v>4373</v>
      </c>
      <c r="J54" s="98" t="s">
        <v>4275</v>
      </c>
      <c r="K54" s="97" t="s">
        <v>4364</v>
      </c>
      <c r="L54" s="98"/>
      <c r="M54" s="100"/>
    </row>
    <row r="55" spans="1:13" x14ac:dyDescent="0.35">
      <c r="A55" s="102" t="s">
        <v>4374</v>
      </c>
      <c r="B55" s="97">
        <v>505050</v>
      </c>
      <c r="C55" s="97">
        <v>6777729</v>
      </c>
      <c r="D55" s="97" t="s">
        <v>4340</v>
      </c>
      <c r="E55" s="98" t="s">
        <v>4279</v>
      </c>
      <c r="F55" s="98" t="s">
        <v>4280</v>
      </c>
      <c r="G55" s="98"/>
      <c r="H55" s="98"/>
      <c r="I55" s="98" t="s">
        <v>4285</v>
      </c>
      <c r="J55" s="98" t="s">
        <v>4275</v>
      </c>
      <c r="K55" s="97" t="s">
        <v>4364</v>
      </c>
      <c r="L55" s="98"/>
      <c r="M55" s="100"/>
    </row>
    <row r="56" spans="1:13" x14ac:dyDescent="0.35">
      <c r="A56" s="98" t="s">
        <v>4375</v>
      </c>
      <c r="B56" s="98">
        <v>488853</v>
      </c>
      <c r="C56" s="98">
        <v>6770342</v>
      </c>
      <c r="D56" s="98" t="s">
        <v>4376</v>
      </c>
      <c r="E56" s="98" t="s">
        <v>4279</v>
      </c>
      <c r="F56" s="98" t="s">
        <v>4280</v>
      </c>
      <c r="G56" s="98" t="s">
        <v>4377</v>
      </c>
      <c r="H56" s="98" t="s">
        <v>4275</v>
      </c>
      <c r="I56" s="98" t="s">
        <v>4378</v>
      </c>
      <c r="J56" s="98" t="s">
        <v>4275</v>
      </c>
      <c r="K56" s="97" t="s">
        <v>4282</v>
      </c>
      <c r="L56" s="98"/>
      <c r="M56" s="100">
        <v>10.021000000000001</v>
      </c>
    </row>
    <row r="57" spans="1:13" x14ac:dyDescent="0.35">
      <c r="A57" s="98" t="s">
        <v>4379</v>
      </c>
      <c r="B57" s="98">
        <v>487153</v>
      </c>
      <c r="C57" s="98">
        <v>6769587</v>
      </c>
      <c r="D57" s="98" t="s">
        <v>4376</v>
      </c>
      <c r="E57" s="98" t="s">
        <v>117</v>
      </c>
      <c r="F57" s="98" t="s">
        <v>4280</v>
      </c>
      <c r="G57" s="98" t="s">
        <v>4377</v>
      </c>
      <c r="H57" s="98" t="s">
        <v>4275</v>
      </c>
      <c r="I57" s="98" t="s">
        <v>4313</v>
      </c>
      <c r="J57" s="98" t="s">
        <v>4275</v>
      </c>
      <c r="K57" s="97" t="s">
        <v>4282</v>
      </c>
      <c r="L57" s="98"/>
      <c r="M57" s="100" t="s">
        <v>1275</v>
      </c>
    </row>
    <row r="58" spans="1:13" x14ac:dyDescent="0.35">
      <c r="A58" s="98" t="s">
        <v>4380</v>
      </c>
      <c r="B58" s="98">
        <v>486969</v>
      </c>
      <c r="C58" s="98">
        <v>6769258</v>
      </c>
      <c r="D58" s="98" t="s">
        <v>4376</v>
      </c>
      <c r="E58" s="98" t="s">
        <v>4279</v>
      </c>
      <c r="F58" s="98" t="s">
        <v>4280</v>
      </c>
      <c r="G58" s="98" t="s">
        <v>4377</v>
      </c>
      <c r="H58" s="98" t="s">
        <v>4275</v>
      </c>
      <c r="I58" s="98" t="s">
        <v>4381</v>
      </c>
      <c r="J58" s="98" t="s">
        <v>4275</v>
      </c>
      <c r="K58" s="97" t="s">
        <v>4282</v>
      </c>
      <c r="L58" s="98"/>
      <c r="M58" s="100" t="s">
        <v>1272</v>
      </c>
    </row>
    <row r="59" spans="1:13" x14ac:dyDescent="0.35">
      <c r="A59" s="98" t="s">
        <v>4382</v>
      </c>
      <c r="B59" s="98">
        <v>486997</v>
      </c>
      <c r="C59" s="98">
        <v>6769136</v>
      </c>
      <c r="D59" s="98" t="s">
        <v>4376</v>
      </c>
      <c r="E59" s="98" t="s">
        <v>117</v>
      </c>
      <c r="F59" s="98" t="s">
        <v>4280</v>
      </c>
      <c r="G59" s="98" t="s">
        <v>4377</v>
      </c>
      <c r="H59" s="98" t="s">
        <v>4275</v>
      </c>
      <c r="I59" s="98" t="s">
        <v>4383</v>
      </c>
      <c r="J59" s="98" t="s">
        <v>4275</v>
      </c>
      <c r="K59" s="97" t="s">
        <v>4282</v>
      </c>
      <c r="L59" s="98"/>
      <c r="M59" s="100" t="s">
        <v>1268</v>
      </c>
    </row>
    <row r="60" spans="1:13" x14ac:dyDescent="0.35">
      <c r="A60" s="98" t="s">
        <v>4384</v>
      </c>
      <c r="B60" s="98">
        <v>487905</v>
      </c>
      <c r="C60" s="98">
        <v>6767104</v>
      </c>
      <c r="D60" s="98" t="s">
        <v>4376</v>
      </c>
      <c r="E60" s="98" t="s">
        <v>117</v>
      </c>
      <c r="F60" s="98" t="s">
        <v>4280</v>
      </c>
      <c r="G60" s="98" t="s">
        <v>4385</v>
      </c>
      <c r="H60" s="98" t="s">
        <v>4275</v>
      </c>
      <c r="I60" s="98" t="s">
        <v>4313</v>
      </c>
      <c r="J60" s="98" t="s">
        <v>4275</v>
      </c>
      <c r="K60" s="97" t="s">
        <v>4297</v>
      </c>
      <c r="L60" s="98"/>
      <c r="M60" s="100">
        <v>9.0060000000000002</v>
      </c>
    </row>
    <row r="61" spans="1:13" x14ac:dyDescent="0.35">
      <c r="A61" s="98" t="s">
        <v>4386</v>
      </c>
      <c r="B61" s="98">
        <v>487905</v>
      </c>
      <c r="C61" s="98">
        <v>6766786</v>
      </c>
      <c r="D61" s="98" t="s">
        <v>4376</v>
      </c>
      <c r="E61" s="98" t="s">
        <v>153</v>
      </c>
      <c r="F61" s="98" t="s">
        <v>4274</v>
      </c>
      <c r="G61" s="98" t="s">
        <v>4387</v>
      </c>
      <c r="H61" s="98" t="s">
        <v>4275</v>
      </c>
      <c r="I61" s="98" t="s">
        <v>4388</v>
      </c>
      <c r="J61" s="98" t="s">
        <v>4275</v>
      </c>
      <c r="K61" s="98" t="s">
        <v>4389</v>
      </c>
      <c r="L61" s="98"/>
      <c r="M61" s="100">
        <v>9.0079999999999991</v>
      </c>
    </row>
    <row r="62" spans="1:13" x14ac:dyDescent="0.35">
      <c r="A62" s="98" t="s">
        <v>4390</v>
      </c>
      <c r="B62" s="98">
        <v>487822</v>
      </c>
      <c r="C62" s="98">
        <v>6767371</v>
      </c>
      <c r="D62" s="98" t="s">
        <v>4376</v>
      </c>
      <c r="E62" s="98" t="s">
        <v>138</v>
      </c>
      <c r="F62" s="98" t="s">
        <v>4274</v>
      </c>
      <c r="G62" s="98" t="s">
        <v>4391</v>
      </c>
      <c r="H62" s="98" t="s">
        <v>4275</v>
      </c>
      <c r="I62" s="98" t="s">
        <v>4392</v>
      </c>
      <c r="J62" s="98" t="s">
        <v>4275</v>
      </c>
      <c r="K62" s="98" t="s">
        <v>4391</v>
      </c>
      <c r="L62" s="98"/>
      <c r="M62" s="100" t="s">
        <v>1614</v>
      </c>
    </row>
    <row r="63" spans="1:13" x14ac:dyDescent="0.35">
      <c r="A63" s="98" t="s">
        <v>4393</v>
      </c>
      <c r="B63" s="98">
        <v>487094</v>
      </c>
      <c r="C63" s="98">
        <v>6768820</v>
      </c>
      <c r="D63" s="98" t="s">
        <v>4376</v>
      </c>
      <c r="E63" s="98" t="s">
        <v>4394</v>
      </c>
      <c r="F63" s="98" t="s">
        <v>4274</v>
      </c>
      <c r="G63" s="98" t="s">
        <v>4395</v>
      </c>
      <c r="H63" s="98" t="s">
        <v>4275</v>
      </c>
      <c r="I63" s="98" t="s">
        <v>4396</v>
      </c>
      <c r="J63" s="98" t="s">
        <v>4275</v>
      </c>
      <c r="K63" s="98" t="s">
        <v>4395</v>
      </c>
      <c r="L63" s="98"/>
      <c r="M63" s="100" t="s">
        <v>1263</v>
      </c>
    </row>
    <row r="64" spans="1:13" x14ac:dyDescent="0.35">
      <c r="A64" s="98" t="s">
        <v>4397</v>
      </c>
      <c r="B64" s="98">
        <v>487373</v>
      </c>
      <c r="C64" s="98">
        <v>6770901</v>
      </c>
      <c r="D64" s="98" t="s">
        <v>4376</v>
      </c>
      <c r="E64" s="98" t="s">
        <v>4394</v>
      </c>
      <c r="F64" s="98" t="s">
        <v>4274</v>
      </c>
      <c r="G64" s="98" t="s">
        <v>4398</v>
      </c>
      <c r="H64" s="98" t="s">
        <v>4275</v>
      </c>
      <c r="I64" s="98" t="s">
        <v>4342</v>
      </c>
      <c r="J64" s="98" t="s">
        <v>4275</v>
      </c>
      <c r="K64" s="98" t="s">
        <v>4398</v>
      </c>
      <c r="L64" s="98"/>
      <c r="M64" s="100">
        <v>8.0540000000000003</v>
      </c>
    </row>
    <row r="65" spans="1:13" x14ac:dyDescent="0.35">
      <c r="A65" s="98" t="s">
        <v>4399</v>
      </c>
      <c r="B65" s="98">
        <v>487133</v>
      </c>
      <c r="C65" s="98">
        <v>6771278</v>
      </c>
      <c r="D65" s="98" t="s">
        <v>4376</v>
      </c>
      <c r="E65" s="98" t="s">
        <v>117</v>
      </c>
      <c r="F65" s="98" t="s">
        <v>4280</v>
      </c>
      <c r="G65" s="98" t="s">
        <v>4377</v>
      </c>
      <c r="H65" s="98" t="s">
        <v>4275</v>
      </c>
      <c r="I65" s="98" t="s">
        <v>4400</v>
      </c>
      <c r="J65" s="98" t="s">
        <v>4275</v>
      </c>
      <c r="K65" s="97" t="s">
        <v>4364</v>
      </c>
      <c r="L65" s="98"/>
      <c r="M65" s="100">
        <v>7.07</v>
      </c>
    </row>
    <row r="66" spans="1:13" x14ac:dyDescent="0.35">
      <c r="A66" s="98" t="s">
        <v>4401</v>
      </c>
      <c r="B66" s="98">
        <v>486684</v>
      </c>
      <c r="C66" s="98">
        <v>6768805</v>
      </c>
      <c r="D66" s="98" t="s">
        <v>4376</v>
      </c>
      <c r="E66" s="98" t="s">
        <v>138</v>
      </c>
      <c r="F66" s="98" t="s">
        <v>4274</v>
      </c>
      <c r="G66" s="98" t="s">
        <v>4395</v>
      </c>
      <c r="H66" s="98" t="s">
        <v>4275</v>
      </c>
      <c r="I66" s="98" t="s">
        <v>4402</v>
      </c>
      <c r="J66" s="98" t="s">
        <v>4275</v>
      </c>
      <c r="K66" s="98" t="s">
        <v>4395</v>
      </c>
      <c r="L66" s="98"/>
      <c r="M66" s="100">
        <v>8.1180000000000003</v>
      </c>
    </row>
    <row r="67" spans="1:13" x14ac:dyDescent="0.35">
      <c r="A67" s="98" t="s">
        <v>4403</v>
      </c>
      <c r="B67" s="98">
        <v>486673</v>
      </c>
      <c r="C67" s="98">
        <v>6769150</v>
      </c>
      <c r="D67" s="98" t="s">
        <v>4376</v>
      </c>
      <c r="E67" s="98" t="s">
        <v>4404</v>
      </c>
      <c r="F67" s="98" t="s">
        <v>4280</v>
      </c>
      <c r="G67" s="98" t="s">
        <v>4377</v>
      </c>
      <c r="H67" s="98" t="s">
        <v>4275</v>
      </c>
      <c r="I67" s="98" t="s">
        <v>4404</v>
      </c>
      <c r="J67" s="98" t="s">
        <v>4275</v>
      </c>
      <c r="K67" s="97" t="s">
        <v>4282</v>
      </c>
      <c r="L67" s="98"/>
      <c r="M67" s="100">
        <v>8.1159999999999997</v>
      </c>
    </row>
    <row r="68" spans="1:13" x14ac:dyDescent="0.35">
      <c r="A68" s="98" t="s">
        <v>4405</v>
      </c>
      <c r="B68" s="98">
        <v>486673</v>
      </c>
      <c r="C68" s="98">
        <v>6769150</v>
      </c>
      <c r="D68" s="98" t="s">
        <v>4376</v>
      </c>
      <c r="E68" s="98" t="s">
        <v>4404</v>
      </c>
      <c r="F68" s="98" t="s">
        <v>4280</v>
      </c>
      <c r="G68" s="98" t="s">
        <v>4377</v>
      </c>
      <c r="H68" s="98" t="s">
        <v>4275</v>
      </c>
      <c r="I68" s="98" t="s">
        <v>4404</v>
      </c>
      <c r="J68" s="98"/>
      <c r="K68" s="98" t="s">
        <v>4285</v>
      </c>
      <c r="L68" s="98"/>
      <c r="M68" s="100">
        <v>8.1159999999999997</v>
      </c>
    </row>
    <row r="69" spans="1:13" x14ac:dyDescent="0.35">
      <c r="A69" s="98" t="s">
        <v>4406</v>
      </c>
      <c r="B69" s="98">
        <v>486673</v>
      </c>
      <c r="C69" s="98">
        <v>6769150</v>
      </c>
      <c r="D69" s="98" t="s">
        <v>4376</v>
      </c>
      <c r="E69" s="98" t="s">
        <v>4404</v>
      </c>
      <c r="F69" s="98" t="s">
        <v>4280</v>
      </c>
      <c r="G69" s="98" t="s">
        <v>4377</v>
      </c>
      <c r="H69" s="98" t="s">
        <v>4275</v>
      </c>
      <c r="I69" s="98" t="s">
        <v>4404</v>
      </c>
      <c r="J69" s="98"/>
      <c r="K69" s="98" t="s">
        <v>4285</v>
      </c>
      <c r="L69" s="98"/>
      <c r="M69" s="100">
        <v>8.1159999999999997</v>
      </c>
    </row>
    <row r="70" spans="1:13" x14ac:dyDescent="0.35">
      <c r="A70" s="98" t="s">
        <v>4407</v>
      </c>
      <c r="B70" s="98">
        <v>482935</v>
      </c>
      <c r="C70" s="98">
        <v>6771919</v>
      </c>
      <c r="D70" s="98" t="s">
        <v>4376</v>
      </c>
      <c r="E70" s="98" t="s">
        <v>117</v>
      </c>
      <c r="F70" s="98" t="s">
        <v>4280</v>
      </c>
      <c r="G70" s="98" t="s">
        <v>4377</v>
      </c>
      <c r="H70" s="98" t="s">
        <v>4275</v>
      </c>
      <c r="I70" s="98" t="s">
        <v>4408</v>
      </c>
      <c r="J70" s="98" t="s">
        <v>4275</v>
      </c>
      <c r="K70" s="97" t="s">
        <v>4282</v>
      </c>
      <c r="L70" s="98"/>
      <c r="M70" s="100">
        <v>5.0140000000000002</v>
      </c>
    </row>
    <row r="71" spans="1:13" x14ac:dyDescent="0.35">
      <c r="A71" s="98" t="s">
        <v>4409</v>
      </c>
      <c r="B71" s="98">
        <v>483846</v>
      </c>
      <c r="C71" s="98">
        <v>6767183</v>
      </c>
      <c r="D71" s="98" t="s">
        <v>4376</v>
      </c>
      <c r="E71" s="98" t="s">
        <v>4410</v>
      </c>
      <c r="F71" s="98" t="s">
        <v>4411</v>
      </c>
      <c r="G71" s="98" t="s">
        <v>4285</v>
      </c>
      <c r="H71" s="98" t="s">
        <v>4275</v>
      </c>
      <c r="I71" s="98" t="s">
        <v>4412</v>
      </c>
      <c r="J71" s="98"/>
      <c r="K71" s="97" t="s">
        <v>4285</v>
      </c>
      <c r="L71" s="98"/>
      <c r="M71" s="100"/>
    </row>
    <row r="72" spans="1:13" x14ac:dyDescent="0.35">
      <c r="A72" s="102" t="s">
        <v>4413</v>
      </c>
      <c r="B72" s="97">
        <v>484655</v>
      </c>
      <c r="C72" s="97">
        <v>6765863</v>
      </c>
      <c r="D72" s="98" t="s">
        <v>4376</v>
      </c>
      <c r="E72" s="98" t="s">
        <v>4414</v>
      </c>
      <c r="F72" s="97" t="s">
        <v>4274</v>
      </c>
      <c r="G72" s="97" t="s">
        <v>4391</v>
      </c>
      <c r="H72" s="98"/>
      <c r="I72" s="98" t="s">
        <v>4285</v>
      </c>
      <c r="J72" s="98" t="s">
        <v>4275</v>
      </c>
      <c r="K72" s="97" t="s">
        <v>4391</v>
      </c>
      <c r="L72" s="98"/>
      <c r="M72" s="100"/>
    </row>
    <row r="73" spans="1:13" x14ac:dyDescent="0.35">
      <c r="A73" s="102" t="s">
        <v>4415</v>
      </c>
      <c r="B73" s="97">
        <v>485551</v>
      </c>
      <c r="C73" s="97">
        <v>6765969</v>
      </c>
      <c r="D73" s="98" t="s">
        <v>4376</v>
      </c>
      <c r="E73" s="98" t="s">
        <v>117</v>
      </c>
      <c r="F73" s="98" t="s">
        <v>4280</v>
      </c>
      <c r="G73" s="98" t="s">
        <v>4385</v>
      </c>
      <c r="H73" s="98"/>
      <c r="I73" s="98" t="s">
        <v>4285</v>
      </c>
      <c r="J73" s="98" t="s">
        <v>4275</v>
      </c>
      <c r="K73" s="97" t="s">
        <v>4297</v>
      </c>
      <c r="L73" s="98"/>
      <c r="M73" s="100"/>
    </row>
    <row r="74" spans="1:13" x14ac:dyDescent="0.35">
      <c r="A74" s="102" t="s">
        <v>4416</v>
      </c>
      <c r="B74" s="97">
        <v>486230</v>
      </c>
      <c r="C74" s="97">
        <v>6767292</v>
      </c>
      <c r="D74" s="98" t="s">
        <v>4376</v>
      </c>
      <c r="E74" s="98" t="s">
        <v>138</v>
      </c>
      <c r="F74" s="97" t="s">
        <v>4274</v>
      </c>
      <c r="G74" s="97" t="s">
        <v>4391</v>
      </c>
      <c r="H74" s="98"/>
      <c r="I74" s="98" t="s">
        <v>4285</v>
      </c>
      <c r="J74" s="98" t="s">
        <v>4275</v>
      </c>
      <c r="K74" s="97" t="s">
        <v>4391</v>
      </c>
      <c r="L74" s="98"/>
      <c r="M74" s="100"/>
    </row>
    <row r="75" spans="1:13" x14ac:dyDescent="0.35">
      <c r="A75" s="98" t="s">
        <v>4417</v>
      </c>
      <c r="B75" s="98">
        <v>487938</v>
      </c>
      <c r="C75" s="98">
        <v>6768480</v>
      </c>
      <c r="D75" s="98" t="s">
        <v>4376</v>
      </c>
      <c r="E75" s="98" t="s">
        <v>153</v>
      </c>
      <c r="F75" s="98" t="s">
        <v>4274</v>
      </c>
      <c r="G75" s="98" t="s">
        <v>4395</v>
      </c>
      <c r="H75" s="98" t="s">
        <v>4275</v>
      </c>
      <c r="I75" s="98" t="s">
        <v>4418</v>
      </c>
      <c r="J75" s="98" t="s">
        <v>4275</v>
      </c>
      <c r="K75" s="97" t="s">
        <v>4395</v>
      </c>
      <c r="L75" s="98"/>
      <c r="M75" s="100" t="s">
        <v>1548</v>
      </c>
    </row>
    <row r="76" spans="1:13" x14ac:dyDescent="0.35">
      <c r="A76" s="102" t="s">
        <v>4419</v>
      </c>
      <c r="B76" s="97">
        <v>487912</v>
      </c>
      <c r="C76" s="97">
        <v>6767528</v>
      </c>
      <c r="D76" s="98" t="s">
        <v>4376</v>
      </c>
      <c r="E76" s="98" t="s">
        <v>138</v>
      </c>
      <c r="F76" s="97" t="s">
        <v>4274</v>
      </c>
      <c r="G76" s="98" t="s">
        <v>4391</v>
      </c>
      <c r="H76" s="98"/>
      <c r="I76" s="98" t="s">
        <v>4285</v>
      </c>
      <c r="J76" s="98" t="s">
        <v>4275</v>
      </c>
      <c r="K76" s="97" t="s">
        <v>4391</v>
      </c>
      <c r="L76" s="98"/>
      <c r="M76" s="100"/>
    </row>
    <row r="77" spans="1:13" x14ac:dyDescent="0.35">
      <c r="A77" s="102" t="s">
        <v>4420</v>
      </c>
      <c r="B77" s="97">
        <v>486678</v>
      </c>
      <c r="C77" s="97">
        <v>6765467</v>
      </c>
      <c r="D77" s="98" t="s">
        <v>4376</v>
      </c>
      <c r="E77" s="98" t="s">
        <v>138</v>
      </c>
      <c r="F77" s="97" t="s">
        <v>4274</v>
      </c>
      <c r="G77" s="98" t="s">
        <v>4389</v>
      </c>
      <c r="H77" s="98"/>
      <c r="I77" s="98" t="s">
        <v>4285</v>
      </c>
      <c r="J77" s="98" t="s">
        <v>4275</v>
      </c>
      <c r="K77" s="97" t="s">
        <v>4389</v>
      </c>
      <c r="L77" s="98"/>
      <c r="M77" s="100"/>
    </row>
    <row r="78" spans="1:13" x14ac:dyDescent="0.35">
      <c r="A78" s="102" t="s">
        <v>4421</v>
      </c>
      <c r="B78" s="97">
        <v>486079</v>
      </c>
      <c r="C78" s="97">
        <v>6765036</v>
      </c>
      <c r="D78" s="98" t="s">
        <v>4376</v>
      </c>
      <c r="E78" s="98" t="s">
        <v>153</v>
      </c>
      <c r="F78" s="97" t="s">
        <v>4274</v>
      </c>
      <c r="G78" s="98" t="s">
        <v>4389</v>
      </c>
      <c r="H78" s="98"/>
      <c r="I78" s="98" t="s">
        <v>4285</v>
      </c>
      <c r="J78" s="98" t="s">
        <v>4275</v>
      </c>
      <c r="K78" s="97" t="s">
        <v>4389</v>
      </c>
      <c r="L78" s="98"/>
      <c r="M78" s="100"/>
    </row>
    <row r="79" spans="1:13" x14ac:dyDescent="0.35">
      <c r="A79" s="98" t="s">
        <v>4422</v>
      </c>
      <c r="B79" s="98">
        <v>487317</v>
      </c>
      <c r="C79" s="98">
        <v>6768951</v>
      </c>
      <c r="D79" s="98" t="s">
        <v>4376</v>
      </c>
      <c r="E79" s="98" t="s">
        <v>4423</v>
      </c>
      <c r="F79" s="98" t="s">
        <v>4280</v>
      </c>
      <c r="G79" s="98" t="s">
        <v>4377</v>
      </c>
      <c r="H79" s="98" t="s">
        <v>4275</v>
      </c>
      <c r="I79" s="98" t="s">
        <v>4424</v>
      </c>
      <c r="J79" s="98"/>
      <c r="K79" s="98" t="s">
        <v>4285</v>
      </c>
      <c r="L79" s="98" t="s">
        <v>4275</v>
      </c>
      <c r="M79" s="100">
        <v>8.1839999999999993</v>
      </c>
    </row>
    <row r="80" spans="1:13" x14ac:dyDescent="0.35">
      <c r="A80" s="98" t="s">
        <v>4425</v>
      </c>
      <c r="B80" s="98">
        <v>486478</v>
      </c>
      <c r="C80" s="98">
        <v>6766296</v>
      </c>
      <c r="D80" s="98" t="s">
        <v>4376</v>
      </c>
      <c r="E80" s="98" t="s">
        <v>176</v>
      </c>
      <c r="F80" s="98" t="s">
        <v>4274</v>
      </c>
      <c r="G80" s="98" t="s">
        <v>4389</v>
      </c>
      <c r="H80" s="98" t="s">
        <v>4275</v>
      </c>
      <c r="I80" s="98" t="s">
        <v>4426</v>
      </c>
      <c r="J80" s="98" t="s">
        <v>4275</v>
      </c>
      <c r="K80" s="98" t="s">
        <v>4389</v>
      </c>
      <c r="L80" s="98"/>
      <c r="M80" s="100">
        <v>9.0809999999999995</v>
      </c>
    </row>
    <row r="81" spans="1:13" x14ac:dyDescent="0.35">
      <c r="A81" s="102" t="s">
        <v>4427</v>
      </c>
      <c r="B81" s="97">
        <v>486363</v>
      </c>
      <c r="C81" s="97">
        <v>6766349</v>
      </c>
      <c r="D81" s="98" t="s">
        <v>4376</v>
      </c>
      <c r="E81" s="98" t="s">
        <v>117</v>
      </c>
      <c r="F81" s="98" t="s">
        <v>4280</v>
      </c>
      <c r="G81" s="98" t="s">
        <v>4385</v>
      </c>
      <c r="H81" s="98"/>
      <c r="I81" s="98" t="s">
        <v>4285</v>
      </c>
      <c r="J81" s="98" t="s">
        <v>4275</v>
      </c>
      <c r="K81" s="97" t="s">
        <v>4282</v>
      </c>
      <c r="L81" s="98"/>
      <c r="M81" s="100"/>
    </row>
    <row r="82" spans="1:13" x14ac:dyDescent="0.35">
      <c r="A82" s="98" t="s">
        <v>4428</v>
      </c>
      <c r="B82" s="98">
        <v>486613</v>
      </c>
      <c r="C82" s="98">
        <v>6768948</v>
      </c>
      <c r="D82" s="98" t="s">
        <v>4376</v>
      </c>
      <c r="E82" s="98" t="s">
        <v>169</v>
      </c>
      <c r="F82" s="98" t="s">
        <v>4280</v>
      </c>
      <c r="G82" s="98" t="s">
        <v>4377</v>
      </c>
      <c r="H82" s="98" t="s">
        <v>4275</v>
      </c>
      <c r="I82" s="98" t="s">
        <v>4429</v>
      </c>
      <c r="J82" s="98" t="s">
        <v>4275</v>
      </c>
      <c r="K82" s="97" t="s">
        <v>4282</v>
      </c>
      <c r="L82" s="98"/>
      <c r="M82" s="100">
        <v>8.1850000000000005</v>
      </c>
    </row>
    <row r="83" spans="1:13" x14ac:dyDescent="0.35">
      <c r="A83" s="98" t="s">
        <v>4430</v>
      </c>
      <c r="B83" s="98">
        <v>486554</v>
      </c>
      <c r="C83" s="98">
        <v>6768974</v>
      </c>
      <c r="D83" s="98" t="s">
        <v>4376</v>
      </c>
      <c r="E83" s="98" t="s">
        <v>4279</v>
      </c>
      <c r="F83" s="98" t="s">
        <v>4280</v>
      </c>
      <c r="G83" s="98" t="s">
        <v>4377</v>
      </c>
      <c r="H83" s="98" t="s">
        <v>4275</v>
      </c>
      <c r="I83" s="98" t="s">
        <v>4431</v>
      </c>
      <c r="J83" s="98" t="s">
        <v>4275</v>
      </c>
      <c r="K83" s="97" t="s">
        <v>4282</v>
      </c>
      <c r="L83" s="98"/>
      <c r="M83" s="100">
        <v>8.1880000000000006</v>
      </c>
    </row>
    <row r="84" spans="1:13" x14ac:dyDescent="0.35">
      <c r="A84" s="102" t="s">
        <v>4432</v>
      </c>
      <c r="B84" s="97">
        <v>485488</v>
      </c>
      <c r="C84" s="97">
        <v>6764602</v>
      </c>
      <c r="D84" s="98" t="s">
        <v>4376</v>
      </c>
      <c r="E84" s="98" t="s">
        <v>153</v>
      </c>
      <c r="F84" s="97" t="s">
        <v>4274</v>
      </c>
      <c r="G84" s="97" t="s">
        <v>4389</v>
      </c>
      <c r="H84" s="98"/>
      <c r="I84" s="98" t="s">
        <v>4285</v>
      </c>
      <c r="J84" s="98" t="s">
        <v>4275</v>
      </c>
      <c r="K84" s="97" t="s">
        <v>4389</v>
      </c>
      <c r="L84" s="98"/>
      <c r="M84" s="100"/>
    </row>
    <row r="85" spans="1:13" x14ac:dyDescent="0.35">
      <c r="A85" s="98" t="s">
        <v>4433</v>
      </c>
      <c r="B85" s="98">
        <v>488997</v>
      </c>
      <c r="C85" s="98">
        <v>6767579</v>
      </c>
      <c r="D85" s="98" t="s">
        <v>4376</v>
      </c>
      <c r="E85" s="98" t="s">
        <v>153</v>
      </c>
      <c r="F85" s="98" t="s">
        <v>4274</v>
      </c>
      <c r="G85" s="98" t="s">
        <v>4391</v>
      </c>
      <c r="H85" s="98" t="s">
        <v>4275</v>
      </c>
      <c r="I85" s="98" t="s">
        <v>4388</v>
      </c>
      <c r="J85" s="98" t="s">
        <v>4275</v>
      </c>
      <c r="K85" s="98" t="s">
        <v>4391</v>
      </c>
      <c r="L85" s="98"/>
      <c r="M85" s="100">
        <v>11.015000000000001</v>
      </c>
    </row>
    <row r="86" spans="1:13" x14ac:dyDescent="0.35">
      <c r="A86" s="102" t="s">
        <v>4434</v>
      </c>
      <c r="B86" s="97">
        <v>489895</v>
      </c>
      <c r="C86" s="97">
        <v>6766998</v>
      </c>
      <c r="D86" s="98" t="s">
        <v>4376</v>
      </c>
      <c r="E86" s="98" t="s">
        <v>4344</v>
      </c>
      <c r="F86" s="97" t="s">
        <v>4274</v>
      </c>
      <c r="G86" s="97" t="s">
        <v>4389</v>
      </c>
      <c r="H86" s="98"/>
      <c r="I86" s="98" t="s">
        <v>4285</v>
      </c>
      <c r="J86" s="98" t="s">
        <v>4275</v>
      </c>
      <c r="K86" s="97" t="s">
        <v>4389</v>
      </c>
      <c r="L86" s="98"/>
      <c r="M86" s="100"/>
    </row>
    <row r="87" spans="1:13" x14ac:dyDescent="0.35">
      <c r="A87" s="102" t="s">
        <v>4435</v>
      </c>
      <c r="B87" s="97">
        <v>491129</v>
      </c>
      <c r="C87" s="97">
        <v>6766652</v>
      </c>
      <c r="D87" s="98" t="s">
        <v>4376</v>
      </c>
      <c r="E87" s="98" t="s">
        <v>117</v>
      </c>
      <c r="F87" s="98" t="s">
        <v>4280</v>
      </c>
      <c r="G87" s="98" t="s">
        <v>4385</v>
      </c>
      <c r="H87" s="98"/>
      <c r="I87" s="98" t="s">
        <v>4285</v>
      </c>
      <c r="J87" s="98" t="s">
        <v>4275</v>
      </c>
      <c r="K87" s="97" t="s">
        <v>4297</v>
      </c>
      <c r="L87" s="98"/>
      <c r="M87" s="100"/>
    </row>
    <row r="88" spans="1:13" x14ac:dyDescent="0.35">
      <c r="A88" s="102" t="s">
        <v>4436</v>
      </c>
      <c r="B88" s="97">
        <v>491224</v>
      </c>
      <c r="C88" s="97">
        <v>6766622</v>
      </c>
      <c r="D88" s="98" t="s">
        <v>4376</v>
      </c>
      <c r="E88" s="98" t="s">
        <v>4437</v>
      </c>
      <c r="F88" s="98" t="s">
        <v>4280</v>
      </c>
      <c r="G88" s="98" t="s">
        <v>4385</v>
      </c>
      <c r="H88" s="98"/>
      <c r="I88" s="98" t="s">
        <v>4285</v>
      </c>
      <c r="J88" s="98" t="s">
        <v>4275</v>
      </c>
      <c r="K88" s="97" t="s">
        <v>4282</v>
      </c>
      <c r="L88" s="98"/>
      <c r="M88" s="100"/>
    </row>
    <row r="89" spans="1:13" x14ac:dyDescent="0.35">
      <c r="A89" s="102" t="s">
        <v>4438</v>
      </c>
      <c r="B89" s="97">
        <v>484906</v>
      </c>
      <c r="C89" s="97">
        <v>6765951</v>
      </c>
      <c r="D89" s="98" t="s">
        <v>4376</v>
      </c>
      <c r="E89" s="98" t="s">
        <v>117</v>
      </c>
      <c r="F89" s="98" t="s">
        <v>4280</v>
      </c>
      <c r="G89" s="98" t="s">
        <v>4385</v>
      </c>
      <c r="H89" s="98"/>
      <c r="I89" s="98" t="s">
        <v>4285</v>
      </c>
      <c r="J89" s="98" t="s">
        <v>4275</v>
      </c>
      <c r="K89" s="97" t="s">
        <v>4282</v>
      </c>
      <c r="L89" s="98"/>
      <c r="M89" s="100"/>
    </row>
    <row r="90" spans="1:13" x14ac:dyDescent="0.35">
      <c r="A90" s="98" t="s">
        <v>4439</v>
      </c>
      <c r="B90" s="98">
        <v>491580</v>
      </c>
      <c r="C90" s="98">
        <v>6767737</v>
      </c>
      <c r="D90" s="98" t="s">
        <v>4376</v>
      </c>
      <c r="E90" s="98" t="s">
        <v>138</v>
      </c>
      <c r="F90" s="98" t="s">
        <v>4274</v>
      </c>
      <c r="G90" s="98" t="s">
        <v>4398</v>
      </c>
      <c r="H90" s="98" t="s">
        <v>4275</v>
      </c>
      <c r="I90" s="98" t="s">
        <v>4440</v>
      </c>
      <c r="J90" s="98" t="s">
        <v>4275</v>
      </c>
      <c r="K90" s="98" t="s">
        <v>4398</v>
      </c>
      <c r="L90" s="98"/>
      <c r="M90" s="100">
        <v>11.053000000000001</v>
      </c>
    </row>
    <row r="91" spans="1:13" x14ac:dyDescent="0.35">
      <c r="A91" s="98" t="s">
        <v>4441</v>
      </c>
      <c r="B91" s="98">
        <v>486172</v>
      </c>
      <c r="C91" s="98">
        <v>6769022</v>
      </c>
      <c r="D91" s="98" t="s">
        <v>4376</v>
      </c>
      <c r="E91" s="98" t="s">
        <v>153</v>
      </c>
      <c r="F91" s="98" t="s">
        <v>4274</v>
      </c>
      <c r="G91" s="98" t="s">
        <v>4395</v>
      </c>
      <c r="H91" s="98" t="s">
        <v>4275</v>
      </c>
      <c r="I91" s="98" t="s">
        <v>4442</v>
      </c>
      <c r="J91" s="98" t="s">
        <v>4275</v>
      </c>
      <c r="K91" s="98" t="s">
        <v>4395</v>
      </c>
      <c r="L91" s="98"/>
      <c r="M91" s="100">
        <v>8.1780000000000008</v>
      </c>
    </row>
    <row r="92" spans="1:13" x14ac:dyDescent="0.35">
      <c r="A92" s="98" t="s">
        <v>4443</v>
      </c>
      <c r="B92" s="98">
        <v>487728</v>
      </c>
      <c r="C92" s="98">
        <v>6770392</v>
      </c>
      <c r="D92" s="98" t="s">
        <v>4376</v>
      </c>
      <c r="E92" s="98" t="s">
        <v>117</v>
      </c>
      <c r="F92" s="98" t="s">
        <v>4280</v>
      </c>
      <c r="G92" s="98" t="s">
        <v>4377</v>
      </c>
      <c r="H92" s="98" t="s">
        <v>4275</v>
      </c>
      <c r="I92" s="98" t="s">
        <v>4444</v>
      </c>
      <c r="J92" s="98" t="s">
        <v>4275</v>
      </c>
      <c r="K92" s="97" t="s">
        <v>4282</v>
      </c>
      <c r="L92" s="98"/>
      <c r="M92" s="100" t="s">
        <v>1176</v>
      </c>
    </row>
    <row r="93" spans="1:13" x14ac:dyDescent="0.35">
      <c r="A93" s="102" t="s">
        <v>4445</v>
      </c>
      <c r="B93" s="97">
        <v>487957</v>
      </c>
      <c r="C93" s="97">
        <v>6769265</v>
      </c>
      <c r="D93" s="98" t="s">
        <v>4376</v>
      </c>
      <c r="E93" s="98" t="s">
        <v>4320</v>
      </c>
      <c r="F93" s="98" t="s">
        <v>4280</v>
      </c>
      <c r="G93" s="98" t="s">
        <v>4377</v>
      </c>
      <c r="H93" s="98"/>
      <c r="I93" s="98" t="s">
        <v>4285</v>
      </c>
      <c r="J93" s="98" t="s">
        <v>4275</v>
      </c>
      <c r="K93" s="97" t="s">
        <v>4297</v>
      </c>
      <c r="L93" s="98"/>
      <c r="M93" s="100"/>
    </row>
    <row r="94" spans="1:13" x14ac:dyDescent="0.35">
      <c r="A94" s="102" t="s">
        <v>4446</v>
      </c>
      <c r="B94" s="97">
        <v>489319</v>
      </c>
      <c r="C94" s="97">
        <v>6769657</v>
      </c>
      <c r="D94" s="98" t="s">
        <v>4376</v>
      </c>
      <c r="E94" s="98" t="s">
        <v>117</v>
      </c>
      <c r="F94" s="98" t="s">
        <v>4280</v>
      </c>
      <c r="G94" s="98" t="s">
        <v>4377</v>
      </c>
      <c r="H94" s="98"/>
      <c r="I94" s="98" t="s">
        <v>4285</v>
      </c>
      <c r="J94" s="98" t="s">
        <v>4275</v>
      </c>
      <c r="K94" s="97" t="s">
        <v>4282</v>
      </c>
      <c r="L94" s="98"/>
      <c r="M94" s="100"/>
    </row>
    <row r="95" spans="1:13" x14ac:dyDescent="0.35">
      <c r="A95" s="102" t="s">
        <v>4447</v>
      </c>
      <c r="B95" s="97">
        <v>488222</v>
      </c>
      <c r="C95" s="97">
        <v>6769455</v>
      </c>
      <c r="D95" s="98" t="s">
        <v>4376</v>
      </c>
      <c r="E95" s="98" t="s">
        <v>4279</v>
      </c>
      <c r="F95" s="98" t="s">
        <v>4280</v>
      </c>
      <c r="G95" s="98" t="s">
        <v>4377</v>
      </c>
      <c r="H95" s="98"/>
      <c r="I95" s="98" t="s">
        <v>4285</v>
      </c>
      <c r="J95" s="98" t="s">
        <v>4275</v>
      </c>
      <c r="K95" s="97" t="s">
        <v>4297</v>
      </c>
      <c r="L95" s="98"/>
      <c r="M95" s="100"/>
    </row>
    <row r="96" spans="1:13" x14ac:dyDescent="0.35">
      <c r="A96" s="102" t="s">
        <v>4448</v>
      </c>
      <c r="B96" s="97">
        <v>489227</v>
      </c>
      <c r="C96" s="97">
        <v>6768768</v>
      </c>
      <c r="D96" s="98" t="s">
        <v>4376</v>
      </c>
      <c r="E96" s="98" t="s">
        <v>4279</v>
      </c>
      <c r="F96" s="98" t="s">
        <v>4280</v>
      </c>
      <c r="G96" s="98" t="s">
        <v>4449</v>
      </c>
      <c r="H96" s="98"/>
      <c r="I96" s="98" t="s">
        <v>4285</v>
      </c>
      <c r="J96" s="98" t="s">
        <v>4275</v>
      </c>
      <c r="K96" s="97" t="s">
        <v>4297</v>
      </c>
      <c r="L96" s="98"/>
      <c r="M96" s="100"/>
    </row>
    <row r="97" spans="1:13" x14ac:dyDescent="0.35">
      <c r="A97" s="98" t="s">
        <v>4450</v>
      </c>
      <c r="B97" s="98">
        <v>490232</v>
      </c>
      <c r="C97" s="98">
        <v>6768970</v>
      </c>
      <c r="D97" s="98" t="s">
        <v>4376</v>
      </c>
      <c r="E97" s="98" t="s">
        <v>4279</v>
      </c>
      <c r="F97" s="98" t="s">
        <v>4280</v>
      </c>
      <c r="G97" s="98" t="s">
        <v>4449</v>
      </c>
      <c r="H97" s="98" t="s">
        <v>4275</v>
      </c>
      <c r="I97" s="98" t="s">
        <v>4371</v>
      </c>
      <c r="J97" s="98" t="s">
        <v>4275</v>
      </c>
      <c r="K97" s="97" t="s">
        <v>4297</v>
      </c>
      <c r="L97" s="98"/>
      <c r="M97" s="100">
        <v>10.045999999999999</v>
      </c>
    </row>
    <row r="98" spans="1:13" x14ac:dyDescent="0.35">
      <c r="A98" s="102" t="s">
        <v>4451</v>
      </c>
      <c r="B98" s="97">
        <v>490297</v>
      </c>
      <c r="C98" s="97">
        <v>6771900</v>
      </c>
      <c r="D98" s="98" t="s">
        <v>4376</v>
      </c>
      <c r="E98" s="98" t="s">
        <v>4327</v>
      </c>
      <c r="F98" s="98" t="s">
        <v>4285</v>
      </c>
      <c r="G98" s="97" t="s">
        <v>4452</v>
      </c>
      <c r="H98" s="98"/>
      <c r="I98" s="98" t="s">
        <v>4285</v>
      </c>
      <c r="J98" s="98" t="s">
        <v>4275</v>
      </c>
      <c r="K98" s="97" t="s">
        <v>4453</v>
      </c>
      <c r="L98" s="98"/>
      <c r="M98" s="100"/>
    </row>
    <row r="99" spans="1:13" x14ac:dyDescent="0.35">
      <c r="A99" s="98" t="s">
        <v>4454</v>
      </c>
      <c r="B99" s="98">
        <v>490297</v>
      </c>
      <c r="C99" s="98">
        <v>6771622</v>
      </c>
      <c r="D99" s="98" t="s">
        <v>4376</v>
      </c>
      <c r="E99" s="98" t="s">
        <v>4455</v>
      </c>
      <c r="F99" s="98" t="s">
        <v>4285</v>
      </c>
      <c r="G99" s="98" t="s">
        <v>4452</v>
      </c>
      <c r="H99" s="98" t="s">
        <v>4275</v>
      </c>
      <c r="I99" s="98" t="s">
        <v>4328</v>
      </c>
      <c r="J99" s="98" t="s">
        <v>4275</v>
      </c>
      <c r="K99" s="97" t="s">
        <v>4453</v>
      </c>
      <c r="L99" s="98" t="s">
        <v>4275</v>
      </c>
      <c r="M99" s="100">
        <v>10.093</v>
      </c>
    </row>
    <row r="100" spans="1:13" x14ac:dyDescent="0.35">
      <c r="A100" s="102" t="s">
        <v>4456</v>
      </c>
      <c r="B100" s="97">
        <v>490267</v>
      </c>
      <c r="C100" s="97">
        <v>6771453</v>
      </c>
      <c r="D100" s="98" t="s">
        <v>4376</v>
      </c>
      <c r="E100" s="98" t="s">
        <v>4327</v>
      </c>
      <c r="F100" s="98" t="s">
        <v>4285</v>
      </c>
      <c r="G100" s="97" t="s">
        <v>4452</v>
      </c>
      <c r="H100" s="98"/>
      <c r="I100" s="98" t="s">
        <v>4285</v>
      </c>
      <c r="J100" s="98" t="s">
        <v>4275</v>
      </c>
      <c r="K100" s="97" t="s">
        <v>4453</v>
      </c>
      <c r="L100" s="98"/>
      <c r="M100" s="100"/>
    </row>
    <row r="101" spans="1:13" x14ac:dyDescent="0.35">
      <c r="A101" s="102" t="s">
        <v>4457</v>
      </c>
      <c r="B101" s="97">
        <v>490236</v>
      </c>
      <c r="C101" s="97">
        <v>6771393</v>
      </c>
      <c r="D101" s="98" t="s">
        <v>4376</v>
      </c>
      <c r="E101" s="98" t="s">
        <v>4327</v>
      </c>
      <c r="F101" s="98" t="s">
        <v>4285</v>
      </c>
      <c r="G101" s="97" t="s">
        <v>4452</v>
      </c>
      <c r="H101" s="98"/>
      <c r="I101" s="98" t="s">
        <v>4285</v>
      </c>
      <c r="J101" s="98" t="s">
        <v>4275</v>
      </c>
      <c r="K101" s="97" t="s">
        <v>4453</v>
      </c>
      <c r="L101" s="98"/>
      <c r="M101" s="100"/>
    </row>
    <row r="102" spans="1:13" x14ac:dyDescent="0.35">
      <c r="A102" s="98" t="s">
        <v>4458</v>
      </c>
      <c r="B102" s="98">
        <v>485732</v>
      </c>
      <c r="C102" s="98">
        <v>6765490</v>
      </c>
      <c r="D102" s="98" t="s">
        <v>4376</v>
      </c>
      <c r="E102" s="98" t="s">
        <v>4459</v>
      </c>
      <c r="F102" s="98" t="s">
        <v>4280</v>
      </c>
      <c r="G102" s="98" t="s">
        <v>4385</v>
      </c>
      <c r="H102" s="98" t="s">
        <v>4275</v>
      </c>
      <c r="I102" s="98" t="s">
        <v>4460</v>
      </c>
      <c r="J102" s="98" t="s">
        <v>4275</v>
      </c>
      <c r="K102" s="97" t="s">
        <v>4303</v>
      </c>
      <c r="L102" s="98"/>
      <c r="M102" s="100" t="s">
        <v>1504</v>
      </c>
    </row>
    <row r="103" spans="1:13" x14ac:dyDescent="0.35">
      <c r="A103" s="98" t="s">
        <v>4461</v>
      </c>
      <c r="B103" s="98">
        <v>488770</v>
      </c>
      <c r="C103" s="98">
        <v>6768532</v>
      </c>
      <c r="D103" s="98" t="s">
        <v>4376</v>
      </c>
      <c r="E103" s="98" t="s">
        <v>117</v>
      </c>
      <c r="F103" s="98" t="s">
        <v>4280</v>
      </c>
      <c r="G103" s="98" t="s">
        <v>4449</v>
      </c>
      <c r="H103" s="98" t="s">
        <v>4275</v>
      </c>
      <c r="I103" s="98" t="s">
        <v>4462</v>
      </c>
      <c r="J103" s="98"/>
      <c r="K103" s="98" t="s">
        <v>4285</v>
      </c>
      <c r="L103" s="98"/>
      <c r="M103" s="100">
        <v>10.029999999999999</v>
      </c>
    </row>
    <row r="104" spans="1:13" x14ac:dyDescent="0.35">
      <c r="A104" s="98" t="s">
        <v>4463</v>
      </c>
      <c r="B104" s="98">
        <v>478983</v>
      </c>
      <c r="C104" s="98">
        <v>6766916</v>
      </c>
      <c r="D104" s="98" t="s">
        <v>4376</v>
      </c>
      <c r="E104" s="98" t="s">
        <v>153</v>
      </c>
      <c r="F104" s="98" t="s">
        <v>4274</v>
      </c>
      <c r="G104" s="98" t="s">
        <v>4398</v>
      </c>
      <c r="H104" s="98" t="s">
        <v>4275</v>
      </c>
      <c r="I104" s="98" t="s">
        <v>4464</v>
      </c>
      <c r="J104" s="98" t="s">
        <v>4275</v>
      </c>
      <c r="K104" s="98" t="s">
        <v>4398</v>
      </c>
      <c r="L104" s="98"/>
      <c r="M104" s="100">
        <v>2.0779999999999998</v>
      </c>
    </row>
    <row r="105" spans="1:13" x14ac:dyDescent="0.35">
      <c r="A105" s="98" t="s">
        <v>4465</v>
      </c>
      <c r="B105" s="98">
        <v>478533</v>
      </c>
      <c r="C105" s="98">
        <v>6766821</v>
      </c>
      <c r="D105" s="98" t="s">
        <v>4376</v>
      </c>
      <c r="E105" s="98" t="s">
        <v>4423</v>
      </c>
      <c r="F105" s="98" t="s">
        <v>4280</v>
      </c>
      <c r="G105" s="98" t="s">
        <v>4377</v>
      </c>
      <c r="H105" s="98" t="s">
        <v>4275</v>
      </c>
      <c r="I105" s="98" t="s">
        <v>4466</v>
      </c>
      <c r="J105" s="98"/>
      <c r="K105" s="98" t="s">
        <v>4285</v>
      </c>
      <c r="L105" s="98"/>
      <c r="M105" s="100">
        <v>2.085</v>
      </c>
    </row>
    <row r="106" spans="1:13" x14ac:dyDescent="0.35">
      <c r="A106" s="102" t="s">
        <v>4467</v>
      </c>
      <c r="B106" s="97">
        <v>478114</v>
      </c>
      <c r="C106" s="97">
        <v>6766759</v>
      </c>
      <c r="D106" s="98" t="s">
        <v>4376</v>
      </c>
      <c r="E106" s="98" t="s">
        <v>4327</v>
      </c>
      <c r="F106" s="98"/>
      <c r="G106" s="97" t="s">
        <v>4452</v>
      </c>
      <c r="H106" s="98"/>
      <c r="I106" s="98" t="s">
        <v>4285</v>
      </c>
      <c r="J106" s="98" t="s">
        <v>4275</v>
      </c>
      <c r="K106" s="97" t="s">
        <v>4453</v>
      </c>
      <c r="L106" s="98"/>
      <c r="M106" s="100"/>
    </row>
    <row r="107" spans="1:13" x14ac:dyDescent="0.35">
      <c r="A107" s="102" t="s">
        <v>4468</v>
      </c>
      <c r="B107" s="97">
        <v>478069</v>
      </c>
      <c r="C107" s="97">
        <v>6766805</v>
      </c>
      <c r="D107" s="98" t="s">
        <v>4376</v>
      </c>
      <c r="E107" s="98" t="s">
        <v>4423</v>
      </c>
      <c r="F107" s="97" t="s">
        <v>4280</v>
      </c>
      <c r="G107" s="97" t="s">
        <v>4377</v>
      </c>
      <c r="H107" s="98"/>
      <c r="I107" s="98" t="s">
        <v>4285</v>
      </c>
      <c r="J107" s="98"/>
      <c r="K107" s="97" t="s">
        <v>4285</v>
      </c>
      <c r="L107" s="98"/>
      <c r="M107" s="100">
        <v>2.0950000000000002</v>
      </c>
    </row>
    <row r="108" spans="1:13" x14ac:dyDescent="0.35">
      <c r="A108" s="98" t="s">
        <v>4469</v>
      </c>
      <c r="B108" s="98">
        <v>478122</v>
      </c>
      <c r="C108" s="98">
        <v>6766769</v>
      </c>
      <c r="D108" s="98" t="s">
        <v>4376</v>
      </c>
      <c r="E108" s="98" t="s">
        <v>4470</v>
      </c>
      <c r="F108" s="98" t="s">
        <v>4285</v>
      </c>
      <c r="G108" s="98" t="s">
        <v>4452</v>
      </c>
      <c r="H108" s="98" t="s">
        <v>4275</v>
      </c>
      <c r="I108" s="98" t="s">
        <v>4471</v>
      </c>
      <c r="J108" s="98"/>
      <c r="K108" s="98" t="s">
        <v>4285</v>
      </c>
      <c r="L108" s="98"/>
      <c r="M108" s="100">
        <v>2.093</v>
      </c>
    </row>
    <row r="109" spans="1:13" x14ac:dyDescent="0.35">
      <c r="A109" s="104" t="s">
        <v>4472</v>
      </c>
      <c r="B109" s="98">
        <v>479703</v>
      </c>
      <c r="C109" s="98">
        <v>6769533</v>
      </c>
      <c r="D109" s="98" t="s">
        <v>4376</v>
      </c>
      <c r="E109" s="98" t="s">
        <v>117</v>
      </c>
      <c r="F109" s="98" t="s">
        <v>4280</v>
      </c>
      <c r="G109" s="98" t="s">
        <v>4377</v>
      </c>
      <c r="H109" s="98"/>
      <c r="I109" s="98" t="s">
        <v>4285</v>
      </c>
      <c r="J109" s="98" t="s">
        <v>4275</v>
      </c>
      <c r="K109" s="97" t="s">
        <v>4282</v>
      </c>
      <c r="L109" s="98"/>
      <c r="M109" s="100"/>
    </row>
    <row r="110" spans="1:13" x14ac:dyDescent="0.35">
      <c r="A110" s="102" t="s">
        <v>4473</v>
      </c>
      <c r="B110" s="97">
        <v>479966</v>
      </c>
      <c r="C110" s="97">
        <v>6769549</v>
      </c>
      <c r="D110" s="98" t="s">
        <v>4376</v>
      </c>
      <c r="E110" s="98" t="s">
        <v>4279</v>
      </c>
      <c r="F110" s="98" t="s">
        <v>4280</v>
      </c>
      <c r="G110" s="97" t="s">
        <v>4377</v>
      </c>
      <c r="H110" s="98"/>
      <c r="I110" s="98" t="s">
        <v>4285</v>
      </c>
      <c r="J110" s="98" t="s">
        <v>4275</v>
      </c>
      <c r="K110" s="97" t="s">
        <v>4364</v>
      </c>
      <c r="L110" s="98"/>
      <c r="M110" s="100"/>
    </row>
    <row r="111" spans="1:13" x14ac:dyDescent="0.35">
      <c r="A111" s="104" t="s">
        <v>4474</v>
      </c>
      <c r="B111" s="98">
        <v>479455</v>
      </c>
      <c r="C111" s="98">
        <v>6769460</v>
      </c>
      <c r="D111" s="98" t="s">
        <v>4376</v>
      </c>
      <c r="E111" s="98" t="s">
        <v>138</v>
      </c>
      <c r="F111" s="98" t="s">
        <v>4274</v>
      </c>
      <c r="G111" s="98" t="s">
        <v>4398</v>
      </c>
      <c r="H111" s="98"/>
      <c r="I111" s="98" t="s">
        <v>4285</v>
      </c>
      <c r="J111" s="98" t="s">
        <v>4275</v>
      </c>
      <c r="K111" s="97" t="s">
        <v>4398</v>
      </c>
      <c r="L111" s="98"/>
      <c r="M111" s="100"/>
    </row>
    <row r="112" spans="1:13" x14ac:dyDescent="0.35">
      <c r="A112" s="102" t="s">
        <v>3488</v>
      </c>
      <c r="B112" s="97">
        <v>483044</v>
      </c>
      <c r="C112" s="97">
        <v>6768908</v>
      </c>
      <c r="D112" s="98" t="s">
        <v>4376</v>
      </c>
      <c r="E112" s="98" t="s">
        <v>4320</v>
      </c>
      <c r="F112" s="98" t="s">
        <v>4280</v>
      </c>
      <c r="G112" s="97" t="s">
        <v>4449</v>
      </c>
      <c r="H112" s="98"/>
      <c r="I112" s="98" t="s">
        <v>4285</v>
      </c>
      <c r="J112" s="98" t="s">
        <v>4275</v>
      </c>
      <c r="K112" s="97" t="s">
        <v>4297</v>
      </c>
      <c r="L112" s="98"/>
      <c r="M112" s="100"/>
    </row>
    <row r="113" spans="1:13" x14ac:dyDescent="0.35">
      <c r="A113" s="102" t="s">
        <v>4475</v>
      </c>
      <c r="B113" s="97">
        <v>483348</v>
      </c>
      <c r="C113" s="97">
        <v>6768780</v>
      </c>
      <c r="D113" s="98" t="s">
        <v>4376</v>
      </c>
      <c r="E113" s="98" t="s">
        <v>117</v>
      </c>
      <c r="F113" s="98" t="s">
        <v>4280</v>
      </c>
      <c r="G113" s="97" t="s">
        <v>4449</v>
      </c>
      <c r="H113" s="98"/>
      <c r="I113" s="98" t="s">
        <v>4285</v>
      </c>
      <c r="J113" s="98" t="s">
        <v>4275</v>
      </c>
      <c r="K113" s="97" t="s">
        <v>4297</v>
      </c>
      <c r="L113" s="98"/>
      <c r="M113" s="100"/>
    </row>
    <row r="114" spans="1:13" x14ac:dyDescent="0.35">
      <c r="A114" s="102" t="s">
        <v>4476</v>
      </c>
      <c r="B114" s="97">
        <v>483378</v>
      </c>
      <c r="C114" s="97">
        <v>6769071</v>
      </c>
      <c r="D114" s="98" t="s">
        <v>4376</v>
      </c>
      <c r="E114" s="98" t="s">
        <v>138</v>
      </c>
      <c r="F114" s="97" t="s">
        <v>4274</v>
      </c>
      <c r="G114" s="97" t="s">
        <v>4395</v>
      </c>
      <c r="H114" s="98"/>
      <c r="I114" s="98" t="s">
        <v>4285</v>
      </c>
      <c r="J114" s="98" t="s">
        <v>4275</v>
      </c>
      <c r="K114" s="97" t="s">
        <v>4395</v>
      </c>
      <c r="L114" s="98"/>
      <c r="M114" s="100"/>
    </row>
    <row r="115" spans="1:13" x14ac:dyDescent="0.35">
      <c r="A115" s="102" t="s">
        <v>4477</v>
      </c>
      <c r="B115" s="97">
        <v>490186</v>
      </c>
      <c r="C115" s="97">
        <v>6772163</v>
      </c>
      <c r="D115" s="98" t="s">
        <v>4376</v>
      </c>
      <c r="E115" s="98" t="s">
        <v>138</v>
      </c>
      <c r="F115" s="97" t="s">
        <v>4274</v>
      </c>
      <c r="G115" s="97" t="s">
        <v>4398</v>
      </c>
      <c r="H115" s="98"/>
      <c r="I115" s="98" t="s">
        <v>4285</v>
      </c>
      <c r="J115" s="98" t="s">
        <v>4275</v>
      </c>
      <c r="K115" s="97" t="s">
        <v>4398</v>
      </c>
      <c r="L115" s="98"/>
      <c r="M115" s="100"/>
    </row>
    <row r="116" spans="1:13" x14ac:dyDescent="0.35">
      <c r="A116" s="98" t="s">
        <v>4478</v>
      </c>
      <c r="B116" s="98">
        <v>490378</v>
      </c>
      <c r="C116" s="98">
        <v>6772361</v>
      </c>
      <c r="D116" s="98" t="s">
        <v>4376</v>
      </c>
      <c r="E116" s="98" t="s">
        <v>4455</v>
      </c>
      <c r="F116" s="98" t="s">
        <v>4285</v>
      </c>
      <c r="G116" s="98" t="s">
        <v>4452</v>
      </c>
      <c r="H116" s="98" t="s">
        <v>4275</v>
      </c>
      <c r="I116" s="98" t="s">
        <v>4328</v>
      </c>
      <c r="J116" s="98" t="s">
        <v>4275</v>
      </c>
      <c r="K116" s="97" t="s">
        <v>4453</v>
      </c>
      <c r="L116" s="98"/>
      <c r="M116" s="100">
        <v>10.106</v>
      </c>
    </row>
    <row r="117" spans="1:13" x14ac:dyDescent="0.35">
      <c r="A117" s="98" t="s">
        <v>4479</v>
      </c>
      <c r="B117" s="98">
        <v>489567</v>
      </c>
      <c r="C117" s="98">
        <v>6765430</v>
      </c>
      <c r="D117" s="98" t="s">
        <v>4376</v>
      </c>
      <c r="E117" s="98" t="s">
        <v>4459</v>
      </c>
      <c r="F117" s="98" t="s">
        <v>4280</v>
      </c>
      <c r="G117" s="98" t="s">
        <v>4480</v>
      </c>
      <c r="H117" s="98" t="s">
        <v>4275</v>
      </c>
      <c r="I117" s="98" t="s">
        <v>4337</v>
      </c>
      <c r="J117" s="98" t="s">
        <v>4275</v>
      </c>
      <c r="K117" s="97" t="s">
        <v>4303</v>
      </c>
      <c r="L117" s="98"/>
      <c r="M117" s="100">
        <v>12.057</v>
      </c>
    </row>
    <row r="118" spans="1:13" x14ac:dyDescent="0.35">
      <c r="A118" s="98" t="s">
        <v>4481</v>
      </c>
      <c r="B118" s="98">
        <v>489590</v>
      </c>
      <c r="C118" s="98">
        <v>6763127</v>
      </c>
      <c r="D118" s="98" t="s">
        <v>4376</v>
      </c>
      <c r="E118" s="98" t="s">
        <v>4482</v>
      </c>
      <c r="F118" s="98" t="s">
        <v>4280</v>
      </c>
      <c r="G118" s="98" t="s">
        <v>4480</v>
      </c>
      <c r="H118" s="98" t="s">
        <v>4275</v>
      </c>
      <c r="I118" s="98" t="s">
        <v>4483</v>
      </c>
      <c r="J118" s="98"/>
      <c r="K118" s="98" t="s">
        <v>4285</v>
      </c>
      <c r="L118" s="98"/>
      <c r="M118" s="100">
        <v>12.007999999999999</v>
      </c>
    </row>
    <row r="119" spans="1:13" x14ac:dyDescent="0.35">
      <c r="A119" s="98" t="s">
        <v>4484</v>
      </c>
      <c r="B119" s="98">
        <v>484912</v>
      </c>
      <c r="C119" s="98">
        <v>6763970</v>
      </c>
      <c r="D119" s="98" t="s">
        <v>4376</v>
      </c>
      <c r="E119" s="98" t="s">
        <v>138</v>
      </c>
      <c r="F119" s="98" t="s">
        <v>4274</v>
      </c>
      <c r="G119" s="98" t="s">
        <v>4391</v>
      </c>
      <c r="H119" s="98" t="s">
        <v>4275</v>
      </c>
      <c r="I119" s="98" t="s">
        <v>4485</v>
      </c>
      <c r="J119" s="98"/>
      <c r="K119" s="98" t="s">
        <v>4285</v>
      </c>
      <c r="L119" s="98"/>
      <c r="M119" s="100" t="s">
        <v>2821</v>
      </c>
    </row>
    <row r="120" spans="1:13" x14ac:dyDescent="0.35">
      <c r="A120" s="102" t="s">
        <v>4486</v>
      </c>
      <c r="B120" s="97">
        <v>485243</v>
      </c>
      <c r="C120" s="97">
        <v>6763480</v>
      </c>
      <c r="D120" s="98" t="s">
        <v>4376</v>
      </c>
      <c r="E120" s="98" t="s">
        <v>4404</v>
      </c>
      <c r="F120" s="98" t="s">
        <v>4280</v>
      </c>
      <c r="G120" s="97" t="s">
        <v>4385</v>
      </c>
      <c r="H120" s="98"/>
      <c r="I120" s="98" t="s">
        <v>4285</v>
      </c>
      <c r="J120" s="98" t="s">
        <v>4275</v>
      </c>
      <c r="K120" s="97" t="s">
        <v>4297</v>
      </c>
      <c r="L120" s="98"/>
      <c r="M120" s="100"/>
    </row>
    <row r="121" spans="1:13" x14ac:dyDescent="0.35">
      <c r="A121" s="102" t="s">
        <v>4487</v>
      </c>
      <c r="B121" s="97">
        <v>485504</v>
      </c>
      <c r="C121" s="97">
        <v>6763435</v>
      </c>
      <c r="D121" s="98" t="s">
        <v>4376</v>
      </c>
      <c r="E121" s="98" t="s">
        <v>4295</v>
      </c>
      <c r="F121" s="97" t="s">
        <v>4274</v>
      </c>
      <c r="G121" s="97" t="s">
        <v>4391</v>
      </c>
      <c r="H121" s="98"/>
      <c r="I121" s="98" t="s">
        <v>4285</v>
      </c>
      <c r="J121" s="98" t="s">
        <v>4275</v>
      </c>
      <c r="K121" s="97" t="s">
        <v>4391</v>
      </c>
      <c r="L121" s="98"/>
      <c r="M121" s="100"/>
    </row>
    <row r="122" spans="1:13" x14ac:dyDescent="0.35">
      <c r="A122" s="98" t="s">
        <v>4488</v>
      </c>
      <c r="B122" s="98">
        <v>486433</v>
      </c>
      <c r="C122" s="98">
        <v>6763276</v>
      </c>
      <c r="D122" s="98" t="s">
        <v>4376</v>
      </c>
      <c r="E122" s="98" t="s">
        <v>4489</v>
      </c>
      <c r="F122" s="98" t="s">
        <v>4274</v>
      </c>
      <c r="G122" s="98" t="s">
        <v>4389</v>
      </c>
      <c r="H122" s="98" t="s">
        <v>4275</v>
      </c>
      <c r="I122" s="98" t="s">
        <v>4485</v>
      </c>
      <c r="J122" s="98" t="s">
        <v>4275</v>
      </c>
      <c r="K122" s="98" t="s">
        <v>4389</v>
      </c>
      <c r="L122" s="98"/>
      <c r="M122" s="100">
        <v>16.012</v>
      </c>
    </row>
    <row r="123" spans="1:13" x14ac:dyDescent="0.35">
      <c r="A123" s="98" t="s">
        <v>4490</v>
      </c>
      <c r="B123" s="98">
        <v>485576</v>
      </c>
      <c r="C123" s="98">
        <v>6763774</v>
      </c>
      <c r="D123" s="98" t="s">
        <v>4376</v>
      </c>
      <c r="E123" s="98" t="s">
        <v>4279</v>
      </c>
      <c r="F123" s="98" t="s">
        <v>4280</v>
      </c>
      <c r="G123" s="98" t="s">
        <v>4385</v>
      </c>
      <c r="H123" s="98" t="s">
        <v>4275</v>
      </c>
      <c r="I123" s="98" t="s">
        <v>4491</v>
      </c>
      <c r="J123" s="98" t="s">
        <v>4275</v>
      </c>
      <c r="K123" s="97" t="s">
        <v>4297</v>
      </c>
      <c r="L123" s="98"/>
      <c r="M123" s="100" t="s">
        <v>2868</v>
      </c>
    </row>
    <row r="124" spans="1:13" x14ac:dyDescent="0.35">
      <c r="A124" s="102" t="s">
        <v>4492</v>
      </c>
      <c r="B124" s="97">
        <v>485190</v>
      </c>
      <c r="C124" s="97">
        <v>6763797</v>
      </c>
      <c r="D124" s="98" t="s">
        <v>4376</v>
      </c>
      <c r="E124" s="98" t="s">
        <v>4344</v>
      </c>
      <c r="F124" s="97" t="s">
        <v>4274</v>
      </c>
      <c r="G124" s="97" t="s">
        <v>4391</v>
      </c>
      <c r="H124" s="98"/>
      <c r="I124" s="98" t="s">
        <v>4285</v>
      </c>
      <c r="J124" s="98" t="s">
        <v>4275</v>
      </c>
      <c r="K124" s="97" t="s">
        <v>4391</v>
      </c>
      <c r="L124" s="98"/>
      <c r="M124" s="100"/>
    </row>
    <row r="125" spans="1:13" x14ac:dyDescent="0.35">
      <c r="A125" s="98" t="s">
        <v>4493</v>
      </c>
      <c r="B125" s="98">
        <v>488818</v>
      </c>
      <c r="C125" s="98">
        <v>6761438</v>
      </c>
      <c r="D125" s="98" t="s">
        <v>4376</v>
      </c>
      <c r="E125" s="98" t="s">
        <v>4494</v>
      </c>
      <c r="F125" s="98" t="s">
        <v>4274</v>
      </c>
      <c r="G125" s="98" t="s">
        <v>4389</v>
      </c>
      <c r="H125" s="98" t="s">
        <v>4275</v>
      </c>
      <c r="I125" s="98" t="s">
        <v>4495</v>
      </c>
      <c r="J125" s="98"/>
      <c r="K125" s="98" t="s">
        <v>4285</v>
      </c>
      <c r="L125" s="98"/>
      <c r="M125" s="100" t="s">
        <v>3370</v>
      </c>
    </row>
    <row r="126" spans="1:13" x14ac:dyDescent="0.35">
      <c r="A126" s="102" t="s">
        <v>4496</v>
      </c>
      <c r="B126" s="97">
        <v>486764</v>
      </c>
      <c r="C126" s="97">
        <v>6764143</v>
      </c>
      <c r="D126" s="98" t="s">
        <v>4376</v>
      </c>
      <c r="E126" s="98" t="s">
        <v>4497</v>
      </c>
      <c r="F126" s="98" t="s">
        <v>4280</v>
      </c>
      <c r="G126" s="97" t="s">
        <v>4480</v>
      </c>
      <c r="H126" s="98"/>
      <c r="I126" s="98" t="s">
        <v>4285</v>
      </c>
      <c r="J126" s="98" t="s">
        <v>4275</v>
      </c>
      <c r="K126" s="97" t="s">
        <v>4303</v>
      </c>
      <c r="L126" s="98"/>
      <c r="M126" s="100"/>
    </row>
    <row r="127" spans="1:13" x14ac:dyDescent="0.35">
      <c r="A127" s="102" t="s">
        <v>4498</v>
      </c>
      <c r="B127" s="97">
        <v>487980</v>
      </c>
      <c r="C127" s="97">
        <v>6762843</v>
      </c>
      <c r="D127" s="98" t="s">
        <v>4376</v>
      </c>
      <c r="E127" s="98" t="s">
        <v>138</v>
      </c>
      <c r="F127" s="97" t="s">
        <v>4274</v>
      </c>
      <c r="G127" s="97" t="s">
        <v>4389</v>
      </c>
      <c r="H127" s="98"/>
      <c r="I127" s="98" t="s">
        <v>4285</v>
      </c>
      <c r="J127" s="98" t="s">
        <v>4275</v>
      </c>
      <c r="K127" s="97" t="s">
        <v>4389</v>
      </c>
      <c r="L127" s="98"/>
      <c r="M127" s="100"/>
    </row>
    <row r="128" spans="1:13" x14ac:dyDescent="0.35">
      <c r="A128" s="102" t="s">
        <v>4499</v>
      </c>
      <c r="B128" s="97">
        <v>487675</v>
      </c>
      <c r="C128" s="97">
        <v>6762309</v>
      </c>
      <c r="D128" s="98" t="s">
        <v>4376</v>
      </c>
      <c r="E128" s="98" t="s">
        <v>4500</v>
      </c>
      <c r="F128" s="97" t="s">
        <v>4280</v>
      </c>
      <c r="G128" s="97" t="s">
        <v>4480</v>
      </c>
      <c r="H128" s="98" t="s">
        <v>4275</v>
      </c>
      <c r="I128" s="98" t="s">
        <v>4501</v>
      </c>
      <c r="J128" s="98"/>
      <c r="K128" s="97" t="s">
        <v>4285</v>
      </c>
      <c r="L128" s="98"/>
      <c r="M128" s="100">
        <v>16.058</v>
      </c>
    </row>
    <row r="129" spans="1:13" x14ac:dyDescent="0.35">
      <c r="A129" s="102" t="s">
        <v>4502</v>
      </c>
      <c r="B129" s="97">
        <v>487594</v>
      </c>
      <c r="C129" s="97">
        <v>6762139</v>
      </c>
      <c r="D129" s="98" t="s">
        <v>4376</v>
      </c>
      <c r="E129" s="98" t="s">
        <v>4295</v>
      </c>
      <c r="F129" s="97" t="s">
        <v>4274</v>
      </c>
      <c r="G129" s="97" t="s">
        <v>4389</v>
      </c>
      <c r="H129" s="98"/>
      <c r="I129" s="98" t="s">
        <v>4285</v>
      </c>
      <c r="J129" s="98" t="s">
        <v>4275</v>
      </c>
      <c r="K129" s="97" t="s">
        <v>4389</v>
      </c>
      <c r="L129" s="98"/>
      <c r="M129" s="100"/>
    </row>
    <row r="130" spans="1:13" x14ac:dyDescent="0.35">
      <c r="A130" s="98" t="s">
        <v>4503</v>
      </c>
      <c r="B130" s="98">
        <v>487091</v>
      </c>
      <c r="C130" s="98">
        <v>6761347</v>
      </c>
      <c r="D130" s="98" t="s">
        <v>4376</v>
      </c>
      <c r="E130" s="98" t="s">
        <v>176</v>
      </c>
      <c r="F130" s="98" t="s">
        <v>4274</v>
      </c>
      <c r="G130" s="98" t="s">
        <v>4391</v>
      </c>
      <c r="H130" s="98" t="s">
        <v>4275</v>
      </c>
      <c r="I130" s="98" t="s">
        <v>4504</v>
      </c>
      <c r="J130" s="98" t="s">
        <v>4275</v>
      </c>
      <c r="K130" s="98" t="s">
        <v>4391</v>
      </c>
      <c r="L130" s="98"/>
      <c r="M130" s="100">
        <v>16.079999999999998</v>
      </c>
    </row>
    <row r="131" spans="1:13" x14ac:dyDescent="0.35">
      <c r="A131" s="102" t="s">
        <v>4505</v>
      </c>
      <c r="B131" s="97">
        <v>486668</v>
      </c>
      <c r="C131" s="97">
        <v>6761014</v>
      </c>
      <c r="D131" s="98" t="s">
        <v>4376</v>
      </c>
      <c r="E131" s="98" t="s">
        <v>138</v>
      </c>
      <c r="F131" s="97" t="s">
        <v>4274</v>
      </c>
      <c r="G131" s="97" t="s">
        <v>4391</v>
      </c>
      <c r="H131" s="98"/>
      <c r="I131" s="98" t="s">
        <v>4285</v>
      </c>
      <c r="J131" s="98" t="s">
        <v>4275</v>
      </c>
      <c r="K131" s="97" t="s">
        <v>4391</v>
      </c>
      <c r="L131" s="98"/>
      <c r="M131" s="100"/>
    </row>
    <row r="132" spans="1:13" x14ac:dyDescent="0.35">
      <c r="A132" s="98" t="s">
        <v>4506</v>
      </c>
      <c r="B132" s="98">
        <v>478231</v>
      </c>
      <c r="C132" s="98">
        <v>6766791</v>
      </c>
      <c r="D132" s="98" t="s">
        <v>4376</v>
      </c>
      <c r="E132" s="98" t="s">
        <v>4470</v>
      </c>
      <c r="F132" s="98" t="s">
        <v>4285</v>
      </c>
      <c r="G132" s="98" t="s">
        <v>4452</v>
      </c>
      <c r="H132" s="98" t="s">
        <v>4275</v>
      </c>
      <c r="I132" s="98" t="s">
        <v>4507</v>
      </c>
      <c r="J132" s="98"/>
      <c r="K132" s="98" t="s">
        <v>4285</v>
      </c>
      <c r="L132" s="98"/>
      <c r="M132" s="100">
        <v>2.0880000000000001</v>
      </c>
    </row>
    <row r="133" spans="1:13" x14ac:dyDescent="0.35">
      <c r="A133" s="98" t="s">
        <v>4508</v>
      </c>
      <c r="B133" s="98">
        <v>478190</v>
      </c>
      <c r="C133" s="98">
        <v>6766792</v>
      </c>
      <c r="D133" s="98" t="s">
        <v>4376</v>
      </c>
      <c r="E133" s="98" t="s">
        <v>4470</v>
      </c>
      <c r="F133" s="98" t="s">
        <v>4285</v>
      </c>
      <c r="G133" s="98" t="s">
        <v>4452</v>
      </c>
      <c r="H133" s="98" t="s">
        <v>4275</v>
      </c>
      <c r="I133" s="98" t="s">
        <v>4509</v>
      </c>
      <c r="J133" s="98"/>
      <c r="K133" s="98" t="s">
        <v>4285</v>
      </c>
      <c r="L133" s="98"/>
      <c r="M133" s="100">
        <v>2.089</v>
      </c>
    </row>
    <row r="134" spans="1:13" x14ac:dyDescent="0.35">
      <c r="A134" s="98" t="s">
        <v>4510</v>
      </c>
      <c r="B134" s="98">
        <v>486291</v>
      </c>
      <c r="C134" s="98">
        <v>6770503</v>
      </c>
      <c r="D134" s="98" t="s">
        <v>4376</v>
      </c>
      <c r="E134" s="98" t="s">
        <v>4279</v>
      </c>
      <c r="F134" s="98" t="s">
        <v>4280</v>
      </c>
      <c r="G134" s="98" t="s">
        <v>4377</v>
      </c>
      <c r="H134" s="98" t="s">
        <v>4275</v>
      </c>
      <c r="I134" s="98" t="s">
        <v>4378</v>
      </c>
      <c r="J134" s="98"/>
      <c r="K134" s="98" t="s">
        <v>4285</v>
      </c>
      <c r="L134" s="98"/>
      <c r="M134" s="100">
        <v>8.07</v>
      </c>
    </row>
    <row r="135" spans="1:13" x14ac:dyDescent="0.35">
      <c r="A135" s="98" t="s">
        <v>4511</v>
      </c>
      <c r="B135" s="98">
        <v>485318</v>
      </c>
      <c r="C135" s="98">
        <v>6766539</v>
      </c>
      <c r="D135" s="98" t="s">
        <v>4376</v>
      </c>
      <c r="E135" s="98" t="s">
        <v>153</v>
      </c>
      <c r="F135" s="98" t="s">
        <v>4274</v>
      </c>
      <c r="G135" s="98" t="s">
        <v>4387</v>
      </c>
      <c r="H135" s="98" t="s">
        <v>4275</v>
      </c>
      <c r="I135" s="98" t="s">
        <v>4512</v>
      </c>
      <c r="J135" s="98"/>
      <c r="K135" s="98" t="s">
        <v>4285</v>
      </c>
      <c r="L135" s="98"/>
      <c r="M135" s="100">
        <v>6.0350000000000001</v>
      </c>
    </row>
    <row r="136" spans="1:13" x14ac:dyDescent="0.35">
      <c r="A136" s="98" t="s">
        <v>4513</v>
      </c>
      <c r="B136" s="98">
        <v>487758</v>
      </c>
      <c r="C136" s="98">
        <v>6769700</v>
      </c>
      <c r="D136" s="98" t="s">
        <v>4376</v>
      </c>
      <c r="E136" s="98" t="s">
        <v>4279</v>
      </c>
      <c r="F136" s="98" t="s">
        <v>4280</v>
      </c>
      <c r="G136" s="98" t="s">
        <v>4377</v>
      </c>
      <c r="H136" s="98" t="s">
        <v>4275</v>
      </c>
      <c r="I136" s="98" t="s">
        <v>4431</v>
      </c>
      <c r="J136" s="98"/>
      <c r="K136" s="98" t="s">
        <v>4285</v>
      </c>
      <c r="L136" s="98"/>
      <c r="M136" s="100">
        <v>8.0030000000000001</v>
      </c>
    </row>
  </sheetData>
  <mergeCells count="1">
    <mergeCell ref="A1:R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D3642-5287-47DB-A3BC-876D63841D34}">
  <dimension ref="A1:BP142"/>
  <sheetViews>
    <sheetView zoomScale="50" zoomScaleNormal="50" workbookViewId="0">
      <pane ySplit="2" topLeftCell="A3" activePane="bottomLeft" state="frozen"/>
      <selection activeCell="V1" sqref="V1"/>
      <selection pane="bottomLeft" sqref="A1:R1"/>
    </sheetView>
  </sheetViews>
  <sheetFormatPr defaultColWidth="8.81640625" defaultRowHeight="14.5" x14ac:dyDescent="0.35"/>
  <cols>
    <col min="1" max="1" width="21.81640625" bestFit="1" customWidth="1"/>
    <col min="2" max="2" width="10.6328125" bestFit="1" customWidth="1"/>
    <col min="3" max="3" width="11.6328125" bestFit="1" customWidth="1"/>
    <col min="4" max="4" width="27.54296875" bestFit="1" customWidth="1"/>
    <col min="5" max="5" width="20.453125" style="124" bestFit="1" customWidth="1"/>
    <col min="6" max="6" width="36.6328125" style="131" bestFit="1" customWidth="1"/>
    <col min="7" max="7" width="17.1796875" style="131" bestFit="1" customWidth="1"/>
    <col min="8" max="8" width="8.453125" bestFit="1" customWidth="1"/>
  </cols>
  <sheetData>
    <row r="1" spans="1:68" s="165" customFormat="1" ht="15" thickBot="1" x14ac:dyDescent="0.4">
      <c r="A1" s="592" t="s">
        <v>7139</v>
      </c>
      <c r="B1" s="592"/>
      <c r="C1" s="592"/>
      <c r="D1" s="592"/>
      <c r="E1" s="592"/>
      <c r="F1" s="592"/>
      <c r="G1" s="592"/>
      <c r="H1" s="592"/>
      <c r="I1" s="592"/>
      <c r="J1" s="592"/>
      <c r="K1" s="592"/>
      <c r="L1" s="592"/>
      <c r="M1" s="592"/>
      <c r="N1" s="592"/>
      <c r="O1" s="592"/>
      <c r="P1" s="592"/>
      <c r="Q1" s="592"/>
      <c r="R1" s="592"/>
    </row>
    <row r="2" spans="1:68" s="106" customFormat="1" ht="15" thickTop="1" x14ac:dyDescent="0.35">
      <c r="I2" s="107" t="s">
        <v>4514</v>
      </c>
      <c r="J2" s="107"/>
      <c r="K2" s="107"/>
      <c r="L2" s="108"/>
      <c r="M2" s="109"/>
      <c r="N2" s="110"/>
      <c r="O2" s="107"/>
      <c r="P2" s="107"/>
      <c r="Q2" s="107"/>
      <c r="R2" s="107"/>
      <c r="S2" s="107"/>
      <c r="T2" s="107"/>
      <c r="U2" s="107"/>
      <c r="V2" s="107"/>
      <c r="W2" s="107"/>
      <c r="X2" s="107"/>
      <c r="Y2" s="107"/>
      <c r="Z2" s="107"/>
      <c r="AA2" s="107"/>
      <c r="AB2" s="107"/>
      <c r="AC2" s="107"/>
      <c r="AD2" s="107"/>
      <c r="AE2" s="107"/>
      <c r="AF2" s="107"/>
      <c r="AG2" s="111" t="s">
        <v>4515</v>
      </c>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row>
    <row r="3" spans="1:68" s="106" customFormat="1" x14ac:dyDescent="0.35">
      <c r="A3" s="112" t="s">
        <v>4516</v>
      </c>
      <c r="B3" s="112" t="s">
        <v>1</v>
      </c>
      <c r="C3" s="112" t="s">
        <v>2</v>
      </c>
      <c r="D3" s="112" t="s">
        <v>4263</v>
      </c>
      <c r="E3" s="113" t="s">
        <v>4517</v>
      </c>
      <c r="F3" s="114" t="s">
        <v>4269</v>
      </c>
      <c r="G3" s="114" t="s">
        <v>759</v>
      </c>
      <c r="H3" s="112" t="s">
        <v>4518</v>
      </c>
      <c r="I3" s="115" t="s">
        <v>4519</v>
      </c>
      <c r="J3" s="116" t="s">
        <v>4520</v>
      </c>
      <c r="K3" s="115" t="s">
        <v>4521</v>
      </c>
      <c r="L3" s="115" t="s">
        <v>4522</v>
      </c>
      <c r="M3" s="116" t="s">
        <v>4523</v>
      </c>
      <c r="N3" s="115" t="s">
        <v>4524</v>
      </c>
      <c r="O3" s="115" t="s">
        <v>4525</v>
      </c>
      <c r="P3" s="115" t="s">
        <v>4526</v>
      </c>
      <c r="Q3" s="115" t="s">
        <v>4527</v>
      </c>
      <c r="R3" s="115" t="s">
        <v>4528</v>
      </c>
      <c r="S3" s="115" t="s">
        <v>4529</v>
      </c>
      <c r="T3" s="115" t="s">
        <v>4530</v>
      </c>
      <c r="U3" s="115" t="s">
        <v>4531</v>
      </c>
      <c r="V3" s="117" t="s">
        <v>4532</v>
      </c>
      <c r="W3" s="118" t="s">
        <v>4533</v>
      </c>
      <c r="X3" s="118" t="s">
        <v>4534</v>
      </c>
      <c r="Y3" s="118" t="s">
        <v>4535</v>
      </c>
      <c r="Z3" s="118" t="s">
        <v>4536</v>
      </c>
      <c r="AA3" s="118" t="s">
        <v>4537</v>
      </c>
      <c r="AB3" s="118" t="s">
        <v>4538</v>
      </c>
      <c r="AC3" s="118" t="s">
        <v>4539</v>
      </c>
      <c r="AD3" s="118" t="s">
        <v>4540</v>
      </c>
      <c r="AE3" s="118" t="s">
        <v>4541</v>
      </c>
      <c r="AF3" s="118" t="s">
        <v>4542</v>
      </c>
      <c r="AG3" s="116" t="s">
        <v>4543</v>
      </c>
      <c r="AH3" s="118" t="s">
        <v>4544</v>
      </c>
      <c r="AI3" s="118" t="s">
        <v>4545</v>
      </c>
      <c r="AJ3" s="116" t="s">
        <v>4546</v>
      </c>
      <c r="AK3" s="116" t="s">
        <v>4547</v>
      </c>
      <c r="AL3" s="118" t="s">
        <v>4548</v>
      </c>
      <c r="AM3" s="118" t="s">
        <v>4549</v>
      </c>
      <c r="AN3" s="118" t="s">
        <v>4550</v>
      </c>
      <c r="AO3" s="119" t="s">
        <v>4551</v>
      </c>
      <c r="AP3" s="118" t="s">
        <v>4552</v>
      </c>
      <c r="AQ3" s="118" t="s">
        <v>4553</v>
      </c>
      <c r="AR3" s="118" t="s">
        <v>4554</v>
      </c>
      <c r="AS3" s="118" t="s">
        <v>4555</v>
      </c>
      <c r="AT3" s="118" t="s">
        <v>4556</v>
      </c>
      <c r="AU3" s="116" t="s">
        <v>4557</v>
      </c>
      <c r="AV3" s="116" t="s">
        <v>4558</v>
      </c>
      <c r="AW3" s="118" t="s">
        <v>4559</v>
      </c>
      <c r="AX3" s="116" t="s">
        <v>4560</v>
      </c>
      <c r="AY3" s="116" t="s">
        <v>4561</v>
      </c>
      <c r="AZ3" s="116" t="s">
        <v>4562</v>
      </c>
      <c r="BA3" s="116" t="s">
        <v>4563</v>
      </c>
      <c r="BB3" s="116" t="s">
        <v>4564</v>
      </c>
      <c r="BC3" s="116" t="s">
        <v>4565</v>
      </c>
      <c r="BD3" s="116" t="s">
        <v>4566</v>
      </c>
      <c r="BE3" s="116" t="s">
        <v>4567</v>
      </c>
      <c r="BF3" s="116" t="s">
        <v>4568</v>
      </c>
      <c r="BG3" s="116" t="s">
        <v>4569</v>
      </c>
      <c r="BH3" s="116" t="s">
        <v>4570</v>
      </c>
      <c r="BI3" s="116" t="s">
        <v>4571</v>
      </c>
      <c r="BJ3" s="116" t="s">
        <v>4572</v>
      </c>
      <c r="BK3" s="116" t="s">
        <v>4573</v>
      </c>
      <c r="BL3" s="116" t="s">
        <v>4574</v>
      </c>
      <c r="BM3" s="116" t="s">
        <v>4575</v>
      </c>
      <c r="BN3" s="120" t="s">
        <v>4576</v>
      </c>
      <c r="BO3" s="116" t="s">
        <v>4577</v>
      </c>
      <c r="BP3" s="116" t="s">
        <v>4578</v>
      </c>
    </row>
    <row r="4" spans="1:68" x14ac:dyDescent="0.35">
      <c r="A4" s="112"/>
      <c r="B4" s="112"/>
      <c r="C4" s="112"/>
      <c r="D4" s="112"/>
      <c r="E4" s="113"/>
      <c r="F4" s="121"/>
      <c r="G4" s="121"/>
      <c r="H4" s="112"/>
      <c r="I4" s="115" t="s">
        <v>4579</v>
      </c>
      <c r="J4" s="116" t="s">
        <v>4579</v>
      </c>
      <c r="K4" s="115" t="s">
        <v>4579</v>
      </c>
      <c r="L4" s="115" t="s">
        <v>4579</v>
      </c>
      <c r="M4" s="116" t="s">
        <v>4579</v>
      </c>
      <c r="N4" s="115" t="s">
        <v>4579</v>
      </c>
      <c r="O4" s="115" t="s">
        <v>4579</v>
      </c>
      <c r="P4" s="115" t="s">
        <v>4579</v>
      </c>
      <c r="Q4" s="115" t="s">
        <v>4579</v>
      </c>
      <c r="R4" s="115" t="s">
        <v>4579</v>
      </c>
      <c r="S4" s="115" t="s">
        <v>4579</v>
      </c>
      <c r="T4" s="115" t="s">
        <v>4579</v>
      </c>
      <c r="U4" s="115" t="s">
        <v>4579</v>
      </c>
      <c r="V4" s="117" t="s">
        <v>4580</v>
      </c>
      <c r="W4" s="118" t="s">
        <v>4580</v>
      </c>
      <c r="X4" s="118" t="s">
        <v>4580</v>
      </c>
      <c r="Y4" s="118" t="s">
        <v>4580</v>
      </c>
      <c r="Z4" s="118" t="s">
        <v>4580</v>
      </c>
      <c r="AA4" s="118" t="s">
        <v>4580</v>
      </c>
      <c r="AB4" s="118" t="s">
        <v>4580</v>
      </c>
      <c r="AC4" s="118" t="s">
        <v>4580</v>
      </c>
      <c r="AD4" s="118" t="s">
        <v>4580</v>
      </c>
      <c r="AE4" s="118" t="s">
        <v>4580</v>
      </c>
      <c r="AF4" s="118" t="s">
        <v>4580</v>
      </c>
      <c r="AG4" s="116" t="s">
        <v>4581</v>
      </c>
      <c r="AH4" s="118" t="s">
        <v>4580</v>
      </c>
      <c r="AI4" s="118" t="s">
        <v>4580</v>
      </c>
      <c r="AJ4" s="116" t="s">
        <v>4581</v>
      </c>
      <c r="AK4" s="116" t="s">
        <v>4581</v>
      </c>
      <c r="AL4" s="118" t="s">
        <v>4580</v>
      </c>
      <c r="AM4" s="118" t="s">
        <v>4580</v>
      </c>
      <c r="AN4" s="118" t="s">
        <v>4580</v>
      </c>
      <c r="AO4" s="119" t="s">
        <v>4580</v>
      </c>
      <c r="AP4" s="118" t="s">
        <v>4580</v>
      </c>
      <c r="AQ4" s="118" t="s">
        <v>4580</v>
      </c>
      <c r="AR4" s="118" t="s">
        <v>4580</v>
      </c>
      <c r="AS4" s="118" t="s">
        <v>4580</v>
      </c>
      <c r="AT4" s="118" t="s">
        <v>4580</v>
      </c>
      <c r="AU4" s="116" t="s">
        <v>4580</v>
      </c>
      <c r="AV4" s="116" t="s">
        <v>4580</v>
      </c>
      <c r="AW4" s="118" t="s">
        <v>4580</v>
      </c>
      <c r="AX4" s="116" t="s">
        <v>4580</v>
      </c>
      <c r="AY4" s="116" t="s">
        <v>4580</v>
      </c>
      <c r="AZ4" s="116" t="s">
        <v>4580</v>
      </c>
      <c r="BA4" s="116" t="s">
        <v>4580</v>
      </c>
      <c r="BB4" s="116" t="s">
        <v>4580</v>
      </c>
      <c r="BC4" s="116" t="s">
        <v>4580</v>
      </c>
      <c r="BD4" s="116" t="s">
        <v>4580</v>
      </c>
      <c r="BE4" s="116" t="s">
        <v>4580</v>
      </c>
      <c r="BF4" s="116" t="s">
        <v>4580</v>
      </c>
      <c r="BG4" s="116" t="s">
        <v>4580</v>
      </c>
      <c r="BH4" s="116" t="s">
        <v>4580</v>
      </c>
      <c r="BI4" s="116" t="s">
        <v>4580</v>
      </c>
      <c r="BJ4" s="116" t="s">
        <v>4580</v>
      </c>
      <c r="BK4" s="116" t="s">
        <v>4580</v>
      </c>
      <c r="BL4" s="116" t="s">
        <v>4580</v>
      </c>
      <c r="BM4" s="116" t="s">
        <v>4580</v>
      </c>
      <c r="BN4" s="120" t="s">
        <v>4580</v>
      </c>
      <c r="BO4" s="116" t="s">
        <v>4580</v>
      </c>
      <c r="BP4" s="116" t="s">
        <v>4580</v>
      </c>
    </row>
    <row r="5" spans="1:68" x14ac:dyDescent="0.35">
      <c r="A5" s="122" t="s">
        <v>4301</v>
      </c>
      <c r="B5" s="123">
        <v>494890</v>
      </c>
      <c r="C5" s="123">
        <v>6802574</v>
      </c>
      <c r="D5" t="s">
        <v>4302</v>
      </c>
      <c r="E5" s="124" t="s">
        <v>4280</v>
      </c>
      <c r="F5" s="125" t="s">
        <v>4303</v>
      </c>
      <c r="G5" s="125" t="s">
        <v>4582</v>
      </c>
      <c r="H5" s="126">
        <v>43647</v>
      </c>
      <c r="I5" s="127">
        <v>59.232282046939318</v>
      </c>
      <c r="J5" s="128">
        <v>0.66861826683335956</v>
      </c>
      <c r="K5" s="127">
        <v>12.736295311979994</v>
      </c>
      <c r="L5" s="127">
        <v>7.5832949413748159</v>
      </c>
      <c r="M5" s="128">
        <v>0.10137451744882515</v>
      </c>
      <c r="N5" s="127">
        <v>5.3587526536385957</v>
      </c>
      <c r="O5" s="127">
        <v>5.7363271495942234</v>
      </c>
      <c r="P5" s="127">
        <v>4.3264432649858504</v>
      </c>
      <c r="Q5" s="127">
        <v>1.6751579808513257</v>
      </c>
      <c r="R5" s="127">
        <v>0.29683475484357491</v>
      </c>
      <c r="S5" s="127">
        <f t="shared" ref="S5:S10" si="0">(X5*1.46)/10000</f>
        <v>2.9852386807713151E-2</v>
      </c>
      <c r="T5" s="127">
        <v>3.0316474415852683</v>
      </c>
      <c r="U5" s="127">
        <f>SUM(I5:T5)</f>
        <v>100.77688071688286</v>
      </c>
      <c r="V5" s="129">
        <v>15.878209618722662</v>
      </c>
      <c r="W5" s="130">
        <v>162.27628377401615</v>
      </c>
      <c r="X5" s="130">
        <v>204.46840279255585</v>
      </c>
      <c r="Y5" s="130">
        <v>27.62791104028684</v>
      </c>
      <c r="Z5" s="130">
        <v>90.334657651089259</v>
      </c>
      <c r="AA5" s="130">
        <v>69.298510617692571</v>
      </c>
      <c r="AB5" s="130">
        <v>71.837225295983913</v>
      </c>
      <c r="AC5" s="130">
        <v>497.67463025918488</v>
      </c>
      <c r="AD5" s="130">
        <v>14.287766957661885</v>
      </c>
      <c r="AE5" s="130">
        <v>107.36404890505884</v>
      </c>
      <c r="AF5" s="130">
        <v>964.86983439598316</v>
      </c>
      <c r="AG5" s="128">
        <v>0.70179050943730814</v>
      </c>
      <c r="AH5" s="130">
        <v>162.13382582130251</v>
      </c>
      <c r="AI5" s="130">
        <v>212.55654573597639</v>
      </c>
      <c r="AJ5" s="128">
        <v>0.10868689223547175</v>
      </c>
      <c r="AK5" s="128">
        <v>8.1271455965087736</v>
      </c>
      <c r="AL5" s="130">
        <v>26.584245014652808</v>
      </c>
      <c r="AM5" s="130">
        <v>88.390073426716413</v>
      </c>
      <c r="AN5" s="130">
        <v>65.492029370030735</v>
      </c>
      <c r="AO5" s="130">
        <v>74.758558728637396</v>
      </c>
      <c r="AP5" s="130">
        <v>17.654140204699306</v>
      </c>
      <c r="AQ5" s="130">
        <v>41.376523732662278</v>
      </c>
      <c r="AR5" s="130">
        <v>511.39957553371539</v>
      </c>
      <c r="AS5" s="130">
        <v>14.899482585275591</v>
      </c>
      <c r="AT5" s="130">
        <v>108.28354459384668</v>
      </c>
      <c r="AU5" s="128">
        <v>4.052053058650448</v>
      </c>
      <c r="AV5" s="128">
        <v>0.59867009936854543</v>
      </c>
      <c r="AW5" s="130">
        <v>956.02815491089393</v>
      </c>
      <c r="AX5" s="128">
        <v>45.095113174898081</v>
      </c>
      <c r="AY5" s="128">
        <v>87.607006867927055</v>
      </c>
      <c r="AZ5" s="128">
        <v>9.7378672601605558</v>
      </c>
      <c r="BA5" s="128">
        <v>37.804046211549945</v>
      </c>
      <c r="BB5" s="128">
        <v>6.1562168823069241</v>
      </c>
      <c r="BC5" s="128">
        <v>1.5505633544863757</v>
      </c>
      <c r="BD5" s="128">
        <v>4.1610557877979986</v>
      </c>
      <c r="BE5" s="128">
        <v>0.46219076908209517</v>
      </c>
      <c r="BF5" s="128">
        <v>2.4563469895586341</v>
      </c>
      <c r="BG5" s="128">
        <v>0.42399178317753511</v>
      </c>
      <c r="BH5" s="128">
        <v>1.3581909604027005</v>
      </c>
      <c r="BI5" s="128">
        <v>0.21025181207538288</v>
      </c>
      <c r="BJ5" s="128">
        <v>1.2575190105209435</v>
      </c>
      <c r="BK5" s="128">
        <v>0.20397457081016146</v>
      </c>
      <c r="BL5" s="128">
        <v>2.9306229446335617</v>
      </c>
      <c r="BM5" s="128">
        <v>0.25724374214605544</v>
      </c>
      <c r="BN5" s="128">
        <v>11.827711556900285</v>
      </c>
      <c r="BO5" s="128">
        <v>6.7603465155988482</v>
      </c>
      <c r="BP5" s="128">
        <v>2.9683846006647649</v>
      </c>
    </row>
    <row r="6" spans="1:68" s="106" customFormat="1" x14ac:dyDescent="0.35">
      <c r="A6" s="122" t="s">
        <v>4458</v>
      </c>
      <c r="B6" s="131">
        <v>485732</v>
      </c>
      <c r="C6" s="131">
        <v>6765490</v>
      </c>
      <c r="D6" t="s">
        <v>4459</v>
      </c>
      <c r="E6" s="124" t="s">
        <v>4280</v>
      </c>
      <c r="F6" s="125" t="s">
        <v>4303</v>
      </c>
      <c r="G6" s="125" t="s">
        <v>4582</v>
      </c>
      <c r="H6" s="132">
        <v>43313</v>
      </c>
      <c r="I6" s="127">
        <v>65.825838432178429</v>
      </c>
      <c r="J6" s="128">
        <v>0.50638924229934379</v>
      </c>
      <c r="K6" s="127">
        <v>16.121493317270282</v>
      </c>
      <c r="L6" s="127">
        <v>4.3794864843760379</v>
      </c>
      <c r="M6" s="128">
        <v>2.764753629851684E-2</v>
      </c>
      <c r="N6" s="127">
        <v>1.6065023485305174</v>
      </c>
      <c r="O6" s="127">
        <v>4.6972938030210907</v>
      </c>
      <c r="P6" s="127">
        <v>5.4793806933627938</v>
      </c>
      <c r="Q6" s="127">
        <v>1.1036076861990294</v>
      </c>
      <c r="R6" s="127">
        <v>0.20188655379682574</v>
      </c>
      <c r="S6" s="127">
        <f t="shared" si="0"/>
        <v>2.2192783655428454E-3</v>
      </c>
      <c r="T6" s="127">
        <v>0.59763932466758596</v>
      </c>
      <c r="U6" s="127">
        <f t="shared" ref="U6:U39" si="1">SUM(I6:T6)</f>
        <v>100.54938470036601</v>
      </c>
      <c r="V6" s="129">
        <v>7.5898461475356269</v>
      </c>
      <c r="W6" s="130">
        <v>51.882242940867094</v>
      </c>
      <c r="X6" s="130">
        <v>15.200536750293461</v>
      </c>
      <c r="Y6" s="130">
        <v>11.604739899974419</v>
      </c>
      <c r="Z6" s="130">
        <v>15.81961912845302</v>
      </c>
      <c r="AA6" s="130">
        <v>52.4711192758271</v>
      </c>
      <c r="AB6" s="130">
        <v>30.179792196769931</v>
      </c>
      <c r="AC6" s="130">
        <v>220.023506517165</v>
      </c>
      <c r="AD6" s="130">
        <v>14.849411972272462</v>
      </c>
      <c r="AE6" s="130">
        <v>230.09822915513055</v>
      </c>
      <c r="AF6" s="130">
        <v>502.04357426256701</v>
      </c>
      <c r="AG6" s="128">
        <v>0.49545127874092498</v>
      </c>
      <c r="AH6" s="130">
        <v>46.536555200182264</v>
      </c>
      <c r="AI6" s="130">
        <v>13.234736485147927</v>
      </c>
      <c r="AJ6" s="128">
        <v>3.6646839540533702E-2</v>
      </c>
      <c r="AK6" s="128">
        <v>4.0487519924062907</v>
      </c>
      <c r="AL6" s="130">
        <v>11.05599025316979</v>
      </c>
      <c r="AM6" s="130">
        <v>15.2848927618396</v>
      </c>
      <c r="AN6" s="130">
        <v>54.588249672195651</v>
      </c>
      <c r="AO6" s="130">
        <v>31.164216584176099</v>
      </c>
      <c r="AP6" s="130">
        <v>23.211444201978725</v>
      </c>
      <c r="AQ6" s="130">
        <v>116.87016814732391</v>
      </c>
      <c r="AR6" s="130">
        <v>215.8505740476831</v>
      </c>
      <c r="AS6" s="130">
        <v>13.498766127135958</v>
      </c>
      <c r="AT6" s="130">
        <v>230.01013521939456</v>
      </c>
      <c r="AU6" s="128">
        <v>6.5516964384591674</v>
      </c>
      <c r="AV6" s="128">
        <v>7.4988635808698794</v>
      </c>
      <c r="AW6" s="130">
        <v>480.65746499575209</v>
      </c>
      <c r="AX6" s="128">
        <v>51.842072544777153</v>
      </c>
      <c r="AY6" s="128">
        <v>96.324814768061046</v>
      </c>
      <c r="AZ6" s="128">
        <v>10.528694548086145</v>
      </c>
      <c r="BA6" s="128">
        <v>38.086855767712791</v>
      </c>
      <c r="BB6" s="128">
        <v>6.5867748617312696</v>
      </c>
      <c r="BC6" s="128">
        <v>1.454449676085908</v>
      </c>
      <c r="BD6" s="128">
        <v>4.1358608690930527</v>
      </c>
      <c r="BE6" s="128">
        <v>0.55635929827413</v>
      </c>
      <c r="BF6" s="128">
        <v>2.3464819550075218</v>
      </c>
      <c r="BG6" s="128">
        <v>0.35613507382153631</v>
      </c>
      <c r="BH6" s="128">
        <v>0.96993315774953359</v>
      </c>
      <c r="BI6" s="128">
        <v>0.15390320381969383</v>
      </c>
      <c r="BJ6" s="128">
        <v>0.84739822381524144</v>
      </c>
      <c r="BK6" s="128">
        <v>0.13127911944551837</v>
      </c>
      <c r="BL6" s="128">
        <v>5.7298249221229653</v>
      </c>
      <c r="BM6" s="128">
        <v>0.57161686170827797</v>
      </c>
      <c r="BN6" s="128">
        <v>10.141238495231928</v>
      </c>
      <c r="BO6" s="128">
        <v>7.1313694170181332</v>
      </c>
      <c r="BP6" s="128">
        <v>3.8581149653051132</v>
      </c>
    </row>
    <row r="7" spans="1:68" x14ac:dyDescent="0.35">
      <c r="A7" s="122" t="s">
        <v>4479</v>
      </c>
      <c r="B7" s="131">
        <v>489567</v>
      </c>
      <c r="C7" s="131">
        <v>6765430</v>
      </c>
      <c r="D7" t="s">
        <v>4459</v>
      </c>
      <c r="E7" s="124" t="s">
        <v>4280</v>
      </c>
      <c r="F7" s="125" t="s">
        <v>4303</v>
      </c>
      <c r="G7" s="125" t="s">
        <v>4582</v>
      </c>
      <c r="H7" s="126">
        <v>43647</v>
      </c>
      <c r="I7" s="127">
        <v>66.717003335806751</v>
      </c>
      <c r="J7" s="128">
        <v>0.4753024200427225</v>
      </c>
      <c r="K7" s="127">
        <v>12.050241443978621</v>
      </c>
      <c r="L7" s="127">
        <v>6.1228362293924459</v>
      </c>
      <c r="M7" s="128">
        <v>0.10668413584545966</v>
      </c>
      <c r="N7" s="127">
        <v>3.6623441557054091</v>
      </c>
      <c r="O7" s="127">
        <v>6.6400392418932253</v>
      </c>
      <c r="P7" s="127">
        <v>4.1638401288357683</v>
      </c>
      <c r="Q7" s="127">
        <v>0.18781692706548861</v>
      </c>
      <c r="R7" s="127">
        <v>1.2315286696752352E-2</v>
      </c>
      <c r="S7" s="127">
        <f t="shared" si="0"/>
        <v>1.8675757728611516E-2</v>
      </c>
      <c r="T7" s="127">
        <v>0.23885350318477538</v>
      </c>
      <c r="U7" s="127">
        <f t="shared" si="1"/>
        <v>100.39595256617602</v>
      </c>
      <c r="V7" s="129">
        <v>12.749335384478945</v>
      </c>
      <c r="W7" s="130">
        <v>99.123089625678574</v>
      </c>
      <c r="X7" s="130">
        <v>127.91614882610627</v>
      </c>
      <c r="Y7" s="130">
        <v>11.780585961043194</v>
      </c>
      <c r="Z7" s="130">
        <v>23.346418224086587</v>
      </c>
      <c r="AA7" s="130">
        <v>17.978953275843981</v>
      </c>
      <c r="AB7" s="130">
        <v>132.97881492814909</v>
      </c>
      <c r="AC7" s="130">
        <v>275.599652965968</v>
      </c>
      <c r="AD7" s="130">
        <v>34.188498189497395</v>
      </c>
      <c r="AE7" s="130">
        <v>92.072881276998004</v>
      </c>
      <c r="AF7" s="130">
        <v>138.18592512797761</v>
      </c>
      <c r="AG7" s="128">
        <v>0.50340339922297617</v>
      </c>
      <c r="AH7" s="130">
        <v>95.496562004743751</v>
      </c>
      <c r="AI7" s="130">
        <v>123.37240540144268</v>
      </c>
      <c r="AJ7" s="128">
        <v>0.11657832861394879</v>
      </c>
      <c r="AK7" s="128">
        <v>6.615027609583966</v>
      </c>
      <c r="AL7" s="130">
        <v>10.585781569593999</v>
      </c>
      <c r="AM7" s="130">
        <v>25.585533435727314</v>
      </c>
      <c r="AN7" s="130">
        <v>15.521156285266006</v>
      </c>
      <c r="AO7" s="130">
        <v>138.20819016053463</v>
      </c>
      <c r="AP7" s="130">
        <v>12.827012521856558</v>
      </c>
      <c r="AQ7" s="130">
        <v>4.8799470352555696</v>
      </c>
      <c r="AR7" s="130">
        <v>283.1011669410496</v>
      </c>
      <c r="AS7" s="130">
        <v>35.562877047071524</v>
      </c>
      <c r="AT7" s="130">
        <v>95.872456742808012</v>
      </c>
      <c r="AU7" s="128">
        <v>3.5273659055239235</v>
      </c>
      <c r="AV7" s="128">
        <v>0.83123307804837077</v>
      </c>
      <c r="AW7" s="130">
        <v>140.457279334605</v>
      </c>
      <c r="AX7" s="128">
        <v>24.863281057151255</v>
      </c>
      <c r="AY7" s="128">
        <v>35.216708902936602</v>
      </c>
      <c r="AZ7" s="128">
        <v>5.1697483860253062</v>
      </c>
      <c r="BA7" s="128">
        <v>20.905622010233717</v>
      </c>
      <c r="BB7" s="128">
        <v>3.9188107608322067</v>
      </c>
      <c r="BC7" s="128">
        <v>1.2602834600178463</v>
      </c>
      <c r="BD7" s="128">
        <v>3.6883854056568732</v>
      </c>
      <c r="BE7" s="128">
        <v>0.54574658375035878</v>
      </c>
      <c r="BF7" s="128">
        <v>2.9699602830313276</v>
      </c>
      <c r="BG7" s="128">
        <v>0.59744359623511212</v>
      </c>
      <c r="BH7" s="128">
        <v>1.8093016353861071</v>
      </c>
      <c r="BI7" s="128">
        <v>0.27670899041741648</v>
      </c>
      <c r="BJ7" s="128">
        <v>1.4788931304072248</v>
      </c>
      <c r="BK7" s="128">
        <v>0.24702608174752413</v>
      </c>
      <c r="BL7" s="128">
        <v>2.243456775093585</v>
      </c>
      <c r="BM7" s="128">
        <v>0.41005045468556001</v>
      </c>
      <c r="BN7" s="128">
        <v>8.0638263347811474</v>
      </c>
      <c r="BO7" s="128">
        <v>2.9907996644371</v>
      </c>
      <c r="BP7" s="128">
        <v>0.37051689542838706</v>
      </c>
    </row>
    <row r="8" spans="1:68" x14ac:dyDescent="0.35">
      <c r="A8" s="122" t="s">
        <v>4496</v>
      </c>
      <c r="B8" s="131">
        <v>486764</v>
      </c>
      <c r="C8" s="131">
        <v>6764143</v>
      </c>
      <c r="D8" t="s">
        <v>4497</v>
      </c>
      <c r="E8" s="124" t="s">
        <v>4280</v>
      </c>
      <c r="F8" s="125" t="s">
        <v>4303</v>
      </c>
      <c r="G8" s="125" t="s">
        <v>4582</v>
      </c>
      <c r="H8" s="126">
        <v>43647</v>
      </c>
      <c r="I8" s="127">
        <v>61.321628184226505</v>
      </c>
      <c r="J8" s="128">
        <v>0.92313848736794446</v>
      </c>
      <c r="K8" s="127">
        <v>13.040283650757232</v>
      </c>
      <c r="L8" s="127">
        <v>10.364426612017875</v>
      </c>
      <c r="M8" s="128">
        <v>0.12696497710613805</v>
      </c>
      <c r="N8" s="127">
        <v>5.3869846353245521</v>
      </c>
      <c r="O8" s="127">
        <v>4.6004311550095158</v>
      </c>
      <c r="P8" s="127">
        <v>4.8565008472846225</v>
      </c>
      <c r="Q8" s="127">
        <v>5.480262995164243E-2</v>
      </c>
      <c r="R8" s="127">
        <v>0.12451317610145002</v>
      </c>
      <c r="S8" s="127">
        <f t="shared" si="0"/>
        <v>2.948145430225947E-3</v>
      </c>
      <c r="T8" s="127">
        <v>-4.4642857142841212E-2</v>
      </c>
      <c r="U8" s="127">
        <f t="shared" si="1"/>
        <v>100.75797964343485</v>
      </c>
      <c r="V8" s="129">
        <v>25.074770044050052</v>
      </c>
      <c r="W8" s="130">
        <v>264.45988093490223</v>
      </c>
      <c r="X8" s="130">
        <v>20.192776919355804</v>
      </c>
      <c r="Y8" s="130">
        <v>46.288384702039778</v>
      </c>
      <c r="Z8" s="130">
        <v>35.784814897041933</v>
      </c>
      <c r="AA8" s="130">
        <v>30.6479991035052</v>
      </c>
      <c r="AB8" s="130">
        <v>57.926057141549677</v>
      </c>
      <c r="AC8" s="130">
        <v>275.50854939165595</v>
      </c>
      <c r="AD8" s="130">
        <v>26.915408125695183</v>
      </c>
      <c r="AE8" s="130">
        <v>129.29988661106009</v>
      </c>
      <c r="AF8" s="130">
        <v>70.461683104127729</v>
      </c>
      <c r="AG8" s="128">
        <v>0.9257563507280625</v>
      </c>
      <c r="AH8" s="130">
        <v>248.32289617594427</v>
      </c>
      <c r="AI8" s="130">
        <v>18.135378431808984</v>
      </c>
      <c r="AJ8" s="128">
        <v>0.13242989657452275</v>
      </c>
      <c r="AK8" s="128">
        <v>10.450043750710691</v>
      </c>
      <c r="AL8" s="130">
        <v>48.246211405425001</v>
      </c>
      <c r="AM8" s="130">
        <v>34.926413731668987</v>
      </c>
      <c r="AN8" s="130">
        <v>31.824633497060081</v>
      </c>
      <c r="AO8" s="130">
        <v>61.908312892685998</v>
      </c>
      <c r="AP8" s="130">
        <v>16.164119664925476</v>
      </c>
      <c r="AQ8" s="130">
        <v>0.95884937271157178</v>
      </c>
      <c r="AR8" s="130">
        <v>275.84591651087084</v>
      </c>
      <c r="AS8" s="130">
        <v>27.12331961236254</v>
      </c>
      <c r="AT8" s="130">
        <v>137.48865949653049</v>
      </c>
      <c r="AU8" s="128">
        <v>4.7850411637706607</v>
      </c>
      <c r="AV8" s="128">
        <v>0.11995557536414767</v>
      </c>
      <c r="AW8" s="130">
        <v>67.224041710623624</v>
      </c>
      <c r="AX8" s="128">
        <v>17.639405499171875</v>
      </c>
      <c r="AY8" s="128">
        <v>35.97172270626362</v>
      </c>
      <c r="AZ8" s="128">
        <v>4.0029341690445026</v>
      </c>
      <c r="BA8" s="128">
        <v>16.406564820351658</v>
      </c>
      <c r="BB8" s="128">
        <v>4.455507048502966</v>
      </c>
      <c r="BC8" s="128">
        <v>1.1305432567969613</v>
      </c>
      <c r="BD8" s="128">
        <v>4.1340931080716938</v>
      </c>
      <c r="BE8" s="128">
        <v>0.75526881570222926</v>
      </c>
      <c r="BF8" s="128">
        <v>4.4491886164936281</v>
      </c>
      <c r="BG8" s="128">
        <v>0.85279596799667901</v>
      </c>
      <c r="BH8" s="128">
        <v>2.6401430741609664</v>
      </c>
      <c r="BI8" s="128">
        <v>0.44459336914550118</v>
      </c>
      <c r="BJ8" s="128">
        <v>2.7238906279185069</v>
      </c>
      <c r="BK8" s="128">
        <v>0.42200770677727206</v>
      </c>
      <c r="BL8" s="128">
        <v>3.7558428214666177</v>
      </c>
      <c r="BM8" s="128">
        <v>0.47165035153379414</v>
      </c>
      <c r="BN8" s="128">
        <v>6.6340113770972469</v>
      </c>
      <c r="BO8" s="128">
        <v>4.388241508772758</v>
      </c>
      <c r="BP8" s="128">
        <v>1.5952238222797426</v>
      </c>
    </row>
    <row r="9" spans="1:68" x14ac:dyDescent="0.35">
      <c r="A9" s="122" t="s">
        <v>4296</v>
      </c>
      <c r="B9" s="131">
        <v>494902</v>
      </c>
      <c r="C9" s="131">
        <v>6801940</v>
      </c>
      <c r="D9" t="s">
        <v>117</v>
      </c>
      <c r="E9" s="124" t="s">
        <v>4280</v>
      </c>
      <c r="F9" s="125" t="s">
        <v>4297</v>
      </c>
      <c r="G9" s="125" t="s">
        <v>4582</v>
      </c>
      <c r="H9" s="132">
        <v>43313</v>
      </c>
      <c r="I9" s="127">
        <v>49.007104819445303</v>
      </c>
      <c r="J9" s="128">
        <v>0.42981886214056869</v>
      </c>
      <c r="K9" s="127">
        <v>11.117895381266987</v>
      </c>
      <c r="L9" s="127">
        <v>11.504229914455214</v>
      </c>
      <c r="M9" s="128">
        <v>0.16856492080549362</v>
      </c>
      <c r="N9" s="127">
        <v>13.530817690285687</v>
      </c>
      <c r="O9" s="127">
        <v>11.807657082179205</v>
      </c>
      <c r="P9" s="127">
        <v>1.1333892906609904</v>
      </c>
      <c r="Q9" s="127">
        <v>0.25426120188260709</v>
      </c>
      <c r="R9" s="127">
        <v>4.5425889266299098E-2</v>
      </c>
      <c r="S9" s="127">
        <f t="shared" si="0"/>
        <v>0.15993164794125772</v>
      </c>
      <c r="T9" s="127">
        <v>1.6123431066132052</v>
      </c>
      <c r="U9" s="127">
        <f t="shared" si="1"/>
        <v>100.77143980694282</v>
      </c>
      <c r="V9" s="129">
        <v>38.299570409395884</v>
      </c>
      <c r="W9" s="130">
        <v>201.01823918131745</v>
      </c>
      <c r="X9" s="130">
        <v>1095.4222461729983</v>
      </c>
      <c r="Y9" s="130">
        <v>46.543445271057088</v>
      </c>
      <c r="Z9" s="130">
        <v>348.98934278041907</v>
      </c>
      <c r="AA9" s="130">
        <v>115.78549854836608</v>
      </c>
      <c r="AB9" s="130">
        <v>70.253515510012846</v>
      </c>
      <c r="AC9" s="130">
        <v>292.80644927683846</v>
      </c>
      <c r="AD9" s="130">
        <v>13.632861661804542</v>
      </c>
      <c r="AE9" s="130">
        <v>26.059689510942693</v>
      </c>
      <c r="AF9" s="130">
        <v>54.786306855391175</v>
      </c>
      <c r="AG9" s="128">
        <v>0.451957132913064</v>
      </c>
      <c r="AH9" s="130">
        <v>203.33898296273304</v>
      </c>
      <c r="AI9" s="130">
        <v>1173.0416182537258</v>
      </c>
      <c r="AJ9" s="128">
        <v>0.18155061450960205</v>
      </c>
      <c r="AK9" s="128">
        <v>11.451110255740483</v>
      </c>
      <c r="AL9" s="130">
        <v>50.110276613049002</v>
      </c>
      <c r="AM9" s="130">
        <v>355.03966589635991</v>
      </c>
      <c r="AN9" s="130">
        <v>119.20896525492797</v>
      </c>
      <c r="AO9" s="130">
        <v>72.373935836964122</v>
      </c>
      <c r="AP9" s="130">
        <v>13.667928999347206</v>
      </c>
      <c r="AQ9" s="130">
        <v>11.533622111001824</v>
      </c>
      <c r="AR9" s="130">
        <v>287.10877577424435</v>
      </c>
      <c r="AS9" s="130">
        <v>13.122885526586236</v>
      </c>
      <c r="AT9" s="130">
        <v>26.099739606029885</v>
      </c>
      <c r="AU9" s="128">
        <v>0.61124352637184365</v>
      </c>
      <c r="AV9" s="128">
        <v>0.83236704118399385</v>
      </c>
      <c r="AW9" s="130">
        <v>55.160200228023683</v>
      </c>
      <c r="AX9" s="128">
        <v>1.5754589030226105</v>
      </c>
      <c r="AY9" s="128">
        <v>3.6876381614803928</v>
      </c>
      <c r="AZ9" s="128">
        <v>0.59263797861937861</v>
      </c>
      <c r="BA9" s="128">
        <v>2.5412352139257268</v>
      </c>
      <c r="BB9" s="128">
        <v>0.93108757925431074</v>
      </c>
      <c r="BC9" s="128">
        <v>0.3728214979950375</v>
      </c>
      <c r="BD9" s="128">
        <v>1.2929679114448105</v>
      </c>
      <c r="BE9" s="128">
        <v>0.27950531586813837</v>
      </c>
      <c r="BF9" s="128">
        <v>1.6303116498922507</v>
      </c>
      <c r="BG9" s="128">
        <v>0.33892530208088412</v>
      </c>
      <c r="BH9" s="128">
        <v>1.1454478560274168</v>
      </c>
      <c r="BI9" s="128">
        <v>0.19911872631838015</v>
      </c>
      <c r="BJ9" s="128">
        <v>1.2315870026590552</v>
      </c>
      <c r="BK9" s="128">
        <v>0.19642332848078936</v>
      </c>
      <c r="BL9" s="128">
        <v>0.78418594633880234</v>
      </c>
      <c r="BM9" s="128">
        <v>4.8506229565872985E-2</v>
      </c>
      <c r="BN9" s="128">
        <v>1.7318790988688322</v>
      </c>
      <c r="BO9" s="128">
        <v>1.6609984721329298</v>
      </c>
      <c r="BP9" s="128">
        <v>7.2919068163467549E-2</v>
      </c>
    </row>
    <row r="10" spans="1:68" x14ac:dyDescent="0.35">
      <c r="A10" s="122" t="s">
        <v>4299</v>
      </c>
      <c r="B10" s="131">
        <v>493465</v>
      </c>
      <c r="C10" s="131">
        <v>6810783</v>
      </c>
      <c r="D10" t="s">
        <v>117</v>
      </c>
      <c r="E10" s="124" t="s">
        <v>4280</v>
      </c>
      <c r="F10" s="125" t="s">
        <v>4297</v>
      </c>
      <c r="G10" s="125" t="s">
        <v>4582</v>
      </c>
      <c r="H10" s="126">
        <v>43647</v>
      </c>
      <c r="I10" s="127">
        <v>51.31273547751222</v>
      </c>
      <c r="J10" s="128">
        <v>0.56835119302921266</v>
      </c>
      <c r="K10" s="127">
        <v>8.5708445981221608</v>
      </c>
      <c r="L10" s="127">
        <v>10.958607556891222</v>
      </c>
      <c r="M10" s="128">
        <v>0.15542753276313315</v>
      </c>
      <c r="N10" s="127">
        <v>15.614220877890832</v>
      </c>
      <c r="O10" s="127">
        <v>6.6210621086217243</v>
      </c>
      <c r="P10" s="127">
        <v>1.8704648359768368</v>
      </c>
      <c r="Q10" s="127">
        <v>9.8505300342795865E-2</v>
      </c>
      <c r="R10" s="127">
        <v>6.1209160296572661E-2</v>
      </c>
      <c r="S10" s="127">
        <f t="shared" si="0"/>
        <v>0.27876969687757464</v>
      </c>
      <c r="T10" s="127">
        <v>3.6417224497952172</v>
      </c>
      <c r="U10" s="127">
        <f t="shared" si="1"/>
        <v>99.751920788119492</v>
      </c>
      <c r="V10" s="129">
        <v>25.910848918037139</v>
      </c>
      <c r="W10" s="130">
        <v>197.56046816011826</v>
      </c>
      <c r="X10" s="130">
        <v>1909.3814854628399</v>
      </c>
      <c r="Y10" s="130">
        <v>66.382375598247378</v>
      </c>
      <c r="Z10" s="130">
        <v>550.39130546141962</v>
      </c>
      <c r="AA10" s="130">
        <v>96.914644265404476</v>
      </c>
      <c r="AB10" s="130">
        <v>78.331467483573405</v>
      </c>
      <c r="AC10" s="130">
        <v>46.651079781058016</v>
      </c>
      <c r="AD10" s="130">
        <v>15.07662241650813</v>
      </c>
      <c r="AE10" s="130">
        <v>45.719374889053782</v>
      </c>
      <c r="AF10" s="130">
        <v>26.841964490966099</v>
      </c>
      <c r="AG10" s="128">
        <v>0.5975567695954207</v>
      </c>
      <c r="AH10" s="130">
        <v>196.35826985025398</v>
      </c>
      <c r="AI10" s="130">
        <v>1879.1069860104121</v>
      </c>
      <c r="AJ10" s="128">
        <v>0.1651874358105507</v>
      </c>
      <c r="AK10" s="128">
        <v>11.50572548950279</v>
      </c>
      <c r="AL10" s="130">
        <v>74.299823240928077</v>
      </c>
      <c r="AM10" s="130">
        <v>537.50171060360685</v>
      </c>
      <c r="AN10" s="130">
        <v>91.736518776280207</v>
      </c>
      <c r="AO10" s="130">
        <v>70.154595979948382</v>
      </c>
      <c r="AP10" s="130">
        <v>8.8905993419294127</v>
      </c>
      <c r="AQ10" s="130">
        <v>3.0992251234973107</v>
      </c>
      <c r="AR10" s="130">
        <v>45.907626643093472</v>
      </c>
      <c r="AS10" s="130">
        <v>14.826015028497615</v>
      </c>
      <c r="AT10" s="130">
        <v>42.433843830242516</v>
      </c>
      <c r="AU10" s="128">
        <v>1.7256148909106541</v>
      </c>
      <c r="AV10" s="128">
        <v>0.25617122471840503</v>
      </c>
      <c r="AW10" s="130">
        <v>23.521248993839183</v>
      </c>
      <c r="AX10" s="128">
        <v>1.9485542663933124</v>
      </c>
      <c r="AY10" s="128">
        <v>5.3020325258023613</v>
      </c>
      <c r="AZ10" s="128">
        <v>0.84007662087943191</v>
      </c>
      <c r="BA10" s="128">
        <v>4.625383059532254</v>
      </c>
      <c r="BB10" s="128">
        <v>1.6173311146444787</v>
      </c>
      <c r="BC10" s="128">
        <v>0.54323012049739039</v>
      </c>
      <c r="BD10" s="128">
        <v>2.013628894217403</v>
      </c>
      <c r="BE10" s="128">
        <v>0.34441245890871419</v>
      </c>
      <c r="BF10" s="128">
        <v>2.2921890221958727</v>
      </c>
      <c r="BG10" s="128">
        <v>0.43910740795091419</v>
      </c>
      <c r="BH10" s="128">
        <v>1.4317443104656122</v>
      </c>
      <c r="BI10" s="128">
        <v>0.22994029940862215</v>
      </c>
      <c r="BJ10" s="128">
        <v>1.3633955128640571</v>
      </c>
      <c r="BK10" s="128">
        <v>0.22467637574215579</v>
      </c>
      <c r="BL10" s="128">
        <v>1.1700780397547137</v>
      </c>
      <c r="BM10" s="128">
        <v>0.12039406216368782</v>
      </c>
      <c r="BN10" s="128">
        <v>0.11906820293516539</v>
      </c>
      <c r="BO10" s="128">
        <v>0.9615331597605441</v>
      </c>
      <c r="BP10" s="128">
        <v>0.18689046772221346</v>
      </c>
    </row>
    <row r="11" spans="1:68" x14ac:dyDescent="0.35">
      <c r="A11" s="133" t="s">
        <v>4346</v>
      </c>
      <c r="B11" s="131">
        <v>497821</v>
      </c>
      <c r="C11" s="131">
        <v>6774374</v>
      </c>
      <c r="D11" t="s">
        <v>117</v>
      </c>
      <c r="E11" s="124" t="s">
        <v>4280</v>
      </c>
      <c r="F11" s="125" t="s">
        <v>4297</v>
      </c>
      <c r="G11" s="125" t="s">
        <v>4582</v>
      </c>
      <c r="H11" s="134">
        <v>42917</v>
      </c>
      <c r="I11" s="127">
        <v>52.504951822464193</v>
      </c>
      <c r="J11" s="128">
        <v>0.58218298383117772</v>
      </c>
      <c r="K11" s="127">
        <v>14.390442069372664</v>
      </c>
      <c r="L11" s="127">
        <v>11.285039776438266</v>
      </c>
      <c r="M11" s="128">
        <v>0.18190422186963923</v>
      </c>
      <c r="N11" s="127">
        <v>7.6496030117946621</v>
      </c>
      <c r="O11" s="127">
        <v>11.756251427361576</v>
      </c>
      <c r="P11" s="127">
        <v>2.1533733852738011</v>
      </c>
      <c r="Q11" s="127">
        <v>6.6915265131467408E-2</v>
      </c>
      <c r="R11" s="127">
        <v>6.5383904923010383E-2</v>
      </c>
      <c r="S11" s="127">
        <f>(X11*152/104)/10000</f>
        <v>5.265712912114659E-2</v>
      </c>
      <c r="T11" s="127">
        <v>0.2706185567010107</v>
      </c>
      <c r="U11" s="127">
        <f t="shared" si="1"/>
        <v>100.95932355428262</v>
      </c>
      <c r="V11" s="129">
        <v>40.480060360605918</v>
      </c>
      <c r="W11" s="130">
        <v>226.07389132084916</v>
      </c>
      <c r="X11" s="130">
        <v>360.28562030258195</v>
      </c>
      <c r="Y11" s="130">
        <v>71.997552364315595</v>
      </c>
      <c r="Z11" s="130">
        <v>141.3083406407564</v>
      </c>
      <c r="AA11" s="130">
        <v>136.07068003049613</v>
      </c>
      <c r="AB11" s="130">
        <v>82.458410173911574</v>
      </c>
      <c r="AC11" s="130">
        <v>64.986848828596194</v>
      </c>
      <c r="AD11" s="130">
        <v>20.110961290972988</v>
      </c>
      <c r="AE11" s="130">
        <v>33.976761998599798</v>
      </c>
      <c r="AF11" s="130">
        <v>57.348273523223995</v>
      </c>
      <c r="AG11" s="128">
        <v>0.60159635854341698</v>
      </c>
      <c r="AH11" s="130">
        <v>234.413015700622</v>
      </c>
      <c r="AI11" s="130">
        <v>334.6621812208009</v>
      </c>
      <c r="AJ11" s="128">
        <v>0.1885989055206824</v>
      </c>
      <c r="AK11" s="128">
        <v>9.2574619047619038</v>
      </c>
      <c r="AL11" s="130">
        <v>76.662806424362401</v>
      </c>
      <c r="AM11" s="130">
        <v>153.32596288043899</v>
      </c>
      <c r="AN11" s="130">
        <v>135.520041103344</v>
      </c>
      <c r="AO11" s="135">
        <v>97.248584748995512</v>
      </c>
      <c r="AP11" s="130">
        <v>11.99997538287203</v>
      </c>
      <c r="AQ11" s="130">
        <v>0.33096680753753155</v>
      </c>
      <c r="AR11" s="130">
        <v>70.042972809070008</v>
      </c>
      <c r="AS11" s="130">
        <v>20.919254883313716</v>
      </c>
      <c r="AT11" s="130">
        <v>34.695444985560798</v>
      </c>
      <c r="AU11" s="128">
        <v>1.10314742820084</v>
      </c>
      <c r="AV11" s="128">
        <v>9.3711585422557753E-2</v>
      </c>
      <c r="AW11" s="130">
        <v>58.492605889801105</v>
      </c>
      <c r="AX11" s="128">
        <v>2.4405217548725862</v>
      </c>
      <c r="AY11" s="128">
        <v>6.1640168695166766</v>
      </c>
      <c r="AZ11" s="128">
        <v>0.93987569890930456</v>
      </c>
      <c r="BA11" s="128">
        <v>4.7966224335449468</v>
      </c>
      <c r="BB11" s="128">
        <v>1.4028197430888234</v>
      </c>
      <c r="BC11" s="128">
        <v>0.54100204167130683</v>
      </c>
      <c r="BD11" s="128">
        <v>1.9654610203854594</v>
      </c>
      <c r="BE11" s="128">
        <v>0.35834143399331891</v>
      </c>
      <c r="BF11" s="128">
        <v>3.0273871235893459</v>
      </c>
      <c r="BG11" s="128">
        <v>0.66737045310450849</v>
      </c>
      <c r="BH11" s="128">
        <v>2.0891172542429892</v>
      </c>
      <c r="BI11" s="128">
        <v>0.32939674673409192</v>
      </c>
      <c r="BJ11" s="128">
        <v>2.3824392711025939</v>
      </c>
      <c r="BK11" s="128">
        <v>0.34007177852898696</v>
      </c>
      <c r="BL11" s="128">
        <v>1.1045083809319496</v>
      </c>
      <c r="BM11" s="128">
        <v>8.6285640338009229E-2</v>
      </c>
      <c r="BN11" s="136">
        <v>0.85247958960710379</v>
      </c>
      <c r="BO11" s="128">
        <v>0.41214776807196973</v>
      </c>
      <c r="BP11" s="128">
        <v>0.17219424576108963</v>
      </c>
    </row>
    <row r="12" spans="1:68" x14ac:dyDescent="0.35">
      <c r="A12" s="133" t="s">
        <v>4351</v>
      </c>
      <c r="B12" s="131">
        <v>496935</v>
      </c>
      <c r="C12" s="131">
        <v>6776065</v>
      </c>
      <c r="D12" t="s">
        <v>117</v>
      </c>
      <c r="E12" s="124" t="s">
        <v>4280</v>
      </c>
      <c r="F12" s="125" t="s">
        <v>4297</v>
      </c>
      <c r="G12" s="125" t="s">
        <v>4582</v>
      </c>
      <c r="H12" s="134">
        <v>42917</v>
      </c>
      <c r="I12" s="127">
        <v>53.26963260225132</v>
      </c>
      <c r="J12" s="128">
        <v>0.5594054460994119</v>
      </c>
      <c r="K12" s="127">
        <v>12.763262472507117</v>
      </c>
      <c r="L12" s="127">
        <v>11.008068717045994</v>
      </c>
      <c r="M12" s="128">
        <v>0.16786112000660014</v>
      </c>
      <c r="N12" s="127">
        <v>9.2838498905904761</v>
      </c>
      <c r="O12" s="127">
        <v>10.418274511390079</v>
      </c>
      <c r="P12" s="127">
        <v>1.8458668848541986</v>
      </c>
      <c r="Q12" s="127">
        <v>2.7888732475296753E-2</v>
      </c>
      <c r="R12" s="127">
        <v>5.0825663888078416E-2</v>
      </c>
      <c r="S12" s="127">
        <f>(X12*152/104)/10000</f>
        <v>7.8117401973251677E-2</v>
      </c>
      <c r="T12" s="127">
        <v>0.31529651782816998</v>
      </c>
      <c r="U12" s="127">
        <f t="shared" si="1"/>
        <v>99.788349960909983</v>
      </c>
      <c r="V12" s="129">
        <v>42.418666922638572</v>
      </c>
      <c r="W12" s="130">
        <v>239.23616935573696</v>
      </c>
      <c r="X12" s="130">
        <v>534.48748718540617</v>
      </c>
      <c r="Y12" s="130">
        <v>40.435278960955898</v>
      </c>
      <c r="Z12" s="130">
        <v>142.10933965912312</v>
      </c>
      <c r="AA12" s="130">
        <v>111.33085355749435</v>
      </c>
      <c r="AB12" s="130">
        <v>74.524761252340454</v>
      </c>
      <c r="AC12" s="130">
        <v>40.694229661144291</v>
      </c>
      <c r="AD12" s="130">
        <v>16.919458875788298</v>
      </c>
      <c r="AE12" s="130">
        <v>37.912212691900656</v>
      </c>
      <c r="AF12" s="130">
        <v>53.40247808887522</v>
      </c>
      <c r="AG12" s="128">
        <v>0.58240896358543004</v>
      </c>
      <c r="AH12" s="130">
        <v>225.31230006973701</v>
      </c>
      <c r="AI12" s="130">
        <v>515.93584952454091</v>
      </c>
      <c r="AJ12" s="128">
        <v>0.17775680025752452</v>
      </c>
      <c r="AK12" s="128">
        <v>9.2493952380952376</v>
      </c>
      <c r="AL12" s="130">
        <v>42.077260135788599</v>
      </c>
      <c r="AM12" s="130">
        <v>148.70463924407528</v>
      </c>
      <c r="AN12" s="130">
        <v>121.10001107331399</v>
      </c>
      <c r="AO12" s="135">
        <v>46.199717169086831</v>
      </c>
      <c r="AP12" s="130">
        <v>11.758790197686844</v>
      </c>
      <c r="AQ12" s="130">
        <v>0.64565416559960576</v>
      </c>
      <c r="AR12" s="130">
        <v>43.091867070836614</v>
      </c>
      <c r="AS12" s="130">
        <v>18.504677463275591</v>
      </c>
      <c r="AT12" s="130">
        <v>37.235542407445102</v>
      </c>
      <c r="AU12" s="128">
        <v>1.1819061776175499</v>
      </c>
      <c r="AV12" s="128">
        <v>0.34965589534991853</v>
      </c>
      <c r="AW12" s="130">
        <v>54.938617496765282</v>
      </c>
      <c r="AX12" s="128">
        <v>2.6707829489024366</v>
      </c>
      <c r="AY12" s="128">
        <v>5.3994592612528702</v>
      </c>
      <c r="AZ12" s="128">
        <v>0.87511427758950766</v>
      </c>
      <c r="BA12" s="128">
        <v>3.8588648104018666</v>
      </c>
      <c r="BB12" s="128">
        <v>1.3380672050177576</v>
      </c>
      <c r="BC12" s="128">
        <v>0.53229911280101394</v>
      </c>
      <c r="BD12" s="128">
        <v>1.7254048195611809</v>
      </c>
      <c r="BE12" s="128">
        <v>0.35313767223783304</v>
      </c>
      <c r="BF12" s="128">
        <v>2.804385854553813</v>
      </c>
      <c r="BG12" s="128">
        <v>0.57423437063028171</v>
      </c>
      <c r="BH12" s="128">
        <v>1.6817718152953198</v>
      </c>
      <c r="BI12" s="128">
        <v>0.2795442393594606</v>
      </c>
      <c r="BJ12" s="128">
        <v>1.9743037915586636</v>
      </c>
      <c r="BK12" s="128">
        <v>0.26852481720302007</v>
      </c>
      <c r="BL12" s="128">
        <v>1.0902724258757699</v>
      </c>
      <c r="BM12" s="128">
        <v>7.1069294184163079E-2</v>
      </c>
      <c r="BN12" s="136">
        <v>0.7973828154135556</v>
      </c>
      <c r="BO12" s="128">
        <v>2.8266590462674586</v>
      </c>
      <c r="BP12" s="128">
        <v>8.5876869674378534E-2</v>
      </c>
    </row>
    <row r="13" spans="1:68" x14ac:dyDescent="0.35">
      <c r="A13" s="122" t="s">
        <v>4368</v>
      </c>
      <c r="B13" s="131">
        <v>496851</v>
      </c>
      <c r="C13" s="131">
        <v>6775384</v>
      </c>
      <c r="D13" t="s">
        <v>117</v>
      </c>
      <c r="E13" s="124" t="s">
        <v>4280</v>
      </c>
      <c r="F13" s="125" t="s">
        <v>4297</v>
      </c>
      <c r="G13" s="125" t="s">
        <v>4582</v>
      </c>
      <c r="H13" s="132">
        <v>43313</v>
      </c>
      <c r="I13" s="127">
        <v>53.426384489330196</v>
      </c>
      <c r="J13" s="128">
        <v>0.4343270176529227</v>
      </c>
      <c r="K13" s="127">
        <v>11.487111308957292</v>
      </c>
      <c r="L13" s="127">
        <v>10.36775718588296</v>
      </c>
      <c r="M13" s="128">
        <v>0.18289689463748399</v>
      </c>
      <c r="N13" s="127">
        <v>10.122712484755439</v>
      </c>
      <c r="O13" s="127">
        <v>10.966361453343657</v>
      </c>
      <c r="P13" s="127">
        <v>2.4346020895399265</v>
      </c>
      <c r="Q13" s="127">
        <v>1.2589108848258208E-2</v>
      </c>
      <c r="R13" s="127">
        <v>4.4727445204171788E-2</v>
      </c>
      <c r="S13" s="127">
        <f>(X13*1.46)/10000</f>
        <v>0.10130561450844705</v>
      </c>
      <c r="T13" s="127">
        <v>0.17934538932897376</v>
      </c>
      <c r="U13" s="127">
        <f t="shared" si="1"/>
        <v>99.76012048198973</v>
      </c>
      <c r="V13" s="129">
        <v>34.596936456028942</v>
      </c>
      <c r="W13" s="130">
        <v>196.67605812797618</v>
      </c>
      <c r="X13" s="130">
        <v>693.87407197566472</v>
      </c>
      <c r="Y13" s="130">
        <v>34.912680264051644</v>
      </c>
      <c r="Z13" s="130">
        <v>161.67026737233056</v>
      </c>
      <c r="AA13" s="130">
        <v>74.97920219605669</v>
      </c>
      <c r="AB13" s="130">
        <v>64.097590717008899</v>
      </c>
      <c r="AC13" s="130">
        <v>71.016999844171877</v>
      </c>
      <c r="AD13" s="130">
        <v>13.072857767156767</v>
      </c>
      <c r="AE13" s="130">
        <v>32.928705848666901</v>
      </c>
      <c r="AF13" s="130">
        <v>10.635438103574781</v>
      </c>
      <c r="AG13" s="128">
        <v>0.41945228978621701</v>
      </c>
      <c r="AH13" s="130">
        <v>202.05089947570701</v>
      </c>
      <c r="AI13" s="130">
        <v>694.00238296460202</v>
      </c>
      <c r="AJ13" s="128">
        <v>0.16417921721121512</v>
      </c>
      <c r="AK13" s="128">
        <v>10.339916125466321</v>
      </c>
      <c r="AL13" s="130">
        <v>37.839976075288298</v>
      </c>
      <c r="AM13" s="130">
        <v>171.39676731226001</v>
      </c>
      <c r="AN13" s="130">
        <v>79.441523884937894</v>
      </c>
      <c r="AO13" s="130">
        <v>64.512628992614069</v>
      </c>
      <c r="AP13" s="130">
        <v>11.113932513923434</v>
      </c>
      <c r="AQ13" s="130">
        <v>2.6273457241143883E-2</v>
      </c>
      <c r="AR13" s="130">
        <v>73.745502853980824</v>
      </c>
      <c r="AS13" s="130">
        <v>14.511842687103501</v>
      </c>
      <c r="AT13" s="130">
        <v>30.436226804021757</v>
      </c>
      <c r="AU13" s="128">
        <v>0.68789106361670105</v>
      </c>
      <c r="AV13" s="128">
        <v>4.9049030508419307E-2</v>
      </c>
      <c r="AW13" s="130">
        <v>10.233095426699478</v>
      </c>
      <c r="AX13" s="128">
        <v>1.5690659995802425</v>
      </c>
      <c r="AY13" s="128">
        <v>3.661987813079723</v>
      </c>
      <c r="AZ13" s="128">
        <v>0.53963945194708152</v>
      </c>
      <c r="BA13" s="128">
        <v>2.6913453445526296</v>
      </c>
      <c r="BB13" s="128">
        <v>0.9605125537644742</v>
      </c>
      <c r="BC13" s="128">
        <v>0.39106498800770878</v>
      </c>
      <c r="BD13" s="128">
        <v>1.3748304689844297</v>
      </c>
      <c r="BE13" s="128">
        <v>0.27782926225935478</v>
      </c>
      <c r="BF13" s="128">
        <v>1.8754018917391293</v>
      </c>
      <c r="BG13" s="128">
        <v>0.37323382945451539</v>
      </c>
      <c r="BH13" s="128">
        <v>1.1868601249976116</v>
      </c>
      <c r="BI13" s="128">
        <v>0.21863330003534712</v>
      </c>
      <c r="BJ13" s="128">
        <v>1.4580601804573579</v>
      </c>
      <c r="BK13" s="128">
        <v>0.2478349427286535</v>
      </c>
      <c r="BL13" s="128">
        <v>0.78792030451552175</v>
      </c>
      <c r="BM13" s="128">
        <v>5.3680620017644093E-2</v>
      </c>
      <c r="BN13" s="128">
        <v>3.5746283613202929</v>
      </c>
      <c r="BO13" s="128">
        <v>0.56257641229907396</v>
      </c>
      <c r="BP13" s="128">
        <v>6.0192762697860475E-2</v>
      </c>
    </row>
    <row r="14" spans="1:68" x14ac:dyDescent="0.35">
      <c r="A14" s="133" t="s">
        <v>4384</v>
      </c>
      <c r="B14" s="131">
        <v>487905</v>
      </c>
      <c r="C14" s="131">
        <v>6767104</v>
      </c>
      <c r="D14" t="s">
        <v>117</v>
      </c>
      <c r="E14" s="124" t="s">
        <v>4280</v>
      </c>
      <c r="F14" s="125" t="s">
        <v>4297</v>
      </c>
      <c r="G14" s="125" t="s">
        <v>4582</v>
      </c>
      <c r="H14" s="134">
        <v>42917</v>
      </c>
      <c r="I14" s="127">
        <v>47.53372106133574</v>
      </c>
      <c r="J14" s="128">
        <v>0.45974356099457198</v>
      </c>
      <c r="K14" s="127">
        <v>10.365426764027735</v>
      </c>
      <c r="L14" s="127">
        <v>11.404236068074507</v>
      </c>
      <c r="M14" s="128">
        <v>0.23437043498120139</v>
      </c>
      <c r="N14" s="127">
        <v>13.542100423841486</v>
      </c>
      <c r="O14" s="127">
        <v>12.087473068869482</v>
      </c>
      <c r="P14" s="127">
        <v>1.9694932783305104</v>
      </c>
      <c r="Q14" s="127">
        <v>0.22410651416216934</v>
      </c>
      <c r="R14" s="127">
        <v>4.3598471433299771E-2</v>
      </c>
      <c r="S14" s="127">
        <f>(X14*152/104)/10000</f>
        <v>0.21645266997125942</v>
      </c>
      <c r="T14" s="127">
        <v>0.9148677272522715</v>
      </c>
      <c r="U14" s="127">
        <f t="shared" si="1"/>
        <v>98.995590043274248</v>
      </c>
      <c r="V14" s="129">
        <v>34.166509312730987</v>
      </c>
      <c r="W14" s="130">
        <v>202.87223675661451</v>
      </c>
      <c r="X14" s="130">
        <v>1480.9919524349327</v>
      </c>
      <c r="Y14" s="130">
        <v>82.043566946614405</v>
      </c>
      <c r="Z14" s="130">
        <v>321.42150100400323</v>
      </c>
      <c r="AA14" s="130">
        <v>95.326364071201127</v>
      </c>
      <c r="AB14" s="130">
        <v>69.474175647752205</v>
      </c>
      <c r="AC14" s="130">
        <v>46.632932951933164</v>
      </c>
      <c r="AD14" s="130">
        <v>15.188025017255466</v>
      </c>
      <c r="AE14" s="130">
        <v>35.883325544815499</v>
      </c>
      <c r="AF14" s="130">
        <v>58.719103480910526</v>
      </c>
      <c r="AG14" s="128">
        <v>0.45119999999999999</v>
      </c>
      <c r="AH14" s="130">
        <v>218.83600915412401</v>
      </c>
      <c r="AI14" s="130">
        <v>1472.6647971387299</v>
      </c>
      <c r="AJ14" s="128">
        <v>0.2220287300820859</v>
      </c>
      <c r="AK14" s="128">
        <v>8.8705124223602478</v>
      </c>
      <c r="AL14" s="130">
        <v>85.071123045410459</v>
      </c>
      <c r="AM14" s="130">
        <v>331.96549767277531</v>
      </c>
      <c r="AN14" s="130">
        <v>86.815487061865298</v>
      </c>
      <c r="AO14" s="135">
        <v>36.112131536262545</v>
      </c>
      <c r="AP14" s="130">
        <v>9.7463184842151289</v>
      </c>
      <c r="AQ14" s="130">
        <v>11.54785787814682</v>
      </c>
      <c r="AR14" s="130">
        <v>45.505064040533583</v>
      </c>
      <c r="AS14" s="130">
        <v>14.744471482431065</v>
      </c>
      <c r="AT14" s="130">
        <v>34.271217936758703</v>
      </c>
      <c r="AU14" s="128">
        <v>1.00200839532764</v>
      </c>
      <c r="AV14" s="128">
        <v>0.96232237326808057</v>
      </c>
      <c r="AW14" s="130">
        <v>57.114747271214164</v>
      </c>
      <c r="AX14" s="128">
        <v>2.7225215701184298</v>
      </c>
      <c r="AY14" s="128">
        <v>5.8943484914168742</v>
      </c>
      <c r="AZ14" s="128">
        <v>0.83304474294370523</v>
      </c>
      <c r="BA14" s="128">
        <v>3.6018334840494699</v>
      </c>
      <c r="BB14" s="128">
        <v>1.1975811199079787</v>
      </c>
      <c r="BC14" s="128">
        <v>0.41848779204629694</v>
      </c>
      <c r="BD14" s="128">
        <v>1.5688583132143343</v>
      </c>
      <c r="BE14" s="128">
        <v>0.29595898885225308</v>
      </c>
      <c r="BF14" s="128">
        <v>2.2311277963438485</v>
      </c>
      <c r="BG14" s="128">
        <v>0.50192067870542734</v>
      </c>
      <c r="BH14" s="128">
        <v>1.3512321218894177</v>
      </c>
      <c r="BI14" s="128">
        <v>0.21122612408081673</v>
      </c>
      <c r="BJ14" s="128">
        <v>1.4333308614538354</v>
      </c>
      <c r="BK14" s="128">
        <v>0.23590208184547809</v>
      </c>
      <c r="BL14" s="128">
        <v>0.78407487944146581</v>
      </c>
      <c r="BM14" s="128">
        <v>6.611400663030724E-2</v>
      </c>
      <c r="BN14" s="136">
        <v>0.96813589063399119</v>
      </c>
      <c r="BO14" s="128">
        <v>0.64518174749408375</v>
      </c>
      <c r="BP14" s="128">
        <v>0.1622854951465669</v>
      </c>
    </row>
    <row r="15" spans="1:68" x14ac:dyDescent="0.35">
      <c r="A15" s="122" t="s">
        <v>4415</v>
      </c>
      <c r="B15" s="131">
        <v>485551</v>
      </c>
      <c r="C15" s="131">
        <v>6765969</v>
      </c>
      <c r="D15" t="s">
        <v>117</v>
      </c>
      <c r="E15" s="124" t="s">
        <v>4280</v>
      </c>
      <c r="F15" s="125" t="s">
        <v>4297</v>
      </c>
      <c r="G15" s="125" t="s">
        <v>4582</v>
      </c>
      <c r="H15" s="132">
        <v>43313</v>
      </c>
      <c r="I15" s="127">
        <v>48.642535330000001</v>
      </c>
      <c r="J15" s="128">
        <v>0.87261905035903753</v>
      </c>
      <c r="K15" s="127">
        <v>16.0295933410816</v>
      </c>
      <c r="L15" s="127">
        <v>12.824189900791</v>
      </c>
      <c r="M15" s="128">
        <v>0.16619285822608693</v>
      </c>
      <c r="N15" s="127">
        <v>8.0230809661719995</v>
      </c>
      <c r="O15" s="127">
        <v>11.4585523296</v>
      </c>
      <c r="P15" s="127">
        <v>2.6669230263463697</v>
      </c>
      <c r="Q15" s="127">
        <v>6.4410196472485179E-2</v>
      </c>
      <c r="R15" s="127">
        <v>8.8690367304931794E-2</v>
      </c>
      <c r="S15" s="127">
        <f t="shared" ref="S15:S24" si="2">(X15*1.46)/10000</f>
        <v>4.9338321612389047E-2</v>
      </c>
      <c r="T15" s="127">
        <v>0.12530120481924195</v>
      </c>
      <c r="U15" s="127">
        <f t="shared" si="1"/>
        <v>101.01142689278514</v>
      </c>
      <c r="V15" s="129">
        <v>42.037354270835557</v>
      </c>
      <c r="W15" s="130">
        <v>282.02110954351019</v>
      </c>
      <c r="X15" s="130">
        <v>337.93370967389757</v>
      </c>
      <c r="Y15" s="130">
        <v>42.538287986804541</v>
      </c>
      <c r="Z15" s="130">
        <v>217.76578467158802</v>
      </c>
      <c r="AA15" s="130">
        <v>41.762729644976446</v>
      </c>
      <c r="AB15" s="130">
        <v>136.14530352941267</v>
      </c>
      <c r="AC15" s="130">
        <v>77.00387412684681</v>
      </c>
      <c r="AD15" s="130">
        <v>25.473792104011974</v>
      </c>
      <c r="AE15" s="130">
        <v>50.524280437553287</v>
      </c>
      <c r="AF15" s="130">
        <v>54.024212992728017</v>
      </c>
      <c r="AG15" s="128">
        <v>0.87117838116778723</v>
      </c>
      <c r="AH15" s="130">
        <v>289.68839024711224</v>
      </c>
      <c r="AI15" s="130">
        <v>339.66711748454622</v>
      </c>
      <c r="AJ15" s="128">
        <v>0.165609381099</v>
      </c>
      <c r="AK15" s="128">
        <v>12.981689723163102</v>
      </c>
      <c r="AL15" s="130">
        <v>40.199191365988902</v>
      </c>
      <c r="AM15" s="130">
        <v>199.99782662557703</v>
      </c>
      <c r="AN15" s="130">
        <v>44.927189274356003</v>
      </c>
      <c r="AO15" s="130">
        <v>126.78043414458196</v>
      </c>
      <c r="AP15" s="130">
        <v>12.97392867821525</v>
      </c>
      <c r="AQ15" s="130">
        <v>0.41196226446224082</v>
      </c>
      <c r="AR15" s="130">
        <v>78.642227294774344</v>
      </c>
      <c r="AS15" s="130">
        <v>23.987479408895279</v>
      </c>
      <c r="AT15" s="130">
        <v>53.161462795873049</v>
      </c>
      <c r="AU15" s="128">
        <v>1.206072998250965</v>
      </c>
      <c r="AV15" s="128">
        <v>0.27286312204858354</v>
      </c>
      <c r="AW15" s="130">
        <v>49.019147821812993</v>
      </c>
      <c r="AX15" s="128">
        <v>3.13766637618932</v>
      </c>
      <c r="AY15" s="128">
        <v>7.6148105410230116</v>
      </c>
      <c r="AZ15" s="128">
        <v>1.0647035087670347</v>
      </c>
      <c r="BA15" s="128">
        <v>5.5197203047307362</v>
      </c>
      <c r="BB15" s="128">
        <v>2.2329933796656247</v>
      </c>
      <c r="BC15" s="128">
        <v>0.78369033455376635</v>
      </c>
      <c r="BD15" s="128">
        <v>3.0971496514070469</v>
      </c>
      <c r="BE15" s="128">
        <v>0.53297583709055152</v>
      </c>
      <c r="BF15" s="128">
        <v>3.7031797633842007</v>
      </c>
      <c r="BG15" s="128">
        <v>0.72438294153863314</v>
      </c>
      <c r="BH15" s="128">
        <v>2.1886078795805228</v>
      </c>
      <c r="BI15" s="128">
        <v>0.36839186893730247</v>
      </c>
      <c r="BJ15" s="128">
        <v>2.3746864971341171</v>
      </c>
      <c r="BK15" s="128">
        <v>0.37433775929380009</v>
      </c>
      <c r="BL15" s="128">
        <v>1.586632246840723</v>
      </c>
      <c r="BM15" s="128">
        <v>0.12557390339007971</v>
      </c>
      <c r="BN15" s="128">
        <v>10.441320587798884</v>
      </c>
      <c r="BO15" s="128">
        <v>0.97104626875255062</v>
      </c>
      <c r="BP15" s="128">
        <v>0.23804595334536488</v>
      </c>
    </row>
    <row r="16" spans="1:68" x14ac:dyDescent="0.35">
      <c r="A16" s="122" t="s">
        <v>4435</v>
      </c>
      <c r="B16" s="131">
        <v>491129</v>
      </c>
      <c r="C16" s="131">
        <v>6766652</v>
      </c>
      <c r="D16" t="s">
        <v>117</v>
      </c>
      <c r="E16" s="124" t="s">
        <v>4280</v>
      </c>
      <c r="F16" s="125" t="s">
        <v>4297</v>
      </c>
      <c r="G16" s="125" t="s">
        <v>4582</v>
      </c>
      <c r="H16" s="132">
        <v>43313</v>
      </c>
      <c r="I16" s="127">
        <v>50.043046901218602</v>
      </c>
      <c r="J16" s="128">
        <v>0.86481214742575774</v>
      </c>
      <c r="K16" s="127">
        <v>15.350309506769699</v>
      </c>
      <c r="L16" s="127">
        <v>14.5676453095772</v>
      </c>
      <c r="M16" s="128">
        <v>0.17063078496132933</v>
      </c>
      <c r="N16" s="127">
        <v>9.0881430465560005</v>
      </c>
      <c r="O16" s="127">
        <v>10.057330792666299</v>
      </c>
      <c r="P16" s="127">
        <v>1.03651896077755</v>
      </c>
      <c r="Q16" s="127">
        <v>4.3568650906174629E-2</v>
      </c>
      <c r="R16" s="127">
        <v>7.1637454377927637E-2</v>
      </c>
      <c r="S16" s="127">
        <f t="shared" si="2"/>
        <v>4.7343080480224009E-2</v>
      </c>
      <c r="T16" s="127">
        <v>2.5013757566603376E-2</v>
      </c>
      <c r="U16" s="127">
        <f t="shared" si="1"/>
        <v>101.36600039328336</v>
      </c>
      <c r="V16" s="129">
        <v>43.80035124972764</v>
      </c>
      <c r="W16" s="130">
        <v>293.49060586680571</v>
      </c>
      <c r="X16" s="130">
        <v>324.26767452208225</v>
      </c>
      <c r="Y16" s="130">
        <v>64.979134354780001</v>
      </c>
      <c r="Z16" s="130">
        <v>1396.7859057931055</v>
      </c>
      <c r="AA16" s="130">
        <v>32.91253768419616</v>
      </c>
      <c r="AB16" s="130">
        <v>126.35555287052456</v>
      </c>
      <c r="AC16" s="130">
        <v>104.35333939219181</v>
      </c>
      <c r="AD16" s="130">
        <v>29.877015972142075</v>
      </c>
      <c r="AE16" s="130">
        <v>66.709972828783904</v>
      </c>
      <c r="AF16" s="130">
        <v>82.454541812132874</v>
      </c>
      <c r="AG16" s="128">
        <v>0.88212548551856429</v>
      </c>
      <c r="AH16" s="130">
        <v>294.77458913141732</v>
      </c>
      <c r="AI16" s="130">
        <v>330.23342377307887</v>
      </c>
      <c r="AJ16" s="128">
        <v>0.17110410268399001</v>
      </c>
      <c r="AK16" s="128">
        <v>15.086288834508835</v>
      </c>
      <c r="AL16" s="130">
        <v>67.453409189810003</v>
      </c>
      <c r="AM16" s="130">
        <v>1386.8293659329299</v>
      </c>
      <c r="AN16" s="130">
        <v>36.160192125509802</v>
      </c>
      <c r="AO16" s="130">
        <v>123.59684537124136</v>
      </c>
      <c r="AP16" s="130">
        <v>15.216556821763511</v>
      </c>
      <c r="AQ16" s="130">
        <v>0.63087519864246255</v>
      </c>
      <c r="AR16" s="130">
        <v>108.30505039734501</v>
      </c>
      <c r="AS16" s="130">
        <v>28.154970570362426</v>
      </c>
      <c r="AT16" s="130">
        <v>68.092856110069036</v>
      </c>
      <c r="AU16" s="128">
        <v>4.3233247800642678</v>
      </c>
      <c r="AV16" s="128">
        <v>8.2042653969044518E-2</v>
      </c>
      <c r="AW16" s="130">
        <v>80.364792539429729</v>
      </c>
      <c r="AX16" s="128">
        <v>4.5972245964607996</v>
      </c>
      <c r="AY16" s="128">
        <v>9.4786636269024154</v>
      </c>
      <c r="AZ16" s="128">
        <v>1.3347533218344954</v>
      </c>
      <c r="BA16" s="128">
        <v>6.3281413587668922</v>
      </c>
      <c r="BB16" s="128">
        <v>2.3226975237382939</v>
      </c>
      <c r="BC16" s="128">
        <v>0.80663939846945354</v>
      </c>
      <c r="BD16" s="128">
        <v>3.2198641244531907</v>
      </c>
      <c r="BE16" s="128">
        <v>0.55529008268355595</v>
      </c>
      <c r="BF16" s="128">
        <v>3.9111714871676648</v>
      </c>
      <c r="BG16" s="128">
        <v>0.76462227722368203</v>
      </c>
      <c r="BH16" s="128">
        <v>2.3963113808016319</v>
      </c>
      <c r="BI16" s="128">
        <v>0.42153122567801909</v>
      </c>
      <c r="BJ16" s="128">
        <v>2.9499790485328781</v>
      </c>
      <c r="BK16" s="128">
        <v>0.41216714442386376</v>
      </c>
      <c r="BL16" s="128">
        <v>1.8747670564124654</v>
      </c>
      <c r="BM16" s="128">
        <v>0.19599728910365791</v>
      </c>
      <c r="BN16" s="128">
        <v>4.7690268594875223</v>
      </c>
      <c r="BO16" s="128">
        <v>1.3157524942194048</v>
      </c>
      <c r="BP16" s="128">
        <v>0.49909702370876763</v>
      </c>
    </row>
    <row r="17" spans="1:68" x14ac:dyDescent="0.35">
      <c r="A17" s="122" t="s">
        <v>4445</v>
      </c>
      <c r="B17" s="131">
        <v>487957</v>
      </c>
      <c r="C17" s="131">
        <v>6769265</v>
      </c>
      <c r="D17" t="s">
        <v>4320</v>
      </c>
      <c r="E17" s="124" t="s">
        <v>4280</v>
      </c>
      <c r="F17" s="125" t="s">
        <v>4297</v>
      </c>
      <c r="G17" s="125" t="s">
        <v>4582</v>
      </c>
      <c r="H17" s="132">
        <v>43313</v>
      </c>
      <c r="I17" s="127">
        <v>52.200484675576284</v>
      </c>
      <c r="J17" s="128">
        <v>0.54830233851136712</v>
      </c>
      <c r="K17" s="127">
        <v>14.253981268342912</v>
      </c>
      <c r="L17" s="127">
        <v>10.185572023767623</v>
      </c>
      <c r="M17" s="128">
        <v>0.15026666347277456</v>
      </c>
      <c r="N17" s="127">
        <v>9.1287320200286963</v>
      </c>
      <c r="O17" s="127">
        <v>11.013806061359857</v>
      </c>
      <c r="P17" s="127">
        <v>2.331622184914528</v>
      </c>
      <c r="Q17" s="127">
        <v>4.2043132622579152E-2</v>
      </c>
      <c r="R17" s="127">
        <v>7.571255431065535E-2</v>
      </c>
      <c r="S17" s="127">
        <f t="shared" si="2"/>
        <v>4.6625474797422566E-2</v>
      </c>
      <c r="T17" s="127">
        <v>0.16966914516688367</v>
      </c>
      <c r="U17" s="127">
        <f t="shared" si="1"/>
        <v>100.14681754287157</v>
      </c>
      <c r="V17" s="129">
        <v>40.608191549740916</v>
      </c>
      <c r="W17" s="130">
        <v>270.29079459933348</v>
      </c>
      <c r="X17" s="130">
        <v>319.35256710563402</v>
      </c>
      <c r="Y17" s="130">
        <v>34.640031111676215</v>
      </c>
      <c r="Z17" s="130">
        <v>145.21132438057953</v>
      </c>
      <c r="AA17" s="130">
        <v>63.598948509090327</v>
      </c>
      <c r="AB17" s="130">
        <v>74.638927660163404</v>
      </c>
      <c r="AC17" s="130">
        <v>40.554648913467389</v>
      </c>
      <c r="AD17" s="130">
        <v>19.260575471156955</v>
      </c>
      <c r="AE17" s="130">
        <v>46.9017439597189</v>
      </c>
      <c r="AF17" s="130">
        <v>22.206699301937945</v>
      </c>
      <c r="AG17" s="128">
        <v>0.54811337351776857</v>
      </c>
      <c r="AH17" s="130">
        <v>272.40359887404293</v>
      </c>
      <c r="AI17" s="130">
        <v>325.43183010740921</v>
      </c>
      <c r="AJ17" s="128">
        <v>0.14539794075655008</v>
      </c>
      <c r="AK17" s="128">
        <v>9.9333948828048584</v>
      </c>
      <c r="AL17" s="130">
        <v>33.797070049033799</v>
      </c>
      <c r="AM17" s="130">
        <v>142.34515657659256</v>
      </c>
      <c r="AN17" s="130">
        <v>66.587014933070662</v>
      </c>
      <c r="AO17" s="130">
        <v>71.016618204980603</v>
      </c>
      <c r="AP17" s="130">
        <v>10.711305373259707</v>
      </c>
      <c r="AQ17" s="130">
        <v>0.27761479467631822</v>
      </c>
      <c r="AR17" s="130">
        <v>41.015275801224789</v>
      </c>
      <c r="AS17" s="130">
        <v>18.165115531243313</v>
      </c>
      <c r="AT17" s="130">
        <v>48.155858996272272</v>
      </c>
      <c r="AU17" s="128">
        <v>0.84341321588288554</v>
      </c>
      <c r="AV17" s="128">
        <v>6.4438165654966226E-2</v>
      </c>
      <c r="AW17" s="130">
        <v>21.136390688598098</v>
      </c>
      <c r="AX17" s="128">
        <v>2.7171156159376242</v>
      </c>
      <c r="AY17" s="128">
        <v>5.5544693074457685</v>
      </c>
      <c r="AZ17" s="128">
        <v>0.71665977774990786</v>
      </c>
      <c r="BA17" s="128">
        <v>3.3588934310016887</v>
      </c>
      <c r="BB17" s="128">
        <v>1.2246579099066379</v>
      </c>
      <c r="BC17" s="128">
        <v>0.47449770997250168</v>
      </c>
      <c r="BD17" s="128">
        <v>2.0551640025701565</v>
      </c>
      <c r="BE17" s="128">
        <v>0.38852285530291902</v>
      </c>
      <c r="BF17" s="128">
        <v>2.6652751685908629</v>
      </c>
      <c r="BG17" s="128">
        <v>0.55063000382937122</v>
      </c>
      <c r="BH17" s="128">
        <v>1.6859351605996087</v>
      </c>
      <c r="BI17" s="128">
        <v>0.29350387826556196</v>
      </c>
      <c r="BJ17" s="128">
        <v>1.851267210616838</v>
      </c>
      <c r="BK17" s="128">
        <v>0.28551104725900867</v>
      </c>
      <c r="BL17" s="128">
        <v>1.3781506821268841</v>
      </c>
      <c r="BM17" s="128">
        <v>8.8716003701086454E-2</v>
      </c>
      <c r="BN17" s="128">
        <v>3.3005291832004979</v>
      </c>
      <c r="BO17" s="128">
        <v>0.62519953699151787</v>
      </c>
      <c r="BP17" s="128">
        <v>0.23541486588537186</v>
      </c>
    </row>
    <row r="18" spans="1:68" x14ac:dyDescent="0.35">
      <c r="A18" s="122" t="s">
        <v>4447</v>
      </c>
      <c r="B18" s="131">
        <v>488222</v>
      </c>
      <c r="C18" s="131">
        <v>6769455</v>
      </c>
      <c r="D18" t="s">
        <v>4279</v>
      </c>
      <c r="E18" s="124" t="s">
        <v>4280</v>
      </c>
      <c r="F18" s="125" t="s">
        <v>4297</v>
      </c>
      <c r="G18" s="125" t="s">
        <v>4582</v>
      </c>
      <c r="H18" s="132">
        <v>43313</v>
      </c>
      <c r="I18" s="127">
        <v>51.515202834547317</v>
      </c>
      <c r="J18" s="128">
        <v>0.5441686987033818</v>
      </c>
      <c r="K18" s="127">
        <v>14.189237558606161</v>
      </c>
      <c r="L18" s="127">
        <v>11.031867368407093</v>
      </c>
      <c r="M18" s="128">
        <v>0.15331713378314862</v>
      </c>
      <c r="N18" s="127">
        <v>8.4750542950704943</v>
      </c>
      <c r="O18" s="127">
        <v>11.693817530066537</v>
      </c>
      <c r="P18" s="127">
        <v>1.6576476830662836</v>
      </c>
      <c r="Q18" s="127">
        <v>6.5486956119307022E-2</v>
      </c>
      <c r="R18" s="127">
        <v>7.7984739997922325E-2</v>
      </c>
      <c r="S18" s="127">
        <f t="shared" si="2"/>
        <v>4.452406919204465E-2</v>
      </c>
      <c r="T18" s="127">
        <v>0.30442895021112448</v>
      </c>
      <c r="U18" s="127">
        <f t="shared" si="1"/>
        <v>99.752737817770807</v>
      </c>
      <c r="V18" s="129">
        <v>40.872153620873007</v>
      </c>
      <c r="W18" s="130">
        <v>285.12294179346128</v>
      </c>
      <c r="X18" s="130">
        <v>304.95937802770311</v>
      </c>
      <c r="Y18" s="130">
        <v>33.789889289124957</v>
      </c>
      <c r="Z18" s="130">
        <v>147.72506182081341</v>
      </c>
      <c r="AA18" s="130">
        <v>62.964898616466002</v>
      </c>
      <c r="AB18" s="130">
        <v>101.51111472447303</v>
      </c>
      <c r="AC18" s="130">
        <v>44.885090587684189</v>
      </c>
      <c r="AD18" s="130">
        <v>20.480035023160237</v>
      </c>
      <c r="AE18" s="130">
        <v>45.532356057519799</v>
      </c>
      <c r="AF18" s="130">
        <v>22.789159459558959</v>
      </c>
      <c r="AG18" s="128">
        <v>0.54964990212022991</v>
      </c>
      <c r="AH18" s="130">
        <v>285.2736611131416</v>
      </c>
      <c r="AI18" s="130">
        <v>317.51688616526661</v>
      </c>
      <c r="AJ18" s="128">
        <v>0.15829681694203629</v>
      </c>
      <c r="AK18" s="128">
        <v>10.828819120201365</v>
      </c>
      <c r="AL18" s="130">
        <v>35.651222527486397</v>
      </c>
      <c r="AM18" s="130">
        <v>140.64149668831101</v>
      </c>
      <c r="AN18" s="130">
        <v>64.365755879286965</v>
      </c>
      <c r="AO18" s="130">
        <v>104.69018737889201</v>
      </c>
      <c r="AP18" s="130">
        <v>12.351813755075845</v>
      </c>
      <c r="AQ18" s="130">
        <v>0.49544563867876185</v>
      </c>
      <c r="AR18" s="130">
        <v>44.216962771117799</v>
      </c>
      <c r="AS18" s="130">
        <v>19.571257871204086</v>
      </c>
      <c r="AT18" s="130">
        <v>44.965889025305387</v>
      </c>
      <c r="AU18" s="128">
        <v>0.70330649038661064</v>
      </c>
      <c r="AV18" s="128">
        <v>6.8978787803362071E-2</v>
      </c>
      <c r="AW18" s="130">
        <v>21.243011782604487</v>
      </c>
      <c r="AX18" s="128">
        <v>2.7795546063374084</v>
      </c>
      <c r="AY18" s="128">
        <v>6.1219181069443875</v>
      </c>
      <c r="AZ18" s="128">
        <v>0.80141604551928214</v>
      </c>
      <c r="BA18" s="128">
        <v>3.8027402461116644</v>
      </c>
      <c r="BB18" s="128">
        <v>1.2597023012571706</v>
      </c>
      <c r="BC18" s="128">
        <v>0.51201068108253378</v>
      </c>
      <c r="BD18" s="128">
        <v>2.2035345904912957</v>
      </c>
      <c r="BE18" s="128">
        <v>0.38334372847793813</v>
      </c>
      <c r="BF18" s="128">
        <v>2.6853373793459152</v>
      </c>
      <c r="BG18" s="128">
        <v>0.52443836530637922</v>
      </c>
      <c r="BH18" s="128">
        <v>1.7096305329441452</v>
      </c>
      <c r="BI18" s="128">
        <v>0.28793359251821782</v>
      </c>
      <c r="BJ18" s="128">
        <v>1.7922341013309684</v>
      </c>
      <c r="BK18" s="128">
        <v>0.27872222082151316</v>
      </c>
      <c r="BL18" s="128">
        <v>1.186255168404873</v>
      </c>
      <c r="BM18" s="128">
        <v>5.287622690837547E-2</v>
      </c>
      <c r="BN18" s="128">
        <v>1.0600812427837172</v>
      </c>
      <c r="BO18" s="128">
        <v>0.4141961304705607</v>
      </c>
      <c r="BP18" s="128">
        <v>0.22136655322302992</v>
      </c>
    </row>
    <row r="19" spans="1:68" x14ac:dyDescent="0.35">
      <c r="A19" s="122" t="s">
        <v>4448</v>
      </c>
      <c r="B19" s="131">
        <v>489227</v>
      </c>
      <c r="C19" s="131">
        <v>6768768</v>
      </c>
      <c r="D19" t="s">
        <v>4279</v>
      </c>
      <c r="E19" s="124" t="s">
        <v>4280</v>
      </c>
      <c r="F19" s="125" t="s">
        <v>4297</v>
      </c>
      <c r="G19" s="125" t="s">
        <v>4582</v>
      </c>
      <c r="H19" s="132">
        <v>43313</v>
      </c>
      <c r="I19" s="127">
        <v>51.16560306495743</v>
      </c>
      <c r="J19" s="128">
        <v>0.54952140122120974</v>
      </c>
      <c r="K19" s="127">
        <v>14.641054255570149</v>
      </c>
      <c r="L19" s="127">
        <v>10.648021941453139</v>
      </c>
      <c r="M19" s="128">
        <v>0.14647297638231416</v>
      </c>
      <c r="N19" s="127">
        <v>8.9791439896623793</v>
      </c>
      <c r="O19" s="127">
        <v>11.90221547986698</v>
      </c>
      <c r="P19" s="127">
        <v>1.7931805185368184</v>
      </c>
      <c r="Q19" s="127">
        <v>4.9626784959185384E-2</v>
      </c>
      <c r="R19" s="127">
        <v>7.0713350267782568E-2</v>
      </c>
      <c r="S19" s="127">
        <f t="shared" si="2"/>
        <v>3.8140661802497623E-2</v>
      </c>
      <c r="T19" s="127">
        <v>0.20764324912250304</v>
      </c>
      <c r="U19" s="127">
        <f t="shared" si="1"/>
        <v>100.19133767380238</v>
      </c>
      <c r="V19" s="129">
        <v>42.212877212770827</v>
      </c>
      <c r="W19" s="130">
        <v>278.61711120725533</v>
      </c>
      <c r="X19" s="130">
        <v>261.23740960614811</v>
      </c>
      <c r="Y19" s="130">
        <v>29.713150081678936</v>
      </c>
      <c r="Z19" s="130">
        <v>105.5779466428889</v>
      </c>
      <c r="AA19" s="130">
        <v>36.495975340123302</v>
      </c>
      <c r="AB19" s="130">
        <v>77.556869848683135</v>
      </c>
      <c r="AC19" s="130">
        <v>41.28519185358148</v>
      </c>
      <c r="AD19" s="130">
        <v>20.187248204493915</v>
      </c>
      <c r="AE19" s="130">
        <v>43.600792079728997</v>
      </c>
      <c r="AF19" s="130">
        <v>13.530354539935217</v>
      </c>
      <c r="AG19" s="128">
        <v>0.55502512676974936</v>
      </c>
      <c r="AH19" s="130">
        <v>277.55171683268736</v>
      </c>
      <c r="AI19" s="130">
        <v>272.11333515827664</v>
      </c>
      <c r="AJ19" s="128">
        <v>0.15068466923183124</v>
      </c>
      <c r="AK19" s="128">
        <v>10.375295717233655</v>
      </c>
      <c r="AL19" s="130">
        <v>32.750473982882802</v>
      </c>
      <c r="AM19" s="130">
        <v>114.93614093162472</v>
      </c>
      <c r="AN19" s="130">
        <v>38.256409243905701</v>
      </c>
      <c r="AO19" s="130">
        <v>81.684463496350006</v>
      </c>
      <c r="AP19" s="130">
        <v>13.309799659454466</v>
      </c>
      <c r="AQ19" s="130">
        <v>0.3224851209896451</v>
      </c>
      <c r="AR19" s="130">
        <v>41.895260882503997</v>
      </c>
      <c r="AS19" s="130">
        <v>19.119719089661455</v>
      </c>
      <c r="AT19" s="130">
        <v>42.773854390720061</v>
      </c>
      <c r="AU19" s="128">
        <v>0.68658742262757766</v>
      </c>
      <c r="AV19" s="128">
        <v>4.2627062761492751E-2</v>
      </c>
      <c r="AW19" s="130">
        <v>12.687247485165289</v>
      </c>
      <c r="AX19" s="128">
        <v>2.4651800212089428</v>
      </c>
      <c r="AY19" s="128">
        <v>5.3163196016033378</v>
      </c>
      <c r="AZ19" s="128">
        <v>0.73936127618086034</v>
      </c>
      <c r="BA19" s="128">
        <v>3.5646489266688257</v>
      </c>
      <c r="BB19" s="128">
        <v>1.1825425202388333</v>
      </c>
      <c r="BC19" s="128">
        <v>0.52853178513476551</v>
      </c>
      <c r="BD19" s="128">
        <v>2.0569716965783105</v>
      </c>
      <c r="BE19" s="128">
        <v>0.36229459237307271</v>
      </c>
      <c r="BF19" s="128">
        <v>2.5130105094166608</v>
      </c>
      <c r="BG19" s="128">
        <v>0.52087823819814905</v>
      </c>
      <c r="BH19" s="128">
        <v>1.675670366875442</v>
      </c>
      <c r="BI19" s="128">
        <v>0.28746818102383981</v>
      </c>
      <c r="BJ19" s="128">
        <v>1.7685502708917249</v>
      </c>
      <c r="BK19" s="128">
        <v>0.27728547354055355</v>
      </c>
      <c r="BL19" s="128">
        <v>1.2192158438998526</v>
      </c>
      <c r="BM19" s="128">
        <v>5.3014317012378721E-2</v>
      </c>
      <c r="BN19" s="128">
        <v>4.6493292652959992</v>
      </c>
      <c r="BO19" s="128">
        <v>0.20951738385407395</v>
      </c>
      <c r="BP19" s="128">
        <v>0.21819243771325106</v>
      </c>
    </row>
    <row r="20" spans="1:68" x14ac:dyDescent="0.35">
      <c r="A20" s="122" t="s">
        <v>4450</v>
      </c>
      <c r="B20" s="131">
        <v>490232</v>
      </c>
      <c r="C20" s="131">
        <v>6768970</v>
      </c>
      <c r="D20" t="s">
        <v>4279</v>
      </c>
      <c r="E20" s="124" t="s">
        <v>4280</v>
      </c>
      <c r="F20" s="125" t="s">
        <v>4297</v>
      </c>
      <c r="G20" s="125" t="s">
        <v>4582</v>
      </c>
      <c r="H20" s="132">
        <v>43313</v>
      </c>
      <c r="I20" s="127">
        <v>52.639691998985448</v>
      </c>
      <c r="J20" s="128">
        <v>0.52624410528487664</v>
      </c>
      <c r="K20" s="127">
        <v>14.137111325030599</v>
      </c>
      <c r="L20" s="127">
        <v>10.509912626113206</v>
      </c>
      <c r="M20" s="128">
        <v>0.14701289403558032</v>
      </c>
      <c r="N20" s="127">
        <v>9.7437151034118052</v>
      </c>
      <c r="O20" s="127">
        <v>10.902782220568204</v>
      </c>
      <c r="P20" s="127">
        <v>1.6260495300694295</v>
      </c>
      <c r="Q20" s="127">
        <v>4.7441471469625521E-3</v>
      </c>
      <c r="R20" s="127">
        <v>7.2435575822039744E-2</v>
      </c>
      <c r="S20" s="127">
        <f t="shared" si="2"/>
        <v>5.3257882540779164E-2</v>
      </c>
      <c r="T20" s="127">
        <v>7.425742574257703E-2</v>
      </c>
      <c r="U20" s="127">
        <f t="shared" si="1"/>
        <v>100.43721483475149</v>
      </c>
      <c r="V20" s="129">
        <v>39.890755990562958</v>
      </c>
      <c r="W20" s="130">
        <v>274.00800307170505</v>
      </c>
      <c r="X20" s="130">
        <v>364.78001740259703</v>
      </c>
      <c r="Y20" s="130">
        <v>34.338708044019143</v>
      </c>
      <c r="Z20" s="130">
        <v>143.22673438568484</v>
      </c>
      <c r="AA20" s="130">
        <v>31.988421422250099</v>
      </c>
      <c r="AB20" s="130">
        <v>64.961651896944772</v>
      </c>
      <c r="AC20" s="130">
        <v>32.433240108880312</v>
      </c>
      <c r="AD20" s="130">
        <v>19.456045863029299</v>
      </c>
      <c r="AE20" s="130">
        <v>41.746118346361399</v>
      </c>
      <c r="AF20" s="130">
        <v>6.2960928123190998</v>
      </c>
      <c r="AG20" s="128">
        <v>0.54992196911630686</v>
      </c>
      <c r="AH20" s="130">
        <v>280.50175333601015</v>
      </c>
      <c r="AI20" s="130">
        <v>374.71681585041478</v>
      </c>
      <c r="AJ20" s="128">
        <v>0.15456717329812891</v>
      </c>
      <c r="AK20" s="128">
        <v>10.492552426513008</v>
      </c>
      <c r="AL20" s="130">
        <v>33.934413410785297</v>
      </c>
      <c r="AM20" s="130">
        <v>141.61469825110944</v>
      </c>
      <c r="AN20" s="130">
        <v>36.28359407415892</v>
      </c>
      <c r="AO20" s="130">
        <v>71.087002212920581</v>
      </c>
      <c r="AP20" s="130">
        <v>11.910007503007565</v>
      </c>
      <c r="AQ20" s="130">
        <v>0.12249548960992515</v>
      </c>
      <c r="AR20" s="130">
        <v>34.071569590618914</v>
      </c>
      <c r="AS20" s="130">
        <v>19.286690508744478</v>
      </c>
      <c r="AT20" s="130">
        <v>42.320947797798588</v>
      </c>
      <c r="AU20" s="128">
        <v>1.57821010470649</v>
      </c>
      <c r="AV20" s="128">
        <v>-2.0269920959253927E-3</v>
      </c>
      <c r="AW20" s="130">
        <v>6.4063843850430136</v>
      </c>
      <c r="AX20" s="128">
        <v>2.3512594459658129</v>
      </c>
      <c r="AY20" s="128">
        <v>5.267037506658478</v>
      </c>
      <c r="AZ20" s="128">
        <v>0.68137210365054701</v>
      </c>
      <c r="BA20" s="128">
        <v>3.1583630789925374</v>
      </c>
      <c r="BB20" s="128">
        <v>1.1508219730878977</v>
      </c>
      <c r="BC20" s="128">
        <v>0.44873888938767414</v>
      </c>
      <c r="BD20" s="128">
        <v>1.9167017804873658</v>
      </c>
      <c r="BE20" s="128">
        <v>0.38052556368030271</v>
      </c>
      <c r="BF20" s="128">
        <v>2.5247599435712282</v>
      </c>
      <c r="BG20" s="128">
        <v>0.51974318450911805</v>
      </c>
      <c r="BH20" s="128">
        <v>1.6004501070997958</v>
      </c>
      <c r="BI20" s="128">
        <v>0.28274428291207698</v>
      </c>
      <c r="BJ20" s="128">
        <v>1.7347936371325132</v>
      </c>
      <c r="BK20" s="128">
        <v>0.26687924072045349</v>
      </c>
      <c r="BL20" s="128">
        <v>1.1886057200280811</v>
      </c>
      <c r="BM20" s="128">
        <v>8.462275527454978E-2</v>
      </c>
      <c r="BN20" s="128">
        <v>0.11277400470303028</v>
      </c>
      <c r="BO20" s="128">
        <v>0.42660792748580001</v>
      </c>
      <c r="BP20" s="128">
        <v>0.21362288868971485</v>
      </c>
    </row>
    <row r="21" spans="1:68" x14ac:dyDescent="0.35">
      <c r="A21" s="122" t="s">
        <v>3488</v>
      </c>
      <c r="B21" s="131">
        <v>483044</v>
      </c>
      <c r="C21" s="131">
        <v>6768908</v>
      </c>
      <c r="D21" t="s">
        <v>4320</v>
      </c>
      <c r="E21" s="124" t="s">
        <v>4280</v>
      </c>
      <c r="F21" s="125" t="s">
        <v>4297</v>
      </c>
      <c r="G21" s="125" t="s">
        <v>4582</v>
      </c>
      <c r="H21" s="126">
        <v>43647</v>
      </c>
      <c r="I21" s="127">
        <v>57.708535485954584</v>
      </c>
      <c r="J21" s="128">
        <v>0.56361288911824681</v>
      </c>
      <c r="K21" s="127">
        <v>12.787519417888628</v>
      </c>
      <c r="L21" s="127">
        <v>8.7607836838542426</v>
      </c>
      <c r="M21" s="128">
        <v>0.13513250295103116</v>
      </c>
      <c r="N21" s="127">
        <v>7.7738901424789892</v>
      </c>
      <c r="O21" s="127">
        <v>10.602354537765624</v>
      </c>
      <c r="P21" s="127">
        <v>1.8159877248393153</v>
      </c>
      <c r="Q21" s="127">
        <v>7.5415743767913476E-2</v>
      </c>
      <c r="R21" s="127">
        <v>5.6461155709067165E-2</v>
      </c>
      <c r="S21" s="127">
        <f t="shared" si="2"/>
        <v>6.7278366985225962E-2</v>
      </c>
      <c r="T21" s="127">
        <v>0.29928172386274088</v>
      </c>
      <c r="U21" s="127">
        <f t="shared" si="1"/>
        <v>100.64625337517562</v>
      </c>
      <c r="V21" s="129">
        <v>36.719399663132279</v>
      </c>
      <c r="W21" s="130">
        <v>232.53751314985439</v>
      </c>
      <c r="X21" s="130">
        <v>460.81073277552036</v>
      </c>
      <c r="Y21" s="130">
        <v>37.838838824352322</v>
      </c>
      <c r="Z21" s="130">
        <v>72.991689474397901</v>
      </c>
      <c r="AA21" s="130">
        <v>65.643511400666668</v>
      </c>
      <c r="AB21" s="130">
        <v>53.808129697012475</v>
      </c>
      <c r="AC21" s="130">
        <v>137.2499286776534</v>
      </c>
      <c r="AD21" s="130">
        <v>15.967825293546335</v>
      </c>
      <c r="AE21" s="130">
        <v>46.429088573286386</v>
      </c>
      <c r="AF21" s="130">
        <v>195.17001373290253</v>
      </c>
      <c r="AG21" s="128">
        <v>0.55270887830658122</v>
      </c>
      <c r="AH21" s="130">
        <v>220.82470539772092</v>
      </c>
      <c r="AI21" s="130">
        <v>421.35548855074495</v>
      </c>
      <c r="AJ21" s="128">
        <v>0.13905200381120877</v>
      </c>
      <c r="AK21" s="128">
        <v>8.9767663377445768</v>
      </c>
      <c r="AL21" s="130">
        <v>31.646444900671781</v>
      </c>
      <c r="AM21" s="130">
        <v>70.540404754097395</v>
      </c>
      <c r="AN21" s="130">
        <v>63.801528208152661</v>
      </c>
      <c r="AO21" s="130">
        <v>81.431035274627845</v>
      </c>
      <c r="AP21" s="130">
        <v>12.083831782056077</v>
      </c>
      <c r="AQ21" s="130">
        <v>0.76564211561245143</v>
      </c>
      <c r="AR21" s="130">
        <v>139.83937449135288</v>
      </c>
      <c r="AS21" s="130">
        <v>16.121008973494238</v>
      </c>
      <c r="AT21" s="130">
        <v>42.199176819850571</v>
      </c>
      <c r="AU21" s="128">
        <v>1.7259352860521466</v>
      </c>
      <c r="AV21" s="128">
        <v>6.1642785686080837E-2</v>
      </c>
      <c r="AW21" s="130">
        <v>201.70637972396591</v>
      </c>
      <c r="AX21" s="128">
        <v>2.4629833534121639</v>
      </c>
      <c r="AY21" s="128">
        <v>5.8819956318620905</v>
      </c>
      <c r="AZ21" s="128">
        <v>0.82186630795981619</v>
      </c>
      <c r="BA21" s="128">
        <v>4.0634695226024853</v>
      </c>
      <c r="BB21" s="128">
        <v>1.5402075255229182</v>
      </c>
      <c r="BC21" s="128">
        <v>0.69234721895968143</v>
      </c>
      <c r="BD21" s="128">
        <v>2.0064128137226307</v>
      </c>
      <c r="BE21" s="128">
        <v>0.38916631188486894</v>
      </c>
      <c r="BF21" s="128">
        <v>2.5740215560462154</v>
      </c>
      <c r="BG21" s="128">
        <v>0.51580683028310448</v>
      </c>
      <c r="BH21" s="128">
        <v>1.6772849682994848</v>
      </c>
      <c r="BI21" s="128">
        <v>0.26904864716711596</v>
      </c>
      <c r="BJ21" s="128">
        <v>1.6681177636177935</v>
      </c>
      <c r="BK21" s="128">
        <v>0.26046597927823256</v>
      </c>
      <c r="BL21" s="128">
        <v>1.4599534507668182</v>
      </c>
      <c r="BM21" s="128">
        <v>0.16117359218332949</v>
      </c>
      <c r="BN21" s="128">
        <v>3.076590794637021</v>
      </c>
      <c r="BO21" s="128">
        <v>0.55037477190041528</v>
      </c>
      <c r="BP21" s="128">
        <v>0.19406954174432134</v>
      </c>
    </row>
    <row r="22" spans="1:68" x14ac:dyDescent="0.35">
      <c r="A22" s="122" t="s">
        <v>4475</v>
      </c>
      <c r="B22" s="131">
        <v>483348</v>
      </c>
      <c r="C22" s="131">
        <v>6768780</v>
      </c>
      <c r="D22" t="s">
        <v>117</v>
      </c>
      <c r="E22" s="124" t="s">
        <v>4280</v>
      </c>
      <c r="F22" s="125" t="s">
        <v>4297</v>
      </c>
      <c r="G22" s="125" t="s">
        <v>4582</v>
      </c>
      <c r="H22" s="126">
        <v>43647</v>
      </c>
      <c r="I22" s="127">
        <v>57.87288520572779</v>
      </c>
      <c r="J22" s="128">
        <v>0.67822523931990497</v>
      </c>
      <c r="K22" s="127">
        <v>13.522151978316369</v>
      </c>
      <c r="L22" s="127">
        <v>7.9103850995908971</v>
      </c>
      <c r="M22" s="128">
        <v>0.18132247888990607</v>
      </c>
      <c r="N22" s="127">
        <v>7.3333179247629392</v>
      </c>
      <c r="O22" s="127">
        <v>7.4665102141353881</v>
      </c>
      <c r="P22" s="127">
        <v>3.9582637213210066</v>
      </c>
      <c r="Q22" s="127">
        <v>5.1911880836656696E-2</v>
      </c>
      <c r="R22" s="127">
        <v>7.8833147767964351E-2</v>
      </c>
      <c r="S22" s="127">
        <f t="shared" si="2"/>
        <v>2.8032939343503909E-2</v>
      </c>
      <c r="T22" s="127">
        <v>0.29766334275935064</v>
      </c>
      <c r="U22" s="127">
        <f t="shared" si="1"/>
        <v>99.379503172771678</v>
      </c>
      <c r="V22" s="129">
        <v>33.426063422093961</v>
      </c>
      <c r="W22" s="130">
        <v>235.58291835701883</v>
      </c>
      <c r="X22" s="130">
        <v>192.00643385961581</v>
      </c>
      <c r="Y22" s="130">
        <v>254.90459707938376</v>
      </c>
      <c r="Z22" s="130">
        <v>171.53527561175633</v>
      </c>
      <c r="AA22" s="130">
        <v>48.454602238132885</v>
      </c>
      <c r="AB22" s="130">
        <v>183.55271168983344</v>
      </c>
      <c r="AC22" s="130">
        <v>115.02058471166897</v>
      </c>
      <c r="AD22" s="130">
        <v>20.301275838231479</v>
      </c>
      <c r="AE22" s="130">
        <v>59.930867875356512</v>
      </c>
      <c r="AF22" s="130">
        <v>72.256183049238842</v>
      </c>
      <c r="AG22" s="128">
        <v>0.70290025213475626</v>
      </c>
      <c r="AH22" s="130">
        <v>236.41543959373649</v>
      </c>
      <c r="AI22" s="130">
        <v>182.15772479651835</v>
      </c>
      <c r="AJ22" s="128">
        <v>0.18994496817441528</v>
      </c>
      <c r="AK22" s="128">
        <v>8.1430974215162593</v>
      </c>
      <c r="AL22" s="130">
        <v>261.87406692213688</v>
      </c>
      <c r="AM22" s="130">
        <v>173.89766237588705</v>
      </c>
      <c r="AN22" s="130">
        <v>46.447225157366347</v>
      </c>
      <c r="AO22" s="130">
        <v>188.078241063429</v>
      </c>
      <c r="AP22" s="130">
        <v>12.492058621297529</v>
      </c>
      <c r="AQ22" s="130">
        <v>2.9404743627198244</v>
      </c>
      <c r="AR22" s="130">
        <v>121.05638965426432</v>
      </c>
      <c r="AS22" s="130">
        <v>20.150971621332427</v>
      </c>
      <c r="AT22" s="130">
        <v>57.633530128447674</v>
      </c>
      <c r="AU22" s="128">
        <v>2.5714273418664404</v>
      </c>
      <c r="AV22" s="128">
        <v>3.2289100425153459</v>
      </c>
      <c r="AW22" s="130">
        <v>73.947636279007966</v>
      </c>
      <c r="AX22" s="128">
        <v>2.7103601750142725</v>
      </c>
      <c r="AY22" s="128">
        <v>7.5041165612723004</v>
      </c>
      <c r="AZ22" s="128">
        <v>1.1701247653961966</v>
      </c>
      <c r="BA22" s="128">
        <v>6.1722081150706574</v>
      </c>
      <c r="BB22" s="128">
        <v>2.3649199942006192</v>
      </c>
      <c r="BC22" s="128">
        <v>0.95483281316652113</v>
      </c>
      <c r="BD22" s="128">
        <v>2.7693328099881516</v>
      </c>
      <c r="BE22" s="128">
        <v>0.52806365216508966</v>
      </c>
      <c r="BF22" s="128">
        <v>3.2488493588226146</v>
      </c>
      <c r="BG22" s="128">
        <v>0.64194183084173784</v>
      </c>
      <c r="BH22" s="128">
        <v>1.9472943633791431</v>
      </c>
      <c r="BI22" s="128">
        <v>0.32808810120665594</v>
      </c>
      <c r="BJ22" s="128">
        <v>2.0367923238151628</v>
      </c>
      <c r="BK22" s="128">
        <v>0.3176665038966357</v>
      </c>
      <c r="BL22" s="128">
        <v>2.0072953314938595</v>
      </c>
      <c r="BM22" s="128">
        <v>0.23332500939842082</v>
      </c>
      <c r="BN22" s="128">
        <v>14.957593144059524</v>
      </c>
      <c r="BO22" s="128">
        <v>0.4715156983833661</v>
      </c>
      <c r="BP22" s="128">
        <v>0.31982944913504574</v>
      </c>
    </row>
    <row r="23" spans="1:68" x14ac:dyDescent="0.35">
      <c r="A23" s="122" t="s">
        <v>4486</v>
      </c>
      <c r="B23" s="131">
        <v>485243</v>
      </c>
      <c r="C23" s="131">
        <v>6763480</v>
      </c>
      <c r="D23" t="s">
        <v>4404</v>
      </c>
      <c r="E23" s="124" t="s">
        <v>4280</v>
      </c>
      <c r="F23" s="125" t="s">
        <v>4297</v>
      </c>
      <c r="G23" s="125" t="s">
        <v>4582</v>
      </c>
      <c r="H23" s="126">
        <v>43647</v>
      </c>
      <c r="I23" s="127">
        <v>58.434766718030303</v>
      </c>
      <c r="J23" s="128">
        <v>0.54103569666988272</v>
      </c>
      <c r="K23" s="127">
        <v>10.366612006538833</v>
      </c>
      <c r="L23" s="127">
        <v>8.5207666005401599</v>
      </c>
      <c r="M23" s="128">
        <v>0.15655363100210221</v>
      </c>
      <c r="N23" s="127">
        <v>10.644629050065118</v>
      </c>
      <c r="O23" s="127">
        <v>8.8304771458554701</v>
      </c>
      <c r="P23" s="127">
        <v>3.0919740910639928</v>
      </c>
      <c r="Q23" s="127">
        <v>6.8285981093438988E-2</v>
      </c>
      <c r="R23" s="127">
        <v>8.047853318777215E-2</v>
      </c>
      <c r="S23" s="127">
        <f t="shared" si="2"/>
        <v>0.13446189218903368</v>
      </c>
      <c r="T23" s="127">
        <v>0.34447123665181095</v>
      </c>
      <c r="U23" s="127">
        <f t="shared" si="1"/>
        <v>101.21451258288791</v>
      </c>
      <c r="V23" s="129">
        <v>29.988205049498617</v>
      </c>
      <c r="W23" s="130">
        <v>211.12370089450849</v>
      </c>
      <c r="X23" s="130">
        <v>920.97186430844999</v>
      </c>
      <c r="Y23" s="130">
        <v>29.418346040516891</v>
      </c>
      <c r="Z23" s="130">
        <v>348.40480892503615</v>
      </c>
      <c r="AA23" s="130">
        <v>17.636773401882348</v>
      </c>
      <c r="AB23" s="130">
        <v>59.282369039784477</v>
      </c>
      <c r="AC23" s="130">
        <v>54.800551604859422</v>
      </c>
      <c r="AD23" s="130">
        <v>14.374886613054537</v>
      </c>
      <c r="AE23" s="130">
        <v>37.496760075032142</v>
      </c>
      <c r="AF23" s="130">
        <v>29.244520289701498</v>
      </c>
      <c r="AG23" s="128">
        <v>0.53534043178464097</v>
      </c>
      <c r="AH23" s="130">
        <v>199.06459071861201</v>
      </c>
      <c r="AI23" s="130">
        <v>912.93042116562356</v>
      </c>
      <c r="AJ23" s="128">
        <v>0.15988069471242178</v>
      </c>
      <c r="AK23" s="128">
        <v>8.5794648474006223</v>
      </c>
      <c r="AL23" s="130">
        <v>26.962816519272401</v>
      </c>
      <c r="AM23" s="130">
        <v>339.96879955529744</v>
      </c>
      <c r="AN23" s="130">
        <v>11.746146423927673</v>
      </c>
      <c r="AO23" s="130">
        <v>61.781468572848723</v>
      </c>
      <c r="AP23" s="130">
        <v>6.9602554264670058</v>
      </c>
      <c r="AQ23" s="130">
        <v>1.6178960745265067</v>
      </c>
      <c r="AR23" s="130">
        <v>55.194484066195884</v>
      </c>
      <c r="AS23" s="130">
        <v>14.428850698808869</v>
      </c>
      <c r="AT23" s="130">
        <v>38.293808682258963</v>
      </c>
      <c r="AU23" s="128">
        <v>1.6155824329428001</v>
      </c>
      <c r="AV23" s="128">
        <v>0.85621501526378851</v>
      </c>
      <c r="AW23" s="130">
        <v>27.230464697076734</v>
      </c>
      <c r="AX23" s="128">
        <v>2.2851253636999789</v>
      </c>
      <c r="AY23" s="128">
        <v>6.5232372157473977</v>
      </c>
      <c r="AZ23" s="128">
        <v>0.97122368452281516</v>
      </c>
      <c r="BA23" s="128">
        <v>5.001706143029728</v>
      </c>
      <c r="BB23" s="128">
        <v>1.6873310089947091</v>
      </c>
      <c r="BC23" s="128">
        <v>0.501886478031215</v>
      </c>
      <c r="BD23" s="128">
        <v>1.9379818467910426</v>
      </c>
      <c r="BE23" s="128">
        <v>0.3584864099185745</v>
      </c>
      <c r="BF23" s="128">
        <v>2.213825102068895</v>
      </c>
      <c r="BG23" s="128">
        <v>0.44023467802260102</v>
      </c>
      <c r="BH23" s="128">
        <v>1.366001667437746</v>
      </c>
      <c r="BI23" s="128">
        <v>0.22313947476068488</v>
      </c>
      <c r="BJ23" s="128">
        <v>1.4011234967589949</v>
      </c>
      <c r="BK23" s="128">
        <v>0.22171761733138873</v>
      </c>
      <c r="BL23" s="128">
        <v>0.97799715589969916</v>
      </c>
      <c r="BM23" s="128">
        <v>0.13185190890740073</v>
      </c>
      <c r="BN23" s="128">
        <v>5.6105724374176855</v>
      </c>
      <c r="BO23" s="128">
        <v>3.7110368707380648</v>
      </c>
      <c r="BP23" s="128">
        <v>0.25230101073503208</v>
      </c>
    </row>
    <row r="24" spans="1:68" x14ac:dyDescent="0.35">
      <c r="A24" s="122" t="s">
        <v>4490</v>
      </c>
      <c r="B24" s="131">
        <v>485576</v>
      </c>
      <c r="C24" s="131">
        <v>6763774</v>
      </c>
      <c r="D24" t="s">
        <v>4279</v>
      </c>
      <c r="E24" s="124" t="s">
        <v>4280</v>
      </c>
      <c r="F24" s="125" t="s">
        <v>4297</v>
      </c>
      <c r="G24" s="125" t="s">
        <v>4582</v>
      </c>
      <c r="H24" s="126">
        <v>43647</v>
      </c>
      <c r="I24" s="127">
        <v>56.554936935050463</v>
      </c>
      <c r="J24" s="128">
        <v>0.77396026843764631</v>
      </c>
      <c r="K24" s="127">
        <v>11.595764921225451</v>
      </c>
      <c r="L24" s="127">
        <v>11.276060510442456</v>
      </c>
      <c r="M24" s="128">
        <v>0.16427293763424564</v>
      </c>
      <c r="N24" s="127">
        <v>10.713231025035268</v>
      </c>
      <c r="O24" s="127">
        <v>8.0394300979850151</v>
      </c>
      <c r="P24" s="127">
        <v>0.88345955742291982</v>
      </c>
      <c r="Q24" s="127">
        <v>5.8546953606426734E-2</v>
      </c>
      <c r="R24" s="127">
        <v>8.0670773210230196E-2</v>
      </c>
      <c r="S24" s="127">
        <f t="shared" si="2"/>
        <v>7.4148890467806899E-2</v>
      </c>
      <c r="T24" s="127">
        <v>0.20003000450074185</v>
      </c>
      <c r="U24" s="127">
        <f t="shared" si="1"/>
        <v>100.41451287501869</v>
      </c>
      <c r="V24" s="129">
        <v>34.708309988110408</v>
      </c>
      <c r="W24" s="130">
        <v>269.58045334658146</v>
      </c>
      <c r="X24" s="130">
        <v>507.86911279319798</v>
      </c>
      <c r="Y24" s="130">
        <v>51.567994468126962</v>
      </c>
      <c r="Z24" s="130">
        <v>118.5682857595493</v>
      </c>
      <c r="AA24" s="130">
        <v>20.937808189951902</v>
      </c>
      <c r="AB24" s="130">
        <v>64.782454829310396</v>
      </c>
      <c r="AC24" s="130">
        <v>40.471772241218233</v>
      </c>
      <c r="AD24" s="130">
        <v>23.685843673908259</v>
      </c>
      <c r="AE24" s="130">
        <v>57.372271281181483</v>
      </c>
      <c r="AF24" s="130">
        <v>85.276677355442288</v>
      </c>
      <c r="AG24" s="128">
        <v>0.748804721457214</v>
      </c>
      <c r="AH24" s="130">
        <v>254.401467542278</v>
      </c>
      <c r="AI24" s="130">
        <v>488.93653994542211</v>
      </c>
      <c r="AJ24" s="128">
        <v>0.16448177481356707</v>
      </c>
      <c r="AK24" s="128">
        <v>11.128703348469099</v>
      </c>
      <c r="AL24" s="130">
        <v>52.381376120772302</v>
      </c>
      <c r="AM24" s="130">
        <v>109.05977894475976</v>
      </c>
      <c r="AN24" s="130">
        <v>17.053392000078844</v>
      </c>
      <c r="AO24" s="130">
        <v>63.844076973345302</v>
      </c>
      <c r="AP24" s="130">
        <v>11.498849317267444</v>
      </c>
      <c r="AQ24" s="130">
        <v>2.7545462555410714</v>
      </c>
      <c r="AR24" s="130">
        <v>39.403627484342763</v>
      </c>
      <c r="AS24" s="130">
        <v>22.766148917718429</v>
      </c>
      <c r="AT24" s="130">
        <v>56.806170910449723</v>
      </c>
      <c r="AU24" s="128">
        <v>1.5195753362681166</v>
      </c>
      <c r="AV24" s="128">
        <v>0.48929846129792137</v>
      </c>
      <c r="AW24" s="130">
        <v>79.392641163107612</v>
      </c>
      <c r="AX24" s="128">
        <v>4.5434520867820725</v>
      </c>
      <c r="AY24" s="128">
        <v>9.1384387871838566</v>
      </c>
      <c r="AZ24" s="128">
        <v>1.265336058094823</v>
      </c>
      <c r="BA24" s="128">
        <v>6.1329816333525162</v>
      </c>
      <c r="BB24" s="128">
        <v>2.260079192737471</v>
      </c>
      <c r="BC24" s="128">
        <v>0.92480336771357585</v>
      </c>
      <c r="BD24" s="128">
        <v>2.9116506341018416</v>
      </c>
      <c r="BE24" s="128">
        <v>0.55218660587740831</v>
      </c>
      <c r="BF24" s="128">
        <v>3.4702511159241385</v>
      </c>
      <c r="BG24" s="128">
        <v>0.66788759423162103</v>
      </c>
      <c r="BH24" s="128">
        <v>2.0485302721692924</v>
      </c>
      <c r="BI24" s="128">
        <v>0.34484770637190626</v>
      </c>
      <c r="BJ24" s="128">
        <v>2.0605127431535482</v>
      </c>
      <c r="BK24" s="128">
        <v>0.33321600222444392</v>
      </c>
      <c r="BL24" s="128">
        <v>1.5693546143918164</v>
      </c>
      <c r="BM24" s="128">
        <v>0.15165521632200199</v>
      </c>
      <c r="BN24" s="128">
        <v>4.2788344071485547</v>
      </c>
      <c r="BO24" s="128">
        <v>0.64029738574192696</v>
      </c>
      <c r="BP24" s="128">
        <v>0.30531210022045085</v>
      </c>
    </row>
    <row r="25" spans="1:68" x14ac:dyDescent="0.35">
      <c r="A25" s="133" t="s">
        <v>4278</v>
      </c>
      <c r="B25" s="131">
        <v>495680</v>
      </c>
      <c r="C25" s="131">
        <v>6792411</v>
      </c>
      <c r="D25" t="s">
        <v>4279</v>
      </c>
      <c r="E25" s="124" t="s">
        <v>4280</v>
      </c>
      <c r="F25" s="125" t="s">
        <v>4282</v>
      </c>
      <c r="G25" s="125" t="s">
        <v>4582</v>
      </c>
      <c r="H25" s="134">
        <v>42917</v>
      </c>
      <c r="I25" s="127">
        <v>53.456407765487583</v>
      </c>
      <c r="J25" s="128">
        <v>0.45635372371144672</v>
      </c>
      <c r="K25" s="127">
        <v>10.184780091520912</v>
      </c>
      <c r="L25" s="127">
        <v>10.417670585878447</v>
      </c>
      <c r="M25" s="128">
        <v>0.15196173683540751</v>
      </c>
      <c r="N25" s="127">
        <v>14.450887109178618</v>
      </c>
      <c r="O25" s="127">
        <v>5.5982922121298486</v>
      </c>
      <c r="P25" s="127">
        <v>2.5012834928988372</v>
      </c>
      <c r="Q25" s="127">
        <v>1.8916167598462003E-2</v>
      </c>
      <c r="R25" s="127">
        <v>3.7906361391332972E-2</v>
      </c>
      <c r="S25" s="127">
        <f t="shared" ref="S25:S31" si="3">(X25*152/104)/10000</f>
        <v>0.27841460308933813</v>
      </c>
      <c r="T25" s="127">
        <v>3.4520366067617756</v>
      </c>
      <c r="U25" s="127">
        <f t="shared" si="1"/>
        <v>101.00491045648201</v>
      </c>
      <c r="V25" s="129">
        <v>32.831540838991899</v>
      </c>
      <c r="W25" s="130">
        <v>182.62145552117937</v>
      </c>
      <c r="X25" s="130">
        <v>1904.9420211375766</v>
      </c>
      <c r="Y25" s="130">
        <v>66.256140309991807</v>
      </c>
      <c r="Z25" s="130">
        <v>359.57492419650652</v>
      </c>
      <c r="AA25" s="130">
        <v>146.41927448030748</v>
      </c>
      <c r="AB25" s="130">
        <v>129.1859460831021</v>
      </c>
      <c r="AC25" s="130">
        <v>83.480438842242691</v>
      </c>
      <c r="AD25" s="130">
        <v>17.059738899618981</v>
      </c>
      <c r="AE25" s="130">
        <v>51.290698933803036</v>
      </c>
      <c r="AF25" s="130">
        <v>41.310451801024328</v>
      </c>
      <c r="AG25" s="128">
        <v>0.47240896358543999</v>
      </c>
      <c r="AH25" s="130">
        <v>180.34904945983001</v>
      </c>
      <c r="AI25" s="130">
        <v>1884.6084747698701</v>
      </c>
      <c r="AJ25" s="128">
        <v>0.15551658433309806</v>
      </c>
      <c r="AK25" s="128">
        <v>8.6549982634869185</v>
      </c>
      <c r="AL25" s="130">
        <v>64.221423278098371</v>
      </c>
      <c r="AM25" s="130">
        <v>389.25365410550245</v>
      </c>
      <c r="AN25" s="130">
        <v>124.13002798757999</v>
      </c>
      <c r="AO25" s="135">
        <v>95.614551159736578</v>
      </c>
      <c r="AP25" s="130">
        <v>7.7258185445311867</v>
      </c>
      <c r="AQ25" s="130">
        <v>0.89633297670060241</v>
      </c>
      <c r="AR25" s="130">
        <v>84.871442978566748</v>
      </c>
      <c r="AS25" s="130">
        <v>17.167783119992315</v>
      </c>
      <c r="AT25" s="130">
        <v>48.963671508172297</v>
      </c>
      <c r="AU25" s="128">
        <v>1.8162238596307001</v>
      </c>
      <c r="AV25" s="128">
        <v>0.28866444720196122</v>
      </c>
      <c r="AW25" s="130">
        <v>41.48635387573092</v>
      </c>
      <c r="AX25" s="128">
        <v>4.9126072293986915</v>
      </c>
      <c r="AY25" s="128">
        <v>9.5207373233022228</v>
      </c>
      <c r="AZ25" s="128">
        <v>1.5196196146977219</v>
      </c>
      <c r="BA25" s="128">
        <v>6.5567745177695524</v>
      </c>
      <c r="BB25" s="128">
        <v>1.7765479773248853</v>
      </c>
      <c r="BC25" s="128">
        <v>0.64685849977419407</v>
      </c>
      <c r="BD25" s="128">
        <v>2.0770737694467494</v>
      </c>
      <c r="BE25" s="128">
        <v>0.37251209890009995</v>
      </c>
      <c r="BF25" s="128">
        <v>2.6381370535827511</v>
      </c>
      <c r="BG25" s="128">
        <v>0.52771568899405563</v>
      </c>
      <c r="BH25" s="128">
        <v>1.5226113140864916</v>
      </c>
      <c r="BI25" s="128">
        <v>0.23517762917933133</v>
      </c>
      <c r="BJ25" s="128">
        <v>1.5038126100393692</v>
      </c>
      <c r="BK25" s="128">
        <v>0.25702868614315333</v>
      </c>
      <c r="BL25" s="128">
        <v>1.0856253586085325</v>
      </c>
      <c r="BM25" s="128">
        <v>0.10513128661047935</v>
      </c>
      <c r="BN25" s="136">
        <v>1.3250561470543603</v>
      </c>
      <c r="BO25" s="128">
        <v>0.76003026915389671</v>
      </c>
      <c r="BP25" s="128">
        <v>0.14492800238573797</v>
      </c>
    </row>
    <row r="26" spans="1:68" x14ac:dyDescent="0.35">
      <c r="A26" s="133" t="s">
        <v>4304</v>
      </c>
      <c r="B26" s="131">
        <v>502280</v>
      </c>
      <c r="C26" s="131">
        <v>6797204</v>
      </c>
      <c r="D26" t="s">
        <v>117</v>
      </c>
      <c r="E26" s="124" t="s">
        <v>4280</v>
      </c>
      <c r="F26" s="125" t="s">
        <v>4282</v>
      </c>
      <c r="G26" s="125" t="s">
        <v>4582</v>
      </c>
      <c r="H26" s="134">
        <v>42917</v>
      </c>
      <c r="I26" s="127">
        <v>52.446357573850889</v>
      </c>
      <c r="J26" s="128">
        <v>0.77849301228473078</v>
      </c>
      <c r="K26" s="127">
        <v>10.815888686763346</v>
      </c>
      <c r="L26" s="127">
        <v>12.267831750478942</v>
      </c>
      <c r="M26" s="128">
        <v>0.18090931622183132</v>
      </c>
      <c r="N26" s="127">
        <v>11.254003795611391</v>
      </c>
      <c r="O26" s="127">
        <v>7.318067766791569</v>
      </c>
      <c r="P26" s="127">
        <v>2.6933529693032261</v>
      </c>
      <c r="Q26" s="127">
        <v>9.5383695075856853E-2</v>
      </c>
      <c r="R26" s="127">
        <v>6.2928737108747065E-2</v>
      </c>
      <c r="S26" s="127">
        <f t="shared" si="3"/>
        <v>0.1056180894515151</v>
      </c>
      <c r="T26" s="127">
        <v>2.0233463035020676</v>
      </c>
      <c r="U26" s="127">
        <f t="shared" si="1"/>
        <v>100.04218169644412</v>
      </c>
      <c r="V26" s="129">
        <v>37.250516507614883</v>
      </c>
      <c r="W26" s="130">
        <v>237.09521154442766</v>
      </c>
      <c r="X26" s="130">
        <v>722.65008572089278</v>
      </c>
      <c r="Y26" s="130">
        <v>54.409110145999634</v>
      </c>
      <c r="Z26" s="130">
        <v>166.73098146525396</v>
      </c>
      <c r="AA26" s="130">
        <v>184.68363242492714</v>
      </c>
      <c r="AB26" s="130">
        <v>47.569855922516425</v>
      </c>
      <c r="AC26" s="130">
        <v>111.41173656518652</v>
      </c>
      <c r="AD26" s="130">
        <v>17.633925156429861</v>
      </c>
      <c r="AE26" s="130">
        <v>59.91751318393986</v>
      </c>
      <c r="AF26" s="130">
        <v>122.62505387559042</v>
      </c>
      <c r="AG26" s="128">
        <v>0.79133333333333333</v>
      </c>
      <c r="AH26" s="130">
        <v>231.97847754159</v>
      </c>
      <c r="AI26" s="130">
        <v>750.31468319559224</v>
      </c>
      <c r="AJ26" s="128">
        <v>0.17470642201834863</v>
      </c>
      <c r="AK26" s="128">
        <v>10.234166666666667</v>
      </c>
      <c r="AL26" s="130">
        <v>52.071341293239001</v>
      </c>
      <c r="AM26" s="130">
        <v>172.36355138306791</v>
      </c>
      <c r="AN26" s="130">
        <v>175.149892116182</v>
      </c>
      <c r="AO26" s="135">
        <v>66.361360680340169</v>
      </c>
      <c r="AP26" s="130">
        <v>9.0412532409873911</v>
      </c>
      <c r="AQ26" s="130">
        <v>2.9639031296572282</v>
      </c>
      <c r="AR26" s="130">
        <v>114.28313476541625</v>
      </c>
      <c r="AS26" s="130">
        <v>17.096467835037206</v>
      </c>
      <c r="AT26" s="130">
        <v>62.8696061519437</v>
      </c>
      <c r="AU26" s="128">
        <v>1.9850708729472799</v>
      </c>
      <c r="AV26" s="128">
        <v>0.12534281650071125</v>
      </c>
      <c r="AW26" s="130">
        <v>121.25718456265241</v>
      </c>
      <c r="AX26" s="128">
        <v>6.0039504735289562</v>
      </c>
      <c r="AY26" s="128">
        <v>13.113930505774592</v>
      </c>
      <c r="AZ26" s="128">
        <v>1.6647022353230163</v>
      </c>
      <c r="BA26" s="128">
        <v>7.3246411483253597</v>
      </c>
      <c r="BB26" s="128">
        <v>2.1249647862736301</v>
      </c>
      <c r="BC26" s="128">
        <v>0.61534093789607092</v>
      </c>
      <c r="BD26" s="128">
        <v>2.4158750748592643</v>
      </c>
      <c r="BE26" s="128">
        <v>0.3997547495682211</v>
      </c>
      <c r="BF26" s="128">
        <v>2.66309346795166</v>
      </c>
      <c r="BG26" s="128">
        <v>0.54792670598146587</v>
      </c>
      <c r="BH26" s="128">
        <v>1.5040509587601787</v>
      </c>
      <c r="BI26" s="128">
        <v>0.24653333333333335</v>
      </c>
      <c r="BJ26" s="128">
        <v>1.5049659737943335</v>
      </c>
      <c r="BK26" s="128">
        <v>0.25497304582210245</v>
      </c>
      <c r="BL26" s="128">
        <v>1.6032762276704999</v>
      </c>
      <c r="BM26" s="128">
        <v>0.1961879221295193</v>
      </c>
      <c r="BN26" s="136">
        <v>2.3544923351158649</v>
      </c>
      <c r="BO26" s="128">
        <v>1.1133088485975515</v>
      </c>
      <c r="BP26" s="128">
        <v>0.21420180768076807</v>
      </c>
    </row>
    <row r="27" spans="1:68" x14ac:dyDescent="0.35">
      <c r="A27" s="133" t="s">
        <v>4307</v>
      </c>
      <c r="B27" s="131">
        <v>502306</v>
      </c>
      <c r="C27" s="131">
        <v>6797135</v>
      </c>
      <c r="D27" t="s">
        <v>117</v>
      </c>
      <c r="E27" s="124" t="s">
        <v>4280</v>
      </c>
      <c r="F27" s="125" t="s">
        <v>4282</v>
      </c>
      <c r="G27" s="125" t="s">
        <v>4582</v>
      </c>
      <c r="H27" s="134">
        <v>42917</v>
      </c>
      <c r="I27" s="127">
        <v>51.939844885881719</v>
      </c>
      <c r="J27" s="128">
        <v>0.75930161164588195</v>
      </c>
      <c r="K27" s="127">
        <v>11.77838301224913</v>
      </c>
      <c r="L27" s="127">
        <v>12.948900703637911</v>
      </c>
      <c r="M27" s="128">
        <v>0.1880004659685203</v>
      </c>
      <c r="N27" s="127">
        <v>10.621450110185252</v>
      </c>
      <c r="O27" s="127">
        <v>6.712488450606279</v>
      </c>
      <c r="P27" s="127">
        <v>2.4188390159182722</v>
      </c>
      <c r="Q27" s="127">
        <v>0.12965885474425518</v>
      </c>
      <c r="R27" s="127">
        <v>6.5535593877753207E-2</v>
      </c>
      <c r="S27" s="127">
        <f t="shared" si="3"/>
        <v>0.12496713799006752</v>
      </c>
      <c r="T27" s="127">
        <v>2.7179302262688867</v>
      </c>
      <c r="U27" s="127">
        <f t="shared" si="1"/>
        <v>100.40530006897392</v>
      </c>
      <c r="V27" s="129">
        <v>36.188761652953744</v>
      </c>
      <c r="W27" s="130">
        <v>242.14994432854093</v>
      </c>
      <c r="X27" s="130">
        <v>855.03831256361991</v>
      </c>
      <c r="Y27" s="130">
        <v>62.764202327335802</v>
      </c>
      <c r="Z27" s="130">
        <v>205.04769292650681</v>
      </c>
      <c r="AA27" s="130">
        <v>159.53695736436785</v>
      </c>
      <c r="AB27" s="130">
        <v>73.100332405953196</v>
      </c>
      <c r="AC27" s="130">
        <v>127.80550176298938</v>
      </c>
      <c r="AD27" s="130">
        <v>18.059957237658303</v>
      </c>
      <c r="AE27" s="130">
        <v>64.019417326980403</v>
      </c>
      <c r="AF27" s="130">
        <v>89.063527021165825</v>
      </c>
      <c r="AG27" s="128">
        <v>0.78203333333333303</v>
      </c>
      <c r="AH27" s="130">
        <v>238.429174399261</v>
      </c>
      <c r="AI27" s="130">
        <v>836.72129476583996</v>
      </c>
      <c r="AJ27" s="128">
        <v>0.19738532110091742</v>
      </c>
      <c r="AK27" s="128">
        <v>11.747738095238097</v>
      </c>
      <c r="AL27" s="130">
        <v>62.827906741352194</v>
      </c>
      <c r="AM27" s="130">
        <v>210.909804526404</v>
      </c>
      <c r="AN27" s="130">
        <v>151.540539419087</v>
      </c>
      <c r="AO27" s="135">
        <v>81.719239619809912</v>
      </c>
      <c r="AP27" s="130">
        <v>11.70399165334754</v>
      </c>
      <c r="AQ27" s="130">
        <v>2.131775707898659</v>
      </c>
      <c r="AR27" s="130">
        <v>141.30775804210751</v>
      </c>
      <c r="AS27" s="130">
        <v>18.701107935183252</v>
      </c>
      <c r="AT27" s="130">
        <v>66.181185099312202</v>
      </c>
      <c r="AU27" s="128">
        <v>2.1537337942955999</v>
      </c>
      <c r="AV27" s="128">
        <v>0.13110384068278805</v>
      </c>
      <c r="AW27" s="130">
        <v>92.558430360556329</v>
      </c>
      <c r="AX27" s="128">
        <v>5.4607185219686389</v>
      </c>
      <c r="AY27" s="128">
        <v>12.682299681401831</v>
      </c>
      <c r="AZ27" s="128">
        <v>1.6835054777695895</v>
      </c>
      <c r="BA27" s="128">
        <v>7.6975917065390762</v>
      </c>
      <c r="BB27" s="128">
        <v>2.049788967030775</v>
      </c>
      <c r="BC27" s="128">
        <v>0.68553105196451214</v>
      </c>
      <c r="BD27" s="128">
        <v>2.4382861420529403</v>
      </c>
      <c r="BE27" s="128">
        <v>0.41626873920552682</v>
      </c>
      <c r="BF27" s="128">
        <v>2.9367052164601501</v>
      </c>
      <c r="BG27" s="128">
        <v>0.57619595619208086</v>
      </c>
      <c r="BH27" s="128">
        <v>1.6464985552928817</v>
      </c>
      <c r="BI27" s="128">
        <v>0.27936761904761903</v>
      </c>
      <c r="BJ27" s="128">
        <v>1.6783720244220348</v>
      </c>
      <c r="BK27" s="128">
        <v>0.26694070080862536</v>
      </c>
      <c r="BL27" s="128">
        <v>1.6482022419903091</v>
      </c>
      <c r="BM27" s="128">
        <v>0.15997338100913788</v>
      </c>
      <c r="BN27" s="136">
        <v>4.0069073083778974</v>
      </c>
      <c r="BO27" s="128">
        <v>0.99387416705408316</v>
      </c>
      <c r="BP27" s="128">
        <v>0.22145619561956198</v>
      </c>
    </row>
    <row r="28" spans="1:68" x14ac:dyDescent="0.35">
      <c r="A28" s="133" t="s">
        <v>4312</v>
      </c>
      <c r="B28" s="131">
        <v>506825</v>
      </c>
      <c r="C28" s="131">
        <v>6802308</v>
      </c>
      <c r="D28" t="s">
        <v>117</v>
      </c>
      <c r="E28" s="124" t="s">
        <v>4280</v>
      </c>
      <c r="F28" s="125" t="s">
        <v>4282</v>
      </c>
      <c r="G28" s="125" t="s">
        <v>4582</v>
      </c>
      <c r="H28" s="134">
        <v>42917</v>
      </c>
      <c r="I28" s="127">
        <v>49.500940143248151</v>
      </c>
      <c r="J28" s="128">
        <v>0.99327237133148272</v>
      </c>
      <c r="K28" s="127">
        <v>13.605182830755494</v>
      </c>
      <c r="L28" s="127">
        <v>12.917271741366113</v>
      </c>
      <c r="M28" s="128">
        <v>0.22747572317660691</v>
      </c>
      <c r="N28" s="127">
        <v>5.8648250412839964</v>
      </c>
      <c r="O28" s="127">
        <v>12.79243186633539</v>
      </c>
      <c r="P28" s="127">
        <v>2.5480932636892692</v>
      </c>
      <c r="Q28" s="127">
        <v>0.13128207302771122</v>
      </c>
      <c r="R28" s="127">
        <v>7.9238990242242902E-2</v>
      </c>
      <c r="S28" s="127">
        <f t="shared" si="3"/>
        <v>3.1321269887475724E-2</v>
      </c>
      <c r="T28" s="127">
        <v>0.60477355616082673</v>
      </c>
      <c r="U28" s="127">
        <f t="shared" si="1"/>
        <v>99.296108870504739</v>
      </c>
      <c r="V28" s="129">
        <v>32.165824374679246</v>
      </c>
      <c r="W28" s="130">
        <v>214.56885177180376</v>
      </c>
      <c r="X28" s="130">
        <v>214.30342554588654</v>
      </c>
      <c r="Y28" s="130">
        <v>68.305607551948199</v>
      </c>
      <c r="Z28" s="130">
        <v>129.1541073871023</v>
      </c>
      <c r="AA28" s="130">
        <v>206.0723228495616</v>
      </c>
      <c r="AB28" s="130">
        <v>102.80605145741691</v>
      </c>
      <c r="AC28" s="130">
        <v>244.26585996964832</v>
      </c>
      <c r="AD28" s="130">
        <v>24.487242071926183</v>
      </c>
      <c r="AE28" s="130">
        <v>88.12337887625938</v>
      </c>
      <c r="AF28" s="130">
        <v>159.66933747619842</v>
      </c>
      <c r="AG28" s="128">
        <v>0.98907282913165273</v>
      </c>
      <c r="AH28" s="130">
        <v>211.83785793382199</v>
      </c>
      <c r="AI28" s="130">
        <v>208.92579184304239</v>
      </c>
      <c r="AJ28" s="128">
        <v>0.21449949031600404</v>
      </c>
      <c r="AK28" s="128">
        <v>10.516084163000693</v>
      </c>
      <c r="AL28" s="130">
        <v>66.478902842131077</v>
      </c>
      <c r="AM28" s="130">
        <v>132.47804291257174</v>
      </c>
      <c r="AN28" s="130">
        <v>216.06054354726399</v>
      </c>
      <c r="AO28" s="135">
        <v>88.156203629923994</v>
      </c>
      <c r="AP28" s="130">
        <v>11.819221576418274</v>
      </c>
      <c r="AQ28" s="130">
        <v>3.1392442019390465</v>
      </c>
      <c r="AR28" s="130">
        <v>240.86595521145622</v>
      </c>
      <c r="AS28" s="130">
        <v>24.113650538892173</v>
      </c>
      <c r="AT28" s="130">
        <v>85.890987357659199</v>
      </c>
      <c r="AU28" s="128">
        <v>5.1474096442855881</v>
      </c>
      <c r="AV28" s="128">
        <v>0.23313253230834419</v>
      </c>
      <c r="AW28" s="130">
        <v>169.78760387573095</v>
      </c>
      <c r="AX28" s="128">
        <v>8.867486272999253</v>
      </c>
      <c r="AY28" s="128">
        <v>17.351939303500238</v>
      </c>
      <c r="AZ28" s="128">
        <v>3.2590922435033427</v>
      </c>
      <c r="BA28" s="128">
        <v>13.839491498901626</v>
      </c>
      <c r="BB28" s="128">
        <v>3.5316655791696201</v>
      </c>
      <c r="BC28" s="128">
        <v>1.1100768905787919</v>
      </c>
      <c r="BD28" s="128">
        <v>3.9977075337883989</v>
      </c>
      <c r="BE28" s="128">
        <v>0.62308473047904733</v>
      </c>
      <c r="BF28" s="128">
        <v>4.0441768203640338</v>
      </c>
      <c r="BG28" s="128">
        <v>0.79690101463296736</v>
      </c>
      <c r="BH28" s="128">
        <v>2.4263204049955824</v>
      </c>
      <c r="BI28" s="128">
        <v>0.337776210739615</v>
      </c>
      <c r="BJ28" s="128">
        <v>2.4516387519042397</v>
      </c>
      <c r="BK28" s="128">
        <v>0.37538751785386265</v>
      </c>
      <c r="BL28" s="128">
        <v>1.9324980458332019</v>
      </c>
      <c r="BM28" s="128">
        <v>0.3784551300268495</v>
      </c>
      <c r="BN28" s="136">
        <v>2.4884351119959294</v>
      </c>
      <c r="BO28" s="128">
        <v>1.5835554114688877</v>
      </c>
      <c r="BP28" s="128">
        <v>0.21420662200746121</v>
      </c>
    </row>
    <row r="29" spans="1:68" x14ac:dyDescent="0.35">
      <c r="A29" s="133" t="s">
        <v>4314</v>
      </c>
      <c r="B29" s="131">
        <v>505552</v>
      </c>
      <c r="C29" s="131">
        <v>6798848</v>
      </c>
      <c r="D29" t="s">
        <v>117</v>
      </c>
      <c r="E29" s="124" t="s">
        <v>4280</v>
      </c>
      <c r="F29" s="125" t="s">
        <v>4282</v>
      </c>
      <c r="G29" s="125" t="s">
        <v>4582</v>
      </c>
      <c r="H29" s="134">
        <v>42917</v>
      </c>
      <c r="I29" s="127">
        <v>57.389810458146997</v>
      </c>
      <c r="J29" s="128">
        <v>0.94446132104438174</v>
      </c>
      <c r="K29" s="127">
        <v>14.895903272178522</v>
      </c>
      <c r="L29" s="127">
        <v>8.5574835748344427</v>
      </c>
      <c r="M29" s="128">
        <v>0.20786939108406483</v>
      </c>
      <c r="N29" s="127">
        <v>5.0504478884020951</v>
      </c>
      <c r="O29" s="127">
        <v>9.9944704848550252</v>
      </c>
      <c r="P29" s="127">
        <v>2.3335670891430538</v>
      </c>
      <c r="Q29" s="127">
        <v>0.21961580815502685</v>
      </c>
      <c r="R29" s="127">
        <v>0.11676045498365245</v>
      </c>
      <c r="S29" s="127">
        <f t="shared" si="3"/>
        <v>2.6117122137952718E-3</v>
      </c>
      <c r="T29" s="127">
        <v>0.96744186046517477</v>
      </c>
      <c r="U29" s="127">
        <f t="shared" si="1"/>
        <v>100.68044331550622</v>
      </c>
      <c r="V29" s="129">
        <v>41.68935660226343</v>
      </c>
      <c r="W29" s="130">
        <v>263.03540331202049</v>
      </c>
      <c r="X29" s="130">
        <v>17.869609883862388</v>
      </c>
      <c r="Y29" s="130">
        <v>38.782701584580693</v>
      </c>
      <c r="Z29" s="130">
        <v>75.303478359941934</v>
      </c>
      <c r="AA29" s="130">
        <v>15.821475809192</v>
      </c>
      <c r="AB29" s="130">
        <v>51.517176027545418</v>
      </c>
      <c r="AC29" s="130">
        <v>128.94295226304723</v>
      </c>
      <c r="AD29" s="130">
        <v>26.223409744152757</v>
      </c>
      <c r="AE29" s="130">
        <v>103.50381675472873</v>
      </c>
      <c r="AF29" s="130">
        <v>126.84685872159348</v>
      </c>
      <c r="AG29" s="128">
        <v>0.92471148459383756</v>
      </c>
      <c r="AH29" s="130">
        <v>272.187972298273</v>
      </c>
      <c r="AI29" s="130">
        <v>22.365889404018009</v>
      </c>
      <c r="AJ29" s="128">
        <v>0.18896957578608953</v>
      </c>
      <c r="AK29" s="128">
        <v>6.7582203056263017</v>
      </c>
      <c r="AL29" s="130">
        <v>37.406107201804105</v>
      </c>
      <c r="AM29" s="130">
        <v>69.107615813897198</v>
      </c>
      <c r="AN29" s="130">
        <v>17.296186835699601</v>
      </c>
      <c r="AO29" s="135">
        <v>195.51957671339923</v>
      </c>
      <c r="AP29" s="130">
        <v>13.436158324980743</v>
      </c>
      <c r="AQ29" s="130">
        <v>16.883705683963989</v>
      </c>
      <c r="AR29" s="130">
        <v>123.21284279275072</v>
      </c>
      <c r="AS29" s="130">
        <v>24.70400314820106</v>
      </c>
      <c r="AT29" s="130">
        <v>107.129673788674</v>
      </c>
      <c r="AU29" s="128">
        <v>2.9362183194016902</v>
      </c>
      <c r="AV29" s="128">
        <v>0.53951551103174844</v>
      </c>
      <c r="AW29" s="130">
        <v>130.5479334577245</v>
      </c>
      <c r="AX29" s="128">
        <v>11.387383600706709</v>
      </c>
      <c r="AY29" s="128">
        <v>22.998798709440834</v>
      </c>
      <c r="AZ29" s="128">
        <v>2.9612437364775817</v>
      </c>
      <c r="BA29" s="128">
        <v>11.884774517769552</v>
      </c>
      <c r="BB29" s="128">
        <v>3.1088154638736936</v>
      </c>
      <c r="BC29" s="128">
        <v>0.77735658406538177</v>
      </c>
      <c r="BD29" s="128">
        <v>3.3048337403081587</v>
      </c>
      <c r="BE29" s="128">
        <v>0.56646999363694217</v>
      </c>
      <c r="BF29" s="128">
        <v>3.965241254509646</v>
      </c>
      <c r="BG29" s="128">
        <v>0.80434882996685031</v>
      </c>
      <c r="BH29" s="128">
        <v>2.3413385868137637</v>
      </c>
      <c r="BI29" s="128">
        <v>0.34544713272543065</v>
      </c>
      <c r="BJ29" s="128">
        <v>2.4141986340343178</v>
      </c>
      <c r="BK29" s="128">
        <v>0.40729294205414085</v>
      </c>
      <c r="BL29" s="128">
        <v>2.6518733762296778</v>
      </c>
      <c r="BM29" s="128">
        <v>0.27132820238746636</v>
      </c>
      <c r="BN29" s="136">
        <v>6.6716026133871367</v>
      </c>
      <c r="BO29" s="128">
        <v>2.1382475367060794</v>
      </c>
      <c r="BP29" s="128">
        <v>0.7582475466839349</v>
      </c>
    </row>
    <row r="30" spans="1:68" x14ac:dyDescent="0.35">
      <c r="A30" s="133" t="s">
        <v>4315</v>
      </c>
      <c r="B30" s="131">
        <v>505392</v>
      </c>
      <c r="C30" s="131">
        <v>6798795</v>
      </c>
      <c r="D30" t="s">
        <v>117</v>
      </c>
      <c r="E30" s="124" t="s">
        <v>4280</v>
      </c>
      <c r="F30" s="125" t="s">
        <v>4282</v>
      </c>
      <c r="G30" s="125" t="s">
        <v>4582</v>
      </c>
      <c r="H30" s="134">
        <v>42917</v>
      </c>
      <c r="I30" s="127">
        <v>55.490580134362311</v>
      </c>
      <c r="J30" s="128">
        <v>0.88428615827204027</v>
      </c>
      <c r="K30" s="127">
        <v>13.342492975591989</v>
      </c>
      <c r="L30" s="127">
        <v>12.229567234136981</v>
      </c>
      <c r="M30" s="128">
        <v>0.30053134751263083</v>
      </c>
      <c r="N30" s="127">
        <v>5.2235162289004435</v>
      </c>
      <c r="O30" s="127">
        <v>9.7964270891789891</v>
      </c>
      <c r="P30" s="127">
        <v>2.9841758883237315</v>
      </c>
      <c r="Q30" s="127">
        <v>0.25100904889017928</v>
      </c>
      <c r="R30" s="127">
        <v>0.10579963660668502</v>
      </c>
      <c r="S30" s="127">
        <f t="shared" si="3"/>
        <v>6.5240112753060754E-3</v>
      </c>
      <c r="T30" s="127">
        <v>0.25744242651187116</v>
      </c>
      <c r="U30" s="127">
        <f t="shared" si="1"/>
        <v>100.87235217956318</v>
      </c>
      <c r="V30" s="129">
        <v>36.73999489185028</v>
      </c>
      <c r="W30" s="130">
        <v>258.74954162132741</v>
      </c>
      <c r="X30" s="130">
        <v>44.637971883673153</v>
      </c>
      <c r="Y30" s="130">
        <v>45.163443216820099</v>
      </c>
      <c r="Z30" s="130">
        <v>164.84994077596889</v>
      </c>
      <c r="AA30" s="130">
        <v>154.92794637500162</v>
      </c>
      <c r="AB30" s="130">
        <v>99.86990767129295</v>
      </c>
      <c r="AC30" s="130">
        <v>95.497569391987952</v>
      </c>
      <c r="AD30" s="130">
        <v>25.250780914429107</v>
      </c>
      <c r="AE30" s="130">
        <v>88.556944369113808</v>
      </c>
      <c r="AF30" s="130">
        <v>147.9643532304319</v>
      </c>
      <c r="AG30" s="128">
        <v>0.93777030812324924</v>
      </c>
      <c r="AH30" s="130">
        <v>246.380029824969</v>
      </c>
      <c r="AI30" s="130">
        <v>53.412743062554583</v>
      </c>
      <c r="AJ30" s="128">
        <v>0.30605504587155957</v>
      </c>
      <c r="AK30" s="128">
        <v>10.72003878212549</v>
      </c>
      <c r="AL30" s="130">
        <v>46.728169872103834</v>
      </c>
      <c r="AM30" s="130">
        <v>175.29064968724035</v>
      </c>
      <c r="AN30" s="130">
        <v>141.888504531937</v>
      </c>
      <c r="AO30" s="135">
        <v>693.29521555496649</v>
      </c>
      <c r="AP30" s="130">
        <v>10.585243531462707</v>
      </c>
      <c r="AQ30" s="130">
        <v>2.2555296017923117</v>
      </c>
      <c r="AR30" s="130">
        <v>102.38518717181543</v>
      </c>
      <c r="AS30" s="130">
        <v>25.87548410729838</v>
      </c>
      <c r="AT30" s="130">
        <v>89.971917802357098</v>
      </c>
      <c r="AU30" s="128">
        <v>2.6289624461278951</v>
      </c>
      <c r="AV30" s="128">
        <v>3.8770830180684612E-2</v>
      </c>
      <c r="AW30" s="130">
        <v>154.91682413296567</v>
      </c>
      <c r="AX30" s="128">
        <v>8.9552438913771262</v>
      </c>
      <c r="AY30" s="128">
        <v>20.537836333203213</v>
      </c>
      <c r="AZ30" s="128">
        <v>2.6251137598967857</v>
      </c>
      <c r="BA30" s="128">
        <v>10.497856278775842</v>
      </c>
      <c r="BB30" s="128">
        <v>2.987173649884455</v>
      </c>
      <c r="BC30" s="128">
        <v>0.68172440015733582</v>
      </c>
      <c r="BD30" s="128">
        <v>3.155106914593353</v>
      </c>
      <c r="BE30" s="128">
        <v>0.59058367784746835</v>
      </c>
      <c r="BF30" s="128">
        <v>4.0214828451808966</v>
      </c>
      <c r="BG30" s="128">
        <v>0.77562154225044466</v>
      </c>
      <c r="BH30" s="128">
        <v>2.3061022231774002</v>
      </c>
      <c r="BI30" s="128">
        <v>0.36654216818642354</v>
      </c>
      <c r="BJ30" s="128">
        <v>2.3639500547878431</v>
      </c>
      <c r="BK30" s="128">
        <v>0.39391324803466932</v>
      </c>
      <c r="BL30" s="128">
        <v>2.6155936405468587</v>
      </c>
      <c r="BM30" s="128">
        <v>0.23728787024037259</v>
      </c>
      <c r="BN30" s="136">
        <v>3.2922637152235317</v>
      </c>
      <c r="BO30" s="128">
        <v>5.0756963033094955</v>
      </c>
      <c r="BP30" s="128">
        <v>0.60542706222425147</v>
      </c>
    </row>
    <row r="31" spans="1:68" x14ac:dyDescent="0.35">
      <c r="A31" s="133" t="s">
        <v>4319</v>
      </c>
      <c r="B31" s="131">
        <v>505859</v>
      </c>
      <c r="C31" s="131">
        <v>6800184</v>
      </c>
      <c r="D31" t="s">
        <v>117</v>
      </c>
      <c r="E31" s="124" t="s">
        <v>4280</v>
      </c>
      <c r="F31" s="125" t="s">
        <v>4282</v>
      </c>
      <c r="G31" s="125" t="s">
        <v>4582</v>
      </c>
      <c r="H31" s="134">
        <v>42917</v>
      </c>
      <c r="I31" s="127">
        <v>54.849814899317359</v>
      </c>
      <c r="J31" s="128">
        <v>0.7902691854408278</v>
      </c>
      <c r="K31" s="127">
        <v>13.9472800845588</v>
      </c>
      <c r="L31" s="127">
        <v>9.9927157852865953</v>
      </c>
      <c r="M31" s="128">
        <v>0.18623121902827597</v>
      </c>
      <c r="N31" s="127">
        <v>6.6697059835993535</v>
      </c>
      <c r="O31" s="127">
        <v>10.069322338215557</v>
      </c>
      <c r="P31" s="127">
        <v>2.3776494034457589</v>
      </c>
      <c r="Q31" s="127">
        <v>0.28164318226028645</v>
      </c>
      <c r="R31" s="127">
        <v>9.8479412258388493E-2</v>
      </c>
      <c r="S31" s="127">
        <f t="shared" si="3"/>
        <v>6.3889104009215616E-2</v>
      </c>
      <c r="T31" s="127">
        <v>0.80414668410601164</v>
      </c>
      <c r="U31" s="127">
        <f t="shared" si="1"/>
        <v>100.13114728152642</v>
      </c>
      <c r="V31" s="129">
        <v>38.230094136506615</v>
      </c>
      <c r="W31" s="130">
        <v>246.27535056263562</v>
      </c>
      <c r="X31" s="130">
        <v>437.1359747998963</v>
      </c>
      <c r="Y31" s="130">
        <v>45.635964615741727</v>
      </c>
      <c r="Z31" s="130">
        <v>84.414855255329755</v>
      </c>
      <c r="AA31" s="130">
        <v>167.84181833772871</v>
      </c>
      <c r="AB31" s="130">
        <v>87.176554686444405</v>
      </c>
      <c r="AC31" s="130">
        <v>218.59585925699227</v>
      </c>
      <c r="AD31" s="130">
        <v>19.977560718902396</v>
      </c>
      <c r="AE31" s="130">
        <v>78.241157600545804</v>
      </c>
      <c r="AF31" s="130">
        <v>193.48489468039904</v>
      </c>
      <c r="AG31" s="128">
        <v>0.80249047619047598</v>
      </c>
      <c r="AH31" s="130">
        <v>248.62459854698099</v>
      </c>
      <c r="AI31" s="130">
        <v>424.23725525767657</v>
      </c>
      <c r="AJ31" s="128">
        <v>0.18368752450403822</v>
      </c>
      <c r="AK31" s="128">
        <v>8.1876022613259227</v>
      </c>
      <c r="AL31" s="130">
        <v>44.355603114610638</v>
      </c>
      <c r="AM31" s="130">
        <v>80.652782235104851</v>
      </c>
      <c r="AN31" s="130">
        <v>155.69069217708301</v>
      </c>
      <c r="AO31" s="135">
        <v>73.607822028561117</v>
      </c>
      <c r="AP31" s="130">
        <v>14.559503855560985</v>
      </c>
      <c r="AQ31" s="130">
        <v>7.7472522723719148</v>
      </c>
      <c r="AR31" s="130">
        <v>222.25991619008735</v>
      </c>
      <c r="AS31" s="130">
        <v>19.344708366818828</v>
      </c>
      <c r="AT31" s="130">
        <v>79.178476525276096</v>
      </c>
      <c r="AU31" s="128">
        <v>2.8314163244218</v>
      </c>
      <c r="AV31" s="128">
        <v>0.2360048727338761</v>
      </c>
      <c r="AW31" s="130">
        <v>197.13065049952516</v>
      </c>
      <c r="AX31" s="128">
        <v>8.5328500798440725</v>
      </c>
      <c r="AY31" s="128">
        <v>17.89564029359925</v>
      </c>
      <c r="AZ31" s="128">
        <v>2.3898227762902278</v>
      </c>
      <c r="BA31" s="128">
        <v>9.9300575366374755</v>
      </c>
      <c r="BB31" s="128">
        <v>2.5971475161411806</v>
      </c>
      <c r="BC31" s="128">
        <v>0.87099643080867672</v>
      </c>
      <c r="BD31" s="128">
        <v>3.0363580528195411</v>
      </c>
      <c r="BE31" s="128">
        <v>0.52348473047904731</v>
      </c>
      <c r="BF31" s="128">
        <v>3.2429808269419973</v>
      </c>
      <c r="BG31" s="128">
        <v>0.66177636500394843</v>
      </c>
      <c r="BH31" s="128">
        <v>1.937156768631946</v>
      </c>
      <c r="BI31" s="128">
        <v>0.27736770010131712</v>
      </c>
      <c r="BJ31" s="128">
        <v>1.9747698821926001</v>
      </c>
      <c r="BK31" s="128">
        <v>0.33936526472451634</v>
      </c>
      <c r="BL31" s="128">
        <v>2.1418839489169024</v>
      </c>
      <c r="BM31" s="128">
        <v>0.25831278127240109</v>
      </c>
      <c r="BN31" s="136">
        <v>3.157568111439446</v>
      </c>
      <c r="BO31" s="128">
        <v>2.787031217920501</v>
      </c>
      <c r="BP31" s="128">
        <v>0.47909546173757955</v>
      </c>
    </row>
    <row r="32" spans="1:68" x14ac:dyDescent="0.35">
      <c r="A32" s="122" t="s">
        <v>109</v>
      </c>
      <c r="B32" s="131">
        <v>502854</v>
      </c>
      <c r="C32" s="131">
        <v>6795544</v>
      </c>
      <c r="D32" t="s">
        <v>4320</v>
      </c>
      <c r="E32" s="124" t="s">
        <v>4280</v>
      </c>
      <c r="F32" s="125" t="s">
        <v>4282</v>
      </c>
      <c r="G32" s="125" t="s">
        <v>4582</v>
      </c>
      <c r="H32" s="126">
        <v>43647</v>
      </c>
      <c r="I32" s="127">
        <v>56.755006013136807</v>
      </c>
      <c r="J32" s="128">
        <v>0.77461063564428756</v>
      </c>
      <c r="K32" s="127">
        <v>12.4818775445263</v>
      </c>
      <c r="L32" s="127">
        <v>9.9588726491828012</v>
      </c>
      <c r="M32" s="128">
        <v>0.12963296891149112</v>
      </c>
      <c r="N32" s="127">
        <v>6.4399022502252663</v>
      </c>
      <c r="O32" s="127">
        <v>9.6856979056135835</v>
      </c>
      <c r="P32" s="127">
        <v>2.792402891465648</v>
      </c>
      <c r="Q32" s="127">
        <v>0.18784679732872545</v>
      </c>
      <c r="R32" s="127">
        <v>8.5997501858332007E-2</v>
      </c>
      <c r="S32" s="127">
        <f>(X32*1.46)/10000</f>
        <v>3.7035710810263543E-2</v>
      </c>
      <c r="T32" s="127">
        <v>0.82529581386101247</v>
      </c>
      <c r="U32" s="127">
        <f t="shared" si="1"/>
        <v>100.15417868256451</v>
      </c>
      <c r="V32" s="129">
        <v>34.312471348451616</v>
      </c>
      <c r="W32" s="130">
        <v>261.21125314804902</v>
      </c>
      <c r="X32" s="130">
        <v>253.66925212509275</v>
      </c>
      <c r="Y32" s="130">
        <v>36.248968056967726</v>
      </c>
      <c r="Z32" s="130">
        <v>92.760778391946204</v>
      </c>
      <c r="AA32" s="130">
        <v>32.850680949208098</v>
      </c>
      <c r="AB32" s="130">
        <v>40.99873709347132</v>
      </c>
      <c r="AC32" s="130">
        <v>161.53545004191605</v>
      </c>
      <c r="AD32" s="130">
        <v>20.0409002545011</v>
      </c>
      <c r="AE32" s="130">
        <v>72.390926204566881</v>
      </c>
      <c r="AF32" s="130">
        <v>51.058588826764378</v>
      </c>
      <c r="AG32" s="128">
        <v>0.77917260642300001</v>
      </c>
      <c r="AH32" s="130">
        <v>257.81666645661727</v>
      </c>
      <c r="AI32" s="130">
        <v>269.30195466625389</v>
      </c>
      <c r="AJ32" s="128">
        <v>0.14426988449160125</v>
      </c>
      <c r="AK32" s="128">
        <v>10.54660901269269</v>
      </c>
      <c r="AL32" s="130">
        <v>36.247652483124767</v>
      </c>
      <c r="AM32" s="130">
        <v>87.656490093056931</v>
      </c>
      <c r="AN32" s="130">
        <v>31.957224465412892</v>
      </c>
      <c r="AO32" s="130">
        <v>39.984560505895303</v>
      </c>
      <c r="AP32" s="130">
        <v>14.167062018111904</v>
      </c>
      <c r="AQ32" s="130">
        <v>5.2395483477409792</v>
      </c>
      <c r="AR32" s="130">
        <v>167.50017743997705</v>
      </c>
      <c r="AS32" s="130">
        <v>19.130453401068387</v>
      </c>
      <c r="AT32" s="130">
        <v>67.424827780105886</v>
      </c>
      <c r="AU32" s="128">
        <v>2.9536485769839391</v>
      </c>
      <c r="AV32" s="128">
        <v>8.560544263421864E-2</v>
      </c>
      <c r="AW32" s="130">
        <v>47.678251125273938</v>
      </c>
      <c r="AX32" s="128">
        <v>4.9246987982158776</v>
      </c>
      <c r="AY32" s="128">
        <v>10.298401845915865</v>
      </c>
      <c r="AZ32" s="128">
        <v>1.3789814792477078</v>
      </c>
      <c r="BA32" s="128">
        <v>6.6569069572220982</v>
      </c>
      <c r="BB32" s="128">
        <v>1.9802626517078774</v>
      </c>
      <c r="BC32" s="128">
        <v>0.63434955154557304</v>
      </c>
      <c r="BD32" s="128">
        <v>2.6629237149895952</v>
      </c>
      <c r="BE32" s="128">
        <v>0.44125726184726194</v>
      </c>
      <c r="BF32" s="128">
        <v>2.8682724379666955</v>
      </c>
      <c r="BG32" s="128">
        <v>0.57721692491374954</v>
      </c>
      <c r="BH32" s="128">
        <v>1.8671258253906564</v>
      </c>
      <c r="BI32" s="128">
        <v>0.29882858486648545</v>
      </c>
      <c r="BJ32" s="128">
        <v>1.8938110087392552</v>
      </c>
      <c r="BK32" s="128">
        <v>0.29214512667459014</v>
      </c>
      <c r="BL32" s="128">
        <v>1.9766792394092818</v>
      </c>
      <c r="BM32" s="128">
        <v>0.18763084787658596</v>
      </c>
      <c r="BN32" s="128">
        <v>2.5631743116973658</v>
      </c>
      <c r="BO32" s="128">
        <v>0.81975978898003943</v>
      </c>
      <c r="BP32" s="128">
        <v>0.2923871202143889</v>
      </c>
    </row>
    <row r="33" spans="1:68" x14ac:dyDescent="0.35">
      <c r="A33" s="122" t="s">
        <v>124</v>
      </c>
      <c r="B33" s="131">
        <v>501756</v>
      </c>
      <c r="C33" s="131">
        <v>6795552</v>
      </c>
      <c r="D33" t="s">
        <v>117</v>
      </c>
      <c r="E33" s="124" t="s">
        <v>4280</v>
      </c>
      <c r="F33" s="125" t="s">
        <v>4282</v>
      </c>
      <c r="G33" s="125" t="s">
        <v>4582</v>
      </c>
      <c r="H33" s="126">
        <v>43647</v>
      </c>
      <c r="I33" s="127">
        <v>56.420902314588524</v>
      </c>
      <c r="J33" s="128">
        <v>0.90415523268778408</v>
      </c>
      <c r="K33" s="127">
        <v>10.333487507364282</v>
      </c>
      <c r="L33" s="127">
        <v>11.593965845017001</v>
      </c>
      <c r="M33" s="128">
        <v>0.18126950950288043</v>
      </c>
      <c r="N33" s="127">
        <v>6.5889000732018097</v>
      </c>
      <c r="O33" s="127">
        <v>9.7878178450176208</v>
      </c>
      <c r="P33" s="127">
        <v>2.9619511987106577</v>
      </c>
      <c r="Q33" s="127">
        <v>0.24929841143013723</v>
      </c>
      <c r="R33" s="127">
        <v>0.1205693590345774</v>
      </c>
      <c r="S33" s="127">
        <f>(X33*1.46)/10000</f>
        <v>6.3262946841163681E-2</v>
      </c>
      <c r="T33" s="127">
        <v>0.94424013517552463</v>
      </c>
      <c r="U33" s="127">
        <f t="shared" si="1"/>
        <v>100.14982037857197</v>
      </c>
      <c r="V33" s="129">
        <v>27.466010039433648</v>
      </c>
      <c r="W33" s="130">
        <v>188.60427292702818</v>
      </c>
      <c r="X33" s="130">
        <v>433.30785507646362</v>
      </c>
      <c r="Y33" s="130">
        <v>50.651495268490081</v>
      </c>
      <c r="Z33" s="130">
        <v>127.70996724473727</v>
      </c>
      <c r="AA33" s="130">
        <v>175.01334401840521</v>
      </c>
      <c r="AB33" s="130">
        <v>78.540975997108504</v>
      </c>
      <c r="AC33" s="130">
        <v>313.77106929342403</v>
      </c>
      <c r="AD33" s="130">
        <v>17.225053489229726</v>
      </c>
      <c r="AE33" s="130">
        <v>94.850855764418597</v>
      </c>
      <c r="AF33" s="130">
        <v>146.94936117332267</v>
      </c>
      <c r="AG33" s="128">
        <v>0.94684124155955385</v>
      </c>
      <c r="AH33" s="130">
        <v>187.84131826857572</v>
      </c>
      <c r="AI33" s="130">
        <v>450.52883382354224</v>
      </c>
      <c r="AJ33" s="128">
        <v>0.19397839124262856</v>
      </c>
      <c r="AK33" s="128">
        <v>12.460114950704016</v>
      </c>
      <c r="AL33" s="130">
        <v>54.004347523500897</v>
      </c>
      <c r="AM33" s="130">
        <v>130.05545308415708</v>
      </c>
      <c r="AN33" s="130">
        <v>189.87172856087849</v>
      </c>
      <c r="AO33" s="130">
        <v>82.457856474891003</v>
      </c>
      <c r="AP33" s="130">
        <v>12.516701370593548</v>
      </c>
      <c r="AQ33" s="130">
        <v>3.4428913101971288</v>
      </c>
      <c r="AR33" s="130">
        <v>318.72985878062508</v>
      </c>
      <c r="AS33" s="130">
        <v>17.464703667822356</v>
      </c>
      <c r="AT33" s="130">
        <v>91.213830433556652</v>
      </c>
      <c r="AU33" s="128">
        <v>6.1723596737039204</v>
      </c>
      <c r="AV33" s="128">
        <v>6.8927643002152733E-2</v>
      </c>
      <c r="AW33" s="130">
        <v>141.46904985293241</v>
      </c>
      <c r="AX33" s="128">
        <v>9.9119175623835911</v>
      </c>
      <c r="AY33" s="128">
        <v>22.427882105067567</v>
      </c>
      <c r="AZ33" s="128">
        <v>2.8807111819359492</v>
      </c>
      <c r="BA33" s="128">
        <v>13.171801052302378</v>
      </c>
      <c r="BB33" s="128">
        <v>3.0313848086942605</v>
      </c>
      <c r="BC33" s="128">
        <v>1.0549507311983779</v>
      </c>
      <c r="BD33" s="128">
        <v>3.0110412945177591</v>
      </c>
      <c r="BE33" s="128">
        <v>0.43075768727146252</v>
      </c>
      <c r="BF33" s="128">
        <v>2.6705053156513197</v>
      </c>
      <c r="BG33" s="128">
        <v>0.51009611324285675</v>
      </c>
      <c r="BH33" s="128">
        <v>1.605169588866511</v>
      </c>
      <c r="BI33" s="128">
        <v>0.26574657153346376</v>
      </c>
      <c r="BJ33" s="128">
        <v>1.6300065656334364</v>
      </c>
      <c r="BK33" s="128">
        <v>0.25867706386732675</v>
      </c>
      <c r="BL33" s="128">
        <v>2.2943421743705779</v>
      </c>
      <c r="BM33" s="128">
        <v>0.37571263023267654</v>
      </c>
      <c r="BN33" s="128">
        <v>2.745401727961283</v>
      </c>
      <c r="BO33" s="128">
        <v>3.2503029242547079</v>
      </c>
      <c r="BP33" s="128">
        <v>0.34767898705284228</v>
      </c>
    </row>
    <row r="34" spans="1:68" x14ac:dyDescent="0.35">
      <c r="A34" s="122" t="s">
        <v>55</v>
      </c>
      <c r="B34" s="131">
        <v>502041</v>
      </c>
      <c r="C34" s="131">
        <v>6793576</v>
      </c>
      <c r="D34" t="s">
        <v>4321</v>
      </c>
      <c r="E34" s="124" t="s">
        <v>4280</v>
      </c>
      <c r="F34" s="125" t="s">
        <v>4282</v>
      </c>
      <c r="G34" s="125" t="s">
        <v>4582</v>
      </c>
      <c r="H34" s="126">
        <v>43647</v>
      </c>
      <c r="I34" s="127">
        <v>55.34467090455405</v>
      </c>
      <c r="J34" s="128">
        <v>1.0667955096653885</v>
      </c>
      <c r="K34" s="127">
        <v>8.4631415493350453</v>
      </c>
      <c r="L34" s="127">
        <v>12.387845113982724</v>
      </c>
      <c r="M34" s="128">
        <v>0.23942255359407086</v>
      </c>
      <c r="N34" s="127">
        <v>7.6692460085387273</v>
      </c>
      <c r="O34" s="127">
        <v>11.026462846004147</v>
      </c>
      <c r="P34" s="127">
        <v>2.3284242164071647</v>
      </c>
      <c r="Q34" s="127">
        <v>0.48335588865899975</v>
      </c>
      <c r="R34" s="127">
        <v>8.3308526351884404E-2</v>
      </c>
      <c r="S34" s="127">
        <f>(X34*1.46)/10000</f>
        <v>7.0893033448339485E-2</v>
      </c>
      <c r="T34" s="127">
        <v>0.62294926054502986</v>
      </c>
      <c r="U34" s="127">
        <f t="shared" si="1"/>
        <v>99.786515411085574</v>
      </c>
      <c r="V34" s="129">
        <v>31.368830837284428</v>
      </c>
      <c r="W34" s="130">
        <v>215.36792502058404</v>
      </c>
      <c r="X34" s="130">
        <v>485.5687222489006</v>
      </c>
      <c r="Y34" s="130">
        <v>66.912013364730257</v>
      </c>
      <c r="Z34" s="130">
        <v>167.97006601987974</v>
      </c>
      <c r="AA34" s="130">
        <v>471.36979478040524</v>
      </c>
      <c r="AB34" s="130">
        <v>96.657852732543788</v>
      </c>
      <c r="AC34" s="130">
        <v>254.74492542302082</v>
      </c>
      <c r="AD34" s="130">
        <v>22.466099924436861</v>
      </c>
      <c r="AE34" s="130">
        <v>86.78292765991614</v>
      </c>
      <c r="AF34" s="130">
        <v>150.0316530499716</v>
      </c>
      <c r="AG34" s="128">
        <v>1.0881129174999999</v>
      </c>
      <c r="AH34" s="130">
        <v>218.22480668657349</v>
      </c>
      <c r="AI34" s="130">
        <v>505.2493950217584</v>
      </c>
      <c r="AJ34" s="128">
        <v>0.25336247928850647</v>
      </c>
      <c r="AK34" s="128">
        <v>13.171517066749667</v>
      </c>
      <c r="AL34" s="130">
        <v>69.689173041573653</v>
      </c>
      <c r="AM34" s="130">
        <v>166.39262260837927</v>
      </c>
      <c r="AN34" s="130">
        <v>537.27223776186861</v>
      </c>
      <c r="AO34" s="130">
        <v>95.773098219732006</v>
      </c>
      <c r="AP34" s="130">
        <v>11.331503259510969</v>
      </c>
      <c r="AQ34" s="130">
        <v>13.188054310857686</v>
      </c>
      <c r="AR34" s="130">
        <v>261.58514913700282</v>
      </c>
      <c r="AS34" s="130">
        <v>21.885473981456361</v>
      </c>
      <c r="AT34" s="130">
        <v>85.634789232095301</v>
      </c>
      <c r="AU34" s="128">
        <v>7.3162960022168466</v>
      </c>
      <c r="AV34" s="128">
        <v>0.39644303860428987</v>
      </c>
      <c r="AW34" s="130">
        <v>145.41741100008554</v>
      </c>
      <c r="AX34" s="128">
        <v>13.402366490480192</v>
      </c>
      <c r="AY34" s="128">
        <v>29.116681299595641</v>
      </c>
      <c r="AZ34" s="128">
        <v>3.8055668051784179</v>
      </c>
      <c r="BA34" s="128">
        <v>17.41382930758903</v>
      </c>
      <c r="BB34" s="128">
        <v>3.9984144135066337</v>
      </c>
      <c r="BC34" s="128">
        <v>1.2344575366905501</v>
      </c>
      <c r="BD34" s="128">
        <v>3.9833487419239977</v>
      </c>
      <c r="BE34" s="128">
        <v>0.57730746733143246</v>
      </c>
      <c r="BF34" s="128">
        <v>3.4703242052936698</v>
      </c>
      <c r="BG34" s="128">
        <v>0.62768994960571267</v>
      </c>
      <c r="BH34" s="128">
        <v>1.950381060074218</v>
      </c>
      <c r="BI34" s="128">
        <v>0.30189190881884032</v>
      </c>
      <c r="BJ34" s="128">
        <v>1.7995374553931718</v>
      </c>
      <c r="BK34" s="128">
        <v>0.2733475973828603</v>
      </c>
      <c r="BL34" s="128">
        <v>2.2593614784765421</v>
      </c>
      <c r="BM34" s="128">
        <v>0.47090357407457789</v>
      </c>
      <c r="BN34" s="128">
        <v>2.2403439153292886</v>
      </c>
      <c r="BO34" s="128">
        <v>2.0421133152954845</v>
      </c>
      <c r="BP34" s="128">
        <v>0.30994114374590348</v>
      </c>
    </row>
    <row r="35" spans="1:68" x14ac:dyDescent="0.35">
      <c r="A35" s="133" t="s">
        <v>4361</v>
      </c>
      <c r="B35" s="131">
        <v>499369</v>
      </c>
      <c r="C35" s="131">
        <v>6782213</v>
      </c>
      <c r="D35" t="s">
        <v>117</v>
      </c>
      <c r="E35" s="124" t="s">
        <v>4280</v>
      </c>
      <c r="F35" s="125" t="s">
        <v>4282</v>
      </c>
      <c r="G35" s="125" t="s">
        <v>4582</v>
      </c>
      <c r="H35" s="134">
        <v>42917</v>
      </c>
      <c r="I35" s="127">
        <v>55.416428226074657</v>
      </c>
      <c r="J35" s="128">
        <v>1.2308597410794402</v>
      </c>
      <c r="K35" s="127">
        <v>13.290504735351508</v>
      </c>
      <c r="L35" s="127">
        <v>13.589088257631298</v>
      </c>
      <c r="M35" s="128">
        <v>0.15973857535663</v>
      </c>
      <c r="N35" s="127">
        <v>5.1180814040352018</v>
      </c>
      <c r="O35" s="127">
        <v>7.8267431967553698</v>
      </c>
      <c r="P35" s="127">
        <v>2.5677454211795965</v>
      </c>
      <c r="Q35" s="127">
        <v>0.20859898847774019</v>
      </c>
      <c r="R35" s="127">
        <v>0.12775145422222683</v>
      </c>
      <c r="S35" s="127">
        <f>(X35*152/104)/10000</f>
        <v>7.9673681436769374E-3</v>
      </c>
      <c r="T35" s="127">
        <v>0.47388917562049243</v>
      </c>
      <c r="U35" s="127">
        <f t="shared" si="1"/>
        <v>100.01739654392786</v>
      </c>
      <c r="V35" s="129">
        <v>28.472056060245389</v>
      </c>
      <c r="W35" s="130">
        <v>255.86887615327009</v>
      </c>
      <c r="X35" s="130">
        <v>54.513571509368525</v>
      </c>
      <c r="Y35" s="130">
        <v>41.790333190799402</v>
      </c>
      <c r="Z35" s="130">
        <v>36.042324745620185</v>
      </c>
      <c r="AA35" s="130">
        <v>210.09158479763576</v>
      </c>
      <c r="AB35" s="130">
        <v>134.39048402845779</v>
      </c>
      <c r="AC35" s="130">
        <v>148.03187785968709</v>
      </c>
      <c r="AD35" s="130">
        <v>26.430115026046192</v>
      </c>
      <c r="AE35" s="130">
        <v>134.50527479885784</v>
      </c>
      <c r="AF35" s="130">
        <v>173.07636120001382</v>
      </c>
      <c r="AG35" s="128">
        <v>1.2161848739496</v>
      </c>
      <c r="AH35" s="130">
        <v>248.84176648530499</v>
      </c>
      <c r="AI35" s="130">
        <v>59.53901537267096</v>
      </c>
      <c r="AJ35" s="128">
        <v>0.16781820376629644</v>
      </c>
      <c r="AK35" s="128">
        <v>10.886928571428571</v>
      </c>
      <c r="AL35" s="130">
        <v>43.558594581159745</v>
      </c>
      <c r="AM35" s="130">
        <v>31.348758516802562</v>
      </c>
      <c r="AN35" s="130">
        <v>191.558759822062</v>
      </c>
      <c r="AO35" s="135">
        <v>61.807580182785465</v>
      </c>
      <c r="AP35" s="130">
        <v>15.712504483401132</v>
      </c>
      <c r="AQ35" s="130">
        <v>5.9904528029955184</v>
      </c>
      <c r="AR35" s="130">
        <v>161.45703792834789</v>
      </c>
      <c r="AS35" s="130">
        <v>28.948452087295927</v>
      </c>
      <c r="AT35" s="130">
        <v>138.83149821117499</v>
      </c>
      <c r="AU35" s="128">
        <v>5.7826108545803097</v>
      </c>
      <c r="AV35" s="128">
        <v>0.14470432150003962</v>
      </c>
      <c r="AW35" s="130">
        <v>177.37924987619297</v>
      </c>
      <c r="AX35" s="128">
        <v>10.138921008603928</v>
      </c>
      <c r="AY35" s="128">
        <v>23.455075669675594</v>
      </c>
      <c r="AZ35" s="128">
        <v>3.3370006615847299</v>
      </c>
      <c r="BA35" s="128">
        <v>13.402145498439396</v>
      </c>
      <c r="BB35" s="128">
        <v>4.080586240550752</v>
      </c>
      <c r="BC35" s="128">
        <v>1.1850187780729806</v>
      </c>
      <c r="BD35" s="128">
        <v>3.6129263632104869</v>
      </c>
      <c r="BE35" s="128">
        <v>0.64871133994943175</v>
      </c>
      <c r="BF35" s="128">
        <v>4.8009277327264011</v>
      </c>
      <c r="BG35" s="128">
        <v>0.96119261805296219</v>
      </c>
      <c r="BH35" s="128">
        <v>2.6275121641657804</v>
      </c>
      <c r="BI35" s="128">
        <v>0.40616960809102404</v>
      </c>
      <c r="BJ35" s="128">
        <v>2.4672058707001794</v>
      </c>
      <c r="BK35" s="128">
        <v>0.39730934758976039</v>
      </c>
      <c r="BL35" s="128">
        <v>2.8260420887971183</v>
      </c>
      <c r="BM35" s="128">
        <v>0.45147794803031693</v>
      </c>
      <c r="BN35" s="136">
        <v>2.1050878845379795</v>
      </c>
      <c r="BO35" s="128">
        <v>3.3455422542875084</v>
      </c>
      <c r="BP35" s="128">
        <v>0.88873246411945028</v>
      </c>
    </row>
    <row r="36" spans="1:68" x14ac:dyDescent="0.35">
      <c r="A36" s="133" t="s">
        <v>4583</v>
      </c>
      <c r="B36" s="131">
        <v>498145</v>
      </c>
      <c r="C36" s="131">
        <v>6782938</v>
      </c>
      <c r="D36" t="s">
        <v>117</v>
      </c>
      <c r="E36" s="124" t="s">
        <v>4280</v>
      </c>
      <c r="F36" s="125" t="s">
        <v>4282</v>
      </c>
      <c r="G36" s="125" t="s">
        <v>4582</v>
      </c>
      <c r="H36" s="134">
        <v>42917</v>
      </c>
      <c r="I36" s="127">
        <v>55.154607589601177</v>
      </c>
      <c r="J36" s="128">
        <v>0.68642836254065409</v>
      </c>
      <c r="K36" s="127">
        <v>15.239849691021625</v>
      </c>
      <c r="L36" s="127">
        <v>8.906641344447678</v>
      </c>
      <c r="M36" s="128">
        <v>0.14455239480246565</v>
      </c>
      <c r="N36" s="127">
        <v>6.22612568642346</v>
      </c>
      <c r="O36" s="127">
        <v>11.228745907898702</v>
      </c>
      <c r="P36" s="127">
        <v>2.4042151524134754</v>
      </c>
      <c r="Q36" s="127">
        <v>0.30176871011114242</v>
      </c>
      <c r="R36" s="127">
        <v>7.3642664104461519E-2</v>
      </c>
      <c r="S36" s="127">
        <f>(X36*152/104)/10000</f>
        <v>3.8960577423508308E-2</v>
      </c>
      <c r="T36" s="127">
        <v>0.60388025183095184</v>
      </c>
      <c r="U36" s="127">
        <f t="shared" si="1"/>
        <v>101.00941833261929</v>
      </c>
      <c r="V36" s="129">
        <v>32.604657544513316</v>
      </c>
      <c r="W36" s="130">
        <v>209.85126925678725</v>
      </c>
      <c r="X36" s="130">
        <v>266.57237184505681</v>
      </c>
      <c r="Y36" s="130">
        <v>51.012278402418701</v>
      </c>
      <c r="Z36" s="130">
        <v>125.50586111374948</v>
      </c>
      <c r="AA36" s="130">
        <v>37.781571550952002</v>
      </c>
      <c r="AB36" s="130">
        <v>79.458439814942651</v>
      </c>
      <c r="AC36" s="130">
        <v>98.744568395044169</v>
      </c>
      <c r="AD36" s="130">
        <v>16.58308977937245</v>
      </c>
      <c r="AE36" s="130">
        <v>68.178611744329714</v>
      </c>
      <c r="AF36" s="130">
        <v>106.05784474695423</v>
      </c>
      <c r="AG36" s="128">
        <v>0.70320000000000005</v>
      </c>
      <c r="AH36" s="130">
        <v>190.11600915412399</v>
      </c>
      <c r="AI36" s="130">
        <v>271.16229038978645</v>
      </c>
      <c r="AJ36" s="128">
        <v>0.15878311604699819</v>
      </c>
      <c r="AK36" s="128">
        <v>7.7306573498964797</v>
      </c>
      <c r="AL36" s="130">
        <v>53.341014659785827</v>
      </c>
      <c r="AM36" s="130">
        <v>143.57636047334105</v>
      </c>
      <c r="AN36" s="130">
        <v>30.3361604286995</v>
      </c>
      <c r="AO36" s="135">
        <v>42.594683370393319</v>
      </c>
      <c r="AP36" s="130">
        <v>12.03960694575359</v>
      </c>
      <c r="AQ36" s="130">
        <v>9.3784827283266043</v>
      </c>
      <c r="AR36" s="130">
        <v>106.13906404053357</v>
      </c>
      <c r="AS36" s="130">
        <v>17.959690554596012</v>
      </c>
      <c r="AT36" s="130">
        <v>67.197700188900697</v>
      </c>
      <c r="AU36" s="128">
        <v>2.4661279172425701</v>
      </c>
      <c r="AV36" s="128">
        <v>0.59044288976736325</v>
      </c>
      <c r="AW36" s="130">
        <v>104.62045202190124</v>
      </c>
      <c r="AX36" s="128">
        <v>6.9012490111179678</v>
      </c>
      <c r="AY36" s="128">
        <v>15.038419962062861</v>
      </c>
      <c r="AZ36" s="128">
        <v>2.04041174089752</v>
      </c>
      <c r="BA36" s="128">
        <v>8.4132000852282509</v>
      </c>
      <c r="BB36" s="128">
        <v>2.4552897051558631</v>
      </c>
      <c r="BC36" s="128">
        <v>0.70399722600856107</v>
      </c>
      <c r="BD36" s="128">
        <v>2.4706413163618994</v>
      </c>
      <c r="BE36" s="128">
        <v>0.42141353430679851</v>
      </c>
      <c r="BF36" s="128">
        <v>3.0787452898164336</v>
      </c>
      <c r="BG36" s="128">
        <v>0.58065754873195252</v>
      </c>
      <c r="BH36" s="128">
        <v>1.6075831535262814</v>
      </c>
      <c r="BI36" s="128">
        <v>0.28521113157706857</v>
      </c>
      <c r="BJ36" s="128">
        <v>1.6977366837436463</v>
      </c>
      <c r="BK36" s="128">
        <v>0.28017558611898236</v>
      </c>
      <c r="BL36" s="128">
        <v>1.9419602268388518</v>
      </c>
      <c r="BM36" s="128">
        <v>0.24245636031186799</v>
      </c>
      <c r="BN36" s="136">
        <v>17.470111143727351</v>
      </c>
      <c r="BO36" s="128">
        <v>2.0743060924202394</v>
      </c>
      <c r="BP36" s="128">
        <v>0.68865635818796322</v>
      </c>
    </row>
    <row r="37" spans="1:68" x14ac:dyDescent="0.35">
      <c r="A37" s="122" t="s">
        <v>4369</v>
      </c>
      <c r="B37" s="131">
        <v>504601</v>
      </c>
      <c r="C37" s="131">
        <v>6777701</v>
      </c>
      <c r="D37" s="137" t="s">
        <v>117</v>
      </c>
      <c r="E37" s="124" t="s">
        <v>4280</v>
      </c>
      <c r="F37" s="125" t="s">
        <v>4282</v>
      </c>
      <c r="G37" s="125" t="s">
        <v>4582</v>
      </c>
      <c r="H37" s="132">
        <v>43313</v>
      </c>
      <c r="I37" s="127">
        <v>50.33627273267566</v>
      </c>
      <c r="J37" s="128">
        <v>0.66753547959120674</v>
      </c>
      <c r="K37" s="127">
        <v>10.789186641808556</v>
      </c>
      <c r="L37" s="127">
        <v>12.596153333989117</v>
      </c>
      <c r="M37" s="128">
        <v>0.16399314370477594</v>
      </c>
      <c r="N37" s="127">
        <v>14.518235663342701</v>
      </c>
      <c r="O37" s="127">
        <v>9.8133798330564144</v>
      </c>
      <c r="P37" s="127">
        <v>1.3133222498773072</v>
      </c>
      <c r="Q37" s="127">
        <v>0.17780673334808028</v>
      </c>
      <c r="R37" s="127">
        <v>7.9388911255265426E-2</v>
      </c>
      <c r="S37" s="127">
        <f>(X37*1.46)/10000</f>
        <v>0.20856081065117552</v>
      </c>
      <c r="T37" s="127">
        <v>0.46687195788224806</v>
      </c>
      <c r="U37" s="127">
        <f t="shared" si="1"/>
        <v>101.13070749118251</v>
      </c>
      <c r="V37" s="129">
        <v>31.107594875814421</v>
      </c>
      <c r="W37" s="130">
        <v>203.53625101174302</v>
      </c>
      <c r="X37" s="130">
        <v>1428.4987030902432</v>
      </c>
      <c r="Y37" s="130">
        <v>48.194928304128084</v>
      </c>
      <c r="Z37" s="130">
        <v>362.9527716481478</v>
      </c>
      <c r="AA37" s="130">
        <v>11.9643788309816</v>
      </c>
      <c r="AB37" s="130">
        <v>79.06907266965176</v>
      </c>
      <c r="AC37" s="130">
        <v>155.4238927599387</v>
      </c>
      <c r="AD37" s="130">
        <v>17.63143556541884</v>
      </c>
      <c r="AE37" s="130">
        <v>59.05362674450317</v>
      </c>
      <c r="AF37" s="130">
        <v>26.88231203811787</v>
      </c>
      <c r="AG37" s="128">
        <v>0.67199536934598403</v>
      </c>
      <c r="AH37" s="130">
        <v>196.87615237625525</v>
      </c>
      <c r="AI37" s="130">
        <v>1458.1742216947662</v>
      </c>
      <c r="AJ37" s="128">
        <v>0.1680491145071</v>
      </c>
      <c r="AK37" s="128">
        <v>12.02653364350509</v>
      </c>
      <c r="AL37" s="130">
        <v>49.670438000697999</v>
      </c>
      <c r="AM37" s="130">
        <v>351.14565983250679</v>
      </c>
      <c r="AN37" s="130">
        <v>13.799228840877575</v>
      </c>
      <c r="AO37" s="130">
        <v>77.854131731099997</v>
      </c>
      <c r="AP37" s="130">
        <v>11.759584394661758</v>
      </c>
      <c r="AQ37" s="130">
        <v>6.4352537446519822</v>
      </c>
      <c r="AR37" s="130">
        <v>152.9653308532192</v>
      </c>
      <c r="AS37" s="130">
        <v>17.259217675849499</v>
      </c>
      <c r="AT37" s="130">
        <v>60.993072634418851</v>
      </c>
      <c r="AU37" s="128">
        <v>2.35514137895718</v>
      </c>
      <c r="AV37" s="128">
        <v>0.16694868645459804</v>
      </c>
      <c r="AW37" s="130">
        <v>22.074381382793732</v>
      </c>
      <c r="AX37" s="128">
        <v>4.7139684915110225</v>
      </c>
      <c r="AY37" s="128">
        <v>11.199240778746574</v>
      </c>
      <c r="AZ37" s="128">
        <v>1.5528688241187278</v>
      </c>
      <c r="BA37" s="128">
        <v>7.2588985509988966</v>
      </c>
      <c r="BB37" s="128">
        <v>1.8734775281353395</v>
      </c>
      <c r="BC37" s="128">
        <v>0.64314211871792526</v>
      </c>
      <c r="BD37" s="128">
        <v>2.1062874665035767</v>
      </c>
      <c r="BE37" s="128">
        <v>0.3592921812071862</v>
      </c>
      <c r="BF37" s="128">
        <v>2.336765829634103</v>
      </c>
      <c r="BG37" s="128">
        <v>0.47707401082033635</v>
      </c>
      <c r="BH37" s="128">
        <v>1.4551955848520908</v>
      </c>
      <c r="BI37" s="128">
        <v>0.21843283336766164</v>
      </c>
      <c r="BJ37" s="128">
        <v>1.3663871552149367</v>
      </c>
      <c r="BK37" s="128">
        <v>0.19697780977841628</v>
      </c>
      <c r="BL37" s="128">
        <v>1.46184627232567</v>
      </c>
      <c r="BM37" s="128">
        <v>0.17012542695902669</v>
      </c>
      <c r="BN37" s="128">
        <v>3.5513519440200492</v>
      </c>
      <c r="BO37" s="128">
        <v>0.75041137007525605</v>
      </c>
      <c r="BP37" s="128">
        <v>0.36620397003503574</v>
      </c>
    </row>
    <row r="38" spans="1:68" x14ac:dyDescent="0.35">
      <c r="A38" s="122" t="s">
        <v>4370</v>
      </c>
      <c r="B38" s="131">
        <v>504797</v>
      </c>
      <c r="C38" s="131">
        <v>6777701</v>
      </c>
      <c r="D38" t="s">
        <v>4279</v>
      </c>
      <c r="E38" s="124" t="s">
        <v>4280</v>
      </c>
      <c r="F38" s="125" t="s">
        <v>4282</v>
      </c>
      <c r="G38" s="125" t="s">
        <v>4582</v>
      </c>
      <c r="H38" s="132">
        <v>43313</v>
      </c>
      <c r="I38" s="127">
        <v>52.549515085195523</v>
      </c>
      <c r="J38" s="128">
        <v>0.67570615758983066</v>
      </c>
      <c r="K38" s="127">
        <v>12.778285882750149</v>
      </c>
      <c r="L38" s="127">
        <v>10.518439286961788</v>
      </c>
      <c r="M38" s="128">
        <v>0.14806251010949903</v>
      </c>
      <c r="N38" s="127">
        <v>9.7253677887791614</v>
      </c>
      <c r="O38" s="127">
        <v>9.8806407673677441</v>
      </c>
      <c r="P38" s="127">
        <v>3.2838803356566091</v>
      </c>
      <c r="Q38" s="127">
        <v>5.2669144281579663E-2</v>
      </c>
      <c r="R38" s="127">
        <v>7.2945793823156413E-2</v>
      </c>
      <c r="S38" s="127">
        <f>(X38*1.46)/10000</f>
        <v>7.7574592753851562E-2</v>
      </c>
      <c r="T38" s="127">
        <v>0.2533783783784056</v>
      </c>
      <c r="U38" s="127">
        <f t="shared" si="1"/>
        <v>100.0164657236473</v>
      </c>
      <c r="V38" s="129">
        <v>33.775430443173313</v>
      </c>
      <c r="W38" s="130">
        <v>215.64968815420491</v>
      </c>
      <c r="X38" s="130">
        <v>531.33282708117508</v>
      </c>
      <c r="Y38" s="130">
        <v>42.051186572644298</v>
      </c>
      <c r="Z38" s="130">
        <v>263.35297522883866</v>
      </c>
      <c r="AA38" s="130">
        <v>18.541229193383501</v>
      </c>
      <c r="AB38" s="130">
        <v>77.74709893323913</v>
      </c>
      <c r="AC38" s="130">
        <v>115.0595742653876</v>
      </c>
      <c r="AD38" s="130">
        <v>20.953972546499056</v>
      </c>
      <c r="AE38" s="130">
        <v>70.784415203184224</v>
      </c>
      <c r="AF38" s="130">
        <v>47.814163201950862</v>
      </c>
      <c r="AG38" s="128">
        <v>0.69521805560533878</v>
      </c>
      <c r="AH38" s="130">
        <v>211.42981236747653</v>
      </c>
      <c r="AI38" s="130">
        <v>544.60644117279537</v>
      </c>
      <c r="AJ38" s="128">
        <v>0.15726213805329609</v>
      </c>
      <c r="AK38" s="128">
        <v>9.9606134321068236</v>
      </c>
      <c r="AL38" s="130">
        <v>43.0978061073818</v>
      </c>
      <c r="AM38" s="130">
        <v>253.91654763661981</v>
      </c>
      <c r="AN38" s="130">
        <v>23.795109711705631</v>
      </c>
      <c r="AO38" s="130">
        <v>72.247371438715902</v>
      </c>
      <c r="AP38" s="130">
        <v>11.173933614605195</v>
      </c>
      <c r="AQ38" s="130">
        <v>1.9030676928657058</v>
      </c>
      <c r="AR38" s="130">
        <v>111.09416718776592</v>
      </c>
      <c r="AS38" s="130">
        <v>20.663458494803905</v>
      </c>
      <c r="AT38" s="130">
        <v>70.803019153180955</v>
      </c>
      <c r="AU38" s="128">
        <v>2.6627663022041945</v>
      </c>
      <c r="AV38" s="128">
        <v>0.29380779950405927</v>
      </c>
      <c r="AW38" s="130">
        <v>45.593684121471341</v>
      </c>
      <c r="AX38" s="128">
        <v>4.740984135646948</v>
      </c>
      <c r="AY38" s="128">
        <v>10.443538927710341</v>
      </c>
      <c r="AZ38" s="128">
        <v>1.4700381244466314</v>
      </c>
      <c r="BA38" s="128">
        <v>7.0461372658548305</v>
      </c>
      <c r="BB38" s="128">
        <v>2.1557798963003774</v>
      </c>
      <c r="BC38" s="128">
        <v>0.66203067061269771</v>
      </c>
      <c r="BD38" s="128">
        <v>2.3787267292247511</v>
      </c>
      <c r="BE38" s="128">
        <v>0.40459861987414342</v>
      </c>
      <c r="BF38" s="128">
        <v>2.7441557359552435</v>
      </c>
      <c r="BG38" s="128">
        <v>0.57580613717551243</v>
      </c>
      <c r="BH38" s="128">
        <v>1.7533121271712855</v>
      </c>
      <c r="BI38" s="128">
        <v>0.27527897808202467</v>
      </c>
      <c r="BJ38" s="128">
        <v>1.6863891470222048</v>
      </c>
      <c r="BK38" s="128">
        <v>0.2644361881940972</v>
      </c>
      <c r="BL38" s="128">
        <v>1.6946566808776515</v>
      </c>
      <c r="BM38" s="128">
        <v>0.23167433915897831</v>
      </c>
      <c r="BN38" s="128">
        <v>2.6210836105871578</v>
      </c>
      <c r="BO38" s="128">
        <v>0.98137195199514893</v>
      </c>
      <c r="BP38" s="128">
        <v>0.63378109772567848</v>
      </c>
    </row>
    <row r="39" spans="1:68" x14ac:dyDescent="0.35">
      <c r="A39" s="122" t="s">
        <v>4375</v>
      </c>
      <c r="B39" s="131">
        <v>488853</v>
      </c>
      <c r="C39" s="131">
        <v>6770342</v>
      </c>
      <c r="D39" t="s">
        <v>4279</v>
      </c>
      <c r="E39" s="124" t="s">
        <v>4280</v>
      </c>
      <c r="F39" s="125" t="s">
        <v>4282</v>
      </c>
      <c r="G39" s="125" t="s">
        <v>4582</v>
      </c>
      <c r="H39" s="132">
        <v>43313</v>
      </c>
      <c r="I39" s="127">
        <v>52.783774167899999</v>
      </c>
      <c r="J39" s="128">
        <v>0.78463494668013523</v>
      </c>
      <c r="K39" s="127">
        <v>13.417007366469036</v>
      </c>
      <c r="L39" s="127">
        <v>12.721869423241406</v>
      </c>
      <c r="M39" s="128">
        <v>0.1426798927772624</v>
      </c>
      <c r="N39" s="127">
        <v>8.2634437213610941</v>
      </c>
      <c r="O39" s="127">
        <v>10.031046681426249</v>
      </c>
      <c r="P39" s="127">
        <v>2.4436792200578492</v>
      </c>
      <c r="Q39" s="127">
        <v>9.0634294125471901E-2</v>
      </c>
      <c r="R39" s="127">
        <v>0.10842428339091884</v>
      </c>
      <c r="S39" s="127">
        <f>(X39*1.46)/10000</f>
        <v>4.1481563640002286E-2</v>
      </c>
      <c r="T39" s="127">
        <v>0.31843964573594741</v>
      </c>
      <c r="U39" s="127">
        <f t="shared" si="1"/>
        <v>101.14711520680537</v>
      </c>
      <c r="V39" s="129">
        <v>33.407317847736984</v>
      </c>
      <c r="W39" s="130">
        <v>225.31047438005501</v>
      </c>
      <c r="X39" s="130">
        <v>284.12029890412526</v>
      </c>
      <c r="Y39" s="130">
        <v>40.603253639064654</v>
      </c>
      <c r="Z39" s="130">
        <v>132.41384486307004</v>
      </c>
      <c r="AA39" s="130">
        <v>107.62984747241256</v>
      </c>
      <c r="AB39" s="130">
        <v>91.900606854098797</v>
      </c>
      <c r="AC39" s="130">
        <v>84.629727134831612</v>
      </c>
      <c r="AD39" s="130">
        <v>22.988844688579807</v>
      </c>
      <c r="AE39" s="130">
        <v>75.603137535718389</v>
      </c>
      <c r="AF39" s="130">
        <v>38.269500682241514</v>
      </c>
      <c r="AG39" s="128">
        <v>0.76237814646496072</v>
      </c>
      <c r="AH39" s="130">
        <v>225.20355733981091</v>
      </c>
      <c r="AI39" s="130">
        <v>286.65711481356323</v>
      </c>
      <c r="AJ39" s="128">
        <v>0.17338728367943898</v>
      </c>
      <c r="AK39" s="128">
        <v>12.026786380378903</v>
      </c>
      <c r="AL39" s="130">
        <v>43.759651076597599</v>
      </c>
      <c r="AM39" s="130">
        <v>122.50918437527415</v>
      </c>
      <c r="AN39" s="130">
        <v>97.48988020844503</v>
      </c>
      <c r="AO39" s="130">
        <v>89.808648672443695</v>
      </c>
      <c r="AP39" s="130">
        <v>13.207682151974073</v>
      </c>
      <c r="AQ39" s="130">
        <v>0.33847170046546232</v>
      </c>
      <c r="AR39" s="130">
        <v>86.761503761455984</v>
      </c>
      <c r="AS39" s="130">
        <v>21.244183390888658</v>
      </c>
      <c r="AT39" s="130">
        <v>73.187927500592224</v>
      </c>
      <c r="AU39" s="128">
        <v>3.2033933841029674</v>
      </c>
      <c r="AV39" s="128">
        <v>5.3851495154674828E-2</v>
      </c>
      <c r="AW39" s="130">
        <v>36.149913816210663</v>
      </c>
      <c r="AX39" s="128">
        <v>9.0345590377774787</v>
      </c>
      <c r="AY39" s="128">
        <v>18.019359840871573</v>
      </c>
      <c r="AZ39" s="128">
        <v>2.1792576677751905</v>
      </c>
      <c r="BA39" s="128">
        <v>9.7695773001850181</v>
      </c>
      <c r="BB39" s="128">
        <v>2.8885060923163302</v>
      </c>
      <c r="BC39" s="128">
        <v>0.92330115827296944</v>
      </c>
      <c r="BD39" s="128">
        <v>2.9404639508998636</v>
      </c>
      <c r="BE39" s="128">
        <v>0.49084865065772704</v>
      </c>
      <c r="BF39" s="128">
        <v>3.2016048372531603</v>
      </c>
      <c r="BG39" s="128">
        <v>0.57863905822628259</v>
      </c>
      <c r="BH39" s="128">
        <v>1.8159527164102853</v>
      </c>
      <c r="BI39" s="128">
        <v>0.28235606197531721</v>
      </c>
      <c r="BJ39" s="128">
        <v>1.8001492075606143</v>
      </c>
      <c r="BK39" s="128">
        <v>0.27263477478452636</v>
      </c>
      <c r="BL39" s="128">
        <v>2.0245121585993018</v>
      </c>
      <c r="BM39" s="128">
        <v>0.26639370702238097</v>
      </c>
      <c r="BN39" s="128">
        <v>5.4926421336402074</v>
      </c>
      <c r="BO39" s="128">
        <v>3.7853937512909108</v>
      </c>
      <c r="BP39" s="128">
        <v>0.70489062838970995</v>
      </c>
    </row>
    <row r="40" spans="1:68" x14ac:dyDescent="0.35">
      <c r="A40" t="s">
        <v>4379</v>
      </c>
      <c r="B40" s="131">
        <v>487153</v>
      </c>
      <c r="C40" s="131">
        <v>6769587</v>
      </c>
      <c r="D40" s="137" t="s">
        <v>117</v>
      </c>
      <c r="E40" s="124" t="s">
        <v>4280</v>
      </c>
      <c r="F40" s="125" t="s">
        <v>4282</v>
      </c>
      <c r="G40" s="125" t="s">
        <v>4582</v>
      </c>
      <c r="H40" s="126">
        <v>43647</v>
      </c>
      <c r="I40" s="128">
        <v>56.441124514850706</v>
      </c>
      <c r="J40" s="128">
        <v>0.80637676209891851</v>
      </c>
      <c r="K40" s="128">
        <v>13.325052388458172</v>
      </c>
      <c r="L40" s="128">
        <v>11.950826701861111</v>
      </c>
      <c r="M40" s="128">
        <v>0.13167485699417761</v>
      </c>
      <c r="N40" s="128">
        <v>5.6319650058390751</v>
      </c>
      <c r="O40" s="128">
        <v>10.388396790567377</v>
      </c>
      <c r="P40" s="128">
        <v>1.7895282818798499</v>
      </c>
      <c r="Q40" s="128">
        <v>9.9562633712647147E-2</v>
      </c>
      <c r="R40" s="128">
        <v>9.9842972530432977E-2</v>
      </c>
      <c r="S40" s="128">
        <v>9.1491357360753926E-3</v>
      </c>
      <c r="T40" s="128">
        <v>0.22542831379616796</v>
      </c>
      <c r="U40" s="128">
        <v>100.89892835832472</v>
      </c>
      <c r="V40" s="130">
        <v>31.090577774088366</v>
      </c>
      <c r="W40" s="130">
        <v>246.36148960578458</v>
      </c>
      <c r="X40" s="130">
        <v>62.66531326079037</v>
      </c>
      <c r="Y40" s="130">
        <v>41.089961197256549</v>
      </c>
      <c r="Z40" s="130">
        <v>47.132678422043853</v>
      </c>
      <c r="AA40" s="130">
        <v>71.331287879296411</v>
      </c>
      <c r="AB40" s="130">
        <v>81.506639386326285</v>
      </c>
      <c r="AC40" s="130">
        <v>207.1792831498733</v>
      </c>
      <c r="AD40" s="130">
        <v>21.412601485645908</v>
      </c>
      <c r="AE40" s="130">
        <v>80.791622886588002</v>
      </c>
      <c r="AF40" s="130">
        <v>88.432044615620725</v>
      </c>
      <c r="AG40" s="128">
        <v>0.8039688199825572</v>
      </c>
      <c r="AH40" s="130">
        <v>243.48313981644782</v>
      </c>
      <c r="AI40" s="130">
        <v>61.220599902829761</v>
      </c>
      <c r="AJ40" s="128">
        <v>0.13626051369326914</v>
      </c>
      <c r="AK40" s="128">
        <v>11.900995574483751</v>
      </c>
      <c r="AL40" s="130">
        <v>39.665794483877619</v>
      </c>
      <c r="AM40" s="130">
        <v>47.582001181645502</v>
      </c>
      <c r="AN40" s="130">
        <v>72.879429607412135</v>
      </c>
      <c r="AO40" s="130">
        <v>82.446998396704544</v>
      </c>
      <c r="AP40" s="130">
        <v>13.583233123737275</v>
      </c>
      <c r="AQ40" s="130">
        <v>0.63115239990393701</v>
      </c>
      <c r="AR40" s="130">
        <v>211.302421412527</v>
      </c>
      <c r="AS40" s="130">
        <v>22.166938073068973</v>
      </c>
      <c r="AT40" s="130">
        <v>80.911667782128575</v>
      </c>
      <c r="AU40" s="128">
        <v>4.0244492101654759</v>
      </c>
      <c r="AV40" s="128">
        <v>5.9641413427995754E-2</v>
      </c>
      <c r="AW40" s="130">
        <v>87.518059445748847</v>
      </c>
      <c r="AX40" s="128">
        <v>8.1830480411768605</v>
      </c>
      <c r="AY40" s="128">
        <v>17.744897462075848</v>
      </c>
      <c r="AZ40" s="128">
        <v>2.264670293824218</v>
      </c>
      <c r="BA40" s="128">
        <v>10.282641370091877</v>
      </c>
      <c r="BB40" s="128">
        <v>2.8147478742171197</v>
      </c>
      <c r="BC40" s="128">
        <v>0.93035038390015479</v>
      </c>
      <c r="BD40" s="128">
        <v>3.0221891920377857</v>
      </c>
      <c r="BE40" s="128">
        <v>0.5340071833508917</v>
      </c>
      <c r="BF40" s="128">
        <v>3.2777991577118413</v>
      </c>
      <c r="BG40" s="128">
        <v>0.6243917239105905</v>
      </c>
      <c r="BH40" s="128">
        <v>1.9313871770700679</v>
      </c>
      <c r="BI40" s="128">
        <v>0.32821073330666783</v>
      </c>
      <c r="BJ40" s="128">
        <v>1.9044184865309834</v>
      </c>
      <c r="BK40" s="128">
        <v>0.29136558418610869</v>
      </c>
      <c r="BL40" s="128">
        <v>2.0612744473191769</v>
      </c>
      <c r="BM40" s="128">
        <v>0.29475308821039831</v>
      </c>
      <c r="BN40" s="128">
        <v>7.7332592960205675</v>
      </c>
      <c r="BO40" s="128">
        <v>3.6043990284005871</v>
      </c>
      <c r="BP40" s="128">
        <v>0.71310101639930012</v>
      </c>
    </row>
    <row r="41" spans="1:68" x14ac:dyDescent="0.35">
      <c r="A41" s="122" t="s">
        <v>4380</v>
      </c>
      <c r="B41" s="131">
        <v>486969</v>
      </c>
      <c r="C41" s="131">
        <v>6769258</v>
      </c>
      <c r="D41" t="s">
        <v>4279</v>
      </c>
      <c r="E41" s="124" t="s">
        <v>4280</v>
      </c>
      <c r="F41" s="125" t="s">
        <v>4282</v>
      </c>
      <c r="G41" s="125" t="s">
        <v>4582</v>
      </c>
      <c r="H41" s="132">
        <v>43313</v>
      </c>
      <c r="I41" s="127">
        <v>53.6230548703384</v>
      </c>
      <c r="J41" s="128">
        <v>0.83492777503977744</v>
      </c>
      <c r="K41" s="127">
        <v>12.887901551476034</v>
      </c>
      <c r="L41" s="127">
        <v>11.216515094297938</v>
      </c>
      <c r="M41" s="128">
        <v>0.14391211485752414</v>
      </c>
      <c r="N41" s="127">
        <v>8.2872143849580269</v>
      </c>
      <c r="O41" s="127">
        <v>8.1055978728185227</v>
      </c>
      <c r="P41" s="127">
        <v>5.6716421055733912</v>
      </c>
      <c r="Q41" s="127">
        <v>7.5785538825480447E-2</v>
      </c>
      <c r="R41" s="127">
        <v>9.3038907931068615E-2</v>
      </c>
      <c r="S41" s="127">
        <f>(X41*1.46)/10000</f>
        <v>3.5139598262070526E-2</v>
      </c>
      <c r="T41" s="127">
        <v>0.31888679518765189</v>
      </c>
      <c r="U41" s="127">
        <f t="shared" ref="U41:U87" si="4">SUM(I41:T41)</f>
        <v>101.29361660956592</v>
      </c>
      <c r="V41" s="129">
        <v>32.875643674060647</v>
      </c>
      <c r="W41" s="130">
        <v>216.87069791942787</v>
      </c>
      <c r="X41" s="130">
        <v>240.68217987719538</v>
      </c>
      <c r="Y41" s="130">
        <v>39.176970540028186</v>
      </c>
      <c r="Z41" s="130">
        <v>180.78830371947589</v>
      </c>
      <c r="AA41" s="130">
        <v>78.927251717181335</v>
      </c>
      <c r="AB41" s="130">
        <v>73.893143535335184</v>
      </c>
      <c r="AC41" s="130">
        <v>84.040329541278155</v>
      </c>
      <c r="AD41" s="130">
        <v>23.608328411790605</v>
      </c>
      <c r="AE41" s="130">
        <v>74.550427751282484</v>
      </c>
      <c r="AF41" s="130">
        <v>73.767815534997752</v>
      </c>
      <c r="AG41" s="128">
        <v>0.83936837522118557</v>
      </c>
      <c r="AH41" s="130">
        <v>227.30816799320152</v>
      </c>
      <c r="AI41" s="130">
        <v>249.4139095262079</v>
      </c>
      <c r="AJ41" s="128">
        <v>0.1598605407446535</v>
      </c>
      <c r="AK41" s="128">
        <v>11.055543301894689</v>
      </c>
      <c r="AL41" s="130">
        <v>41.442508426020197</v>
      </c>
      <c r="AM41" s="130">
        <v>171.82785930648473</v>
      </c>
      <c r="AN41" s="130">
        <v>79.092317809424088</v>
      </c>
      <c r="AO41" s="130">
        <v>69.167664867825849</v>
      </c>
      <c r="AP41" s="130">
        <v>11.747989844763811</v>
      </c>
      <c r="AQ41" s="130">
        <v>2.4993019862638031</v>
      </c>
      <c r="AR41" s="130">
        <v>85.925143632548995</v>
      </c>
      <c r="AS41" s="130">
        <v>21.399342654526023</v>
      </c>
      <c r="AT41" s="130">
        <v>73.784434358319487</v>
      </c>
      <c r="AU41" s="128">
        <v>3.5106993701540716</v>
      </c>
      <c r="AV41" s="128">
        <v>0.34954955449788438</v>
      </c>
      <c r="AW41" s="130">
        <v>71.122009246809625</v>
      </c>
      <c r="AX41" s="128">
        <v>7.4828464431607085</v>
      </c>
      <c r="AY41" s="128">
        <v>14.588270000961952</v>
      </c>
      <c r="AZ41" s="128">
        <v>2.0422017972927562</v>
      </c>
      <c r="BA41" s="128">
        <v>9.635533099681572</v>
      </c>
      <c r="BB41" s="128">
        <v>2.790953742572881</v>
      </c>
      <c r="BC41" s="128">
        <v>0.79281818373294166</v>
      </c>
      <c r="BD41" s="128">
        <v>3.1226070821316338</v>
      </c>
      <c r="BE41" s="128">
        <v>0.48891066095365915</v>
      </c>
      <c r="BF41" s="128">
        <v>3.405448372790425</v>
      </c>
      <c r="BG41" s="128">
        <v>0.64223875960617416</v>
      </c>
      <c r="BH41" s="128">
        <v>1.9066951464149671</v>
      </c>
      <c r="BI41" s="128">
        <v>0.29718997284894255</v>
      </c>
      <c r="BJ41" s="128">
        <v>1.8243917373699461</v>
      </c>
      <c r="BK41" s="128">
        <v>0.28668371438709805</v>
      </c>
      <c r="BL41" s="128">
        <v>2.0138921751761449</v>
      </c>
      <c r="BM41" s="128">
        <v>0.31546893979568685</v>
      </c>
      <c r="BN41" s="128">
        <v>4.9479853500902022</v>
      </c>
      <c r="BO41" s="128">
        <v>2.6690288055276175</v>
      </c>
      <c r="BP41" s="128">
        <v>0.58981869089657724</v>
      </c>
    </row>
    <row r="42" spans="1:68" x14ac:dyDescent="0.35">
      <c r="A42" s="133" t="s">
        <v>4382</v>
      </c>
      <c r="B42" s="131">
        <v>486997</v>
      </c>
      <c r="C42" s="131">
        <v>6769136</v>
      </c>
      <c r="D42" t="s">
        <v>117</v>
      </c>
      <c r="E42" s="124" t="s">
        <v>4280</v>
      </c>
      <c r="F42" s="125" t="s">
        <v>4282</v>
      </c>
      <c r="G42" s="125" t="s">
        <v>4582</v>
      </c>
      <c r="H42" s="134">
        <v>42917</v>
      </c>
      <c r="I42" s="127">
        <v>56.188018016852638</v>
      </c>
      <c r="J42" s="128">
        <v>1.1023333333333334</v>
      </c>
      <c r="K42" s="127">
        <v>13.361984541738991</v>
      </c>
      <c r="L42" s="127">
        <v>13.680042555749123</v>
      </c>
      <c r="M42" s="128">
        <v>0.1204804087564562</v>
      </c>
      <c r="N42" s="127">
        <v>4.2752343004536666</v>
      </c>
      <c r="O42" s="127">
        <v>8.6274865332059658</v>
      </c>
      <c r="P42" s="127">
        <v>2.6382574075759728</v>
      </c>
      <c r="Q42" s="127">
        <v>5.7617482129768069E-2</v>
      </c>
      <c r="R42" s="127">
        <v>7.6012740964803885E-2</v>
      </c>
      <c r="S42" s="127">
        <f>(X42*152/104)/10000</f>
        <v>2.4785213858256314E-2</v>
      </c>
      <c r="T42" s="127">
        <v>0.20393365358462767</v>
      </c>
      <c r="U42" s="127">
        <f t="shared" si="4"/>
        <v>100.35618618820359</v>
      </c>
      <c r="V42" s="129">
        <v>30.702758825145775</v>
      </c>
      <c r="W42" s="130">
        <v>218.89621992144117</v>
      </c>
      <c r="X42" s="130">
        <v>169.58304218806953</v>
      </c>
      <c r="Y42" s="130">
        <v>60.733400075927769</v>
      </c>
      <c r="Z42" s="130">
        <v>7955.1613247656587</v>
      </c>
      <c r="AA42" s="130">
        <v>948.026267614218</v>
      </c>
      <c r="AB42" s="130">
        <v>136.37374794462562</v>
      </c>
      <c r="AC42" s="130">
        <v>82.966779417966592</v>
      </c>
      <c r="AD42" s="130">
        <v>21.993223279839345</v>
      </c>
      <c r="AE42" s="130">
        <v>92.961240120036209</v>
      </c>
      <c r="AF42" s="130">
        <v>95.34370243741273</v>
      </c>
      <c r="AG42" s="128">
        <v>1.09921</v>
      </c>
      <c r="AH42" s="130">
        <v>204.04743772555199</v>
      </c>
      <c r="AI42" s="130">
        <v>153.11547203267111</v>
      </c>
      <c r="AJ42" s="128">
        <v>0.11451118622243681</v>
      </c>
      <c r="AK42" s="128">
        <v>9.6521273291925471</v>
      </c>
      <c r="AL42" s="130">
        <v>62.073493267899998</v>
      </c>
      <c r="AM42" s="130">
        <v>7718.3375485921515</v>
      </c>
      <c r="AN42" s="130">
        <v>958.35350381228398</v>
      </c>
      <c r="AO42" s="135">
        <v>41.215417022705914</v>
      </c>
      <c r="AP42" s="130">
        <v>12.008299253445898</v>
      </c>
      <c r="AQ42" s="130">
        <v>0.8247695840996766</v>
      </c>
      <c r="AR42" s="130">
        <v>78.98574585871539</v>
      </c>
      <c r="AS42" s="130">
        <v>20.407976637070238</v>
      </c>
      <c r="AT42" s="130">
        <v>90.776109001630203</v>
      </c>
      <c r="AU42" s="128">
        <v>5.2438685239084002</v>
      </c>
      <c r="AV42" s="128">
        <v>0.12365666308156681</v>
      </c>
      <c r="AW42" s="130">
        <v>87.291975382717894</v>
      </c>
      <c r="AX42" s="128">
        <v>8.7631148139870092</v>
      </c>
      <c r="AY42" s="128">
        <v>20.382235002314186</v>
      </c>
      <c r="AZ42" s="128">
        <v>2.7573733018446118</v>
      </c>
      <c r="BA42" s="128">
        <v>11.749800478155558</v>
      </c>
      <c r="BB42" s="128">
        <v>3.0504468998354275</v>
      </c>
      <c r="BC42" s="128">
        <v>0.87961986751799515</v>
      </c>
      <c r="BD42" s="128">
        <v>3.1015744768877278</v>
      </c>
      <c r="BE42" s="128">
        <v>0.58177717067043488</v>
      </c>
      <c r="BF42" s="128">
        <v>3.5041695718007673</v>
      </c>
      <c r="BG42" s="128">
        <v>0.6719466734003875</v>
      </c>
      <c r="BH42" s="128">
        <v>1.812453855039349</v>
      </c>
      <c r="BI42" s="128">
        <v>0.27304921253658887</v>
      </c>
      <c r="BJ42" s="128">
        <v>1.7821431577823168</v>
      </c>
      <c r="BK42" s="128">
        <v>0.30863712458052078</v>
      </c>
      <c r="BL42" s="128">
        <v>2.2883546317918437</v>
      </c>
      <c r="BM42" s="128">
        <v>0.36568354722187424</v>
      </c>
      <c r="BN42" s="136">
        <v>9.5984351032324149</v>
      </c>
      <c r="BO42" s="128">
        <v>2.3964890366794105</v>
      </c>
      <c r="BP42" s="128">
        <v>0.58573468105696369</v>
      </c>
    </row>
    <row r="43" spans="1:68" x14ac:dyDescent="0.35">
      <c r="A43" s="133" t="s">
        <v>4403</v>
      </c>
      <c r="B43" s="131">
        <v>486673</v>
      </c>
      <c r="C43" s="131">
        <v>6769150</v>
      </c>
      <c r="D43" t="s">
        <v>4404</v>
      </c>
      <c r="E43" s="124" t="s">
        <v>4280</v>
      </c>
      <c r="F43" s="125" t="s">
        <v>4282</v>
      </c>
      <c r="G43" s="125" t="s">
        <v>4582</v>
      </c>
      <c r="H43" s="134">
        <v>42917</v>
      </c>
      <c r="I43" s="127">
        <v>54.857291663316204</v>
      </c>
      <c r="J43" s="128">
        <v>0.99412049050638518</v>
      </c>
      <c r="K43" s="127">
        <v>12.235070889312274</v>
      </c>
      <c r="L43" s="127">
        <v>10.924110006760124</v>
      </c>
      <c r="M43" s="128">
        <v>0.15507264373647908</v>
      </c>
      <c r="N43" s="127">
        <v>6.6400411240150845</v>
      </c>
      <c r="O43" s="127">
        <v>10.351364960121952</v>
      </c>
      <c r="P43" s="127">
        <v>2.1668083967878005</v>
      </c>
      <c r="Q43" s="127">
        <v>0.12234282600695597</v>
      </c>
      <c r="R43" s="127">
        <v>9.3233756797359166E-2</v>
      </c>
      <c r="S43" s="127">
        <f>(X43*152/104)/10000</f>
        <v>4.1240362314875371E-2</v>
      </c>
      <c r="T43" s="127">
        <v>0.33782441079440245</v>
      </c>
      <c r="U43" s="127">
        <f t="shared" si="4"/>
        <v>98.918521530469903</v>
      </c>
      <c r="V43" s="129">
        <v>30.702341807903853</v>
      </c>
      <c r="W43" s="130">
        <v>237.89446283863504</v>
      </c>
      <c r="X43" s="130">
        <v>282.17090004914724</v>
      </c>
      <c r="Y43" s="130">
        <v>38.874537727683297</v>
      </c>
      <c r="Z43" s="130">
        <v>53.510858926681351</v>
      </c>
      <c r="AA43" s="130">
        <v>132.80350989343225</v>
      </c>
      <c r="AB43" s="130">
        <v>107.64241600748326</v>
      </c>
      <c r="AC43" s="130">
        <v>128.29994900788148</v>
      </c>
      <c r="AD43" s="130">
        <v>22.58968236731226</v>
      </c>
      <c r="AE43" s="130">
        <v>99.922033006462513</v>
      </c>
      <c r="AF43" s="130">
        <v>73.2122208997435</v>
      </c>
      <c r="AG43" s="128">
        <v>1.0011093333333332</v>
      </c>
      <c r="AH43" s="130">
        <v>248.25031138368601</v>
      </c>
      <c r="AI43" s="130">
        <v>263.86619834710746</v>
      </c>
      <c r="AJ43" s="128">
        <v>0.15241337920489298</v>
      </c>
      <c r="AK43" s="128">
        <v>8.6003075046272937</v>
      </c>
      <c r="AL43" s="130">
        <v>35.498951423243597</v>
      </c>
      <c r="AM43" s="130">
        <v>49.620432032292662</v>
      </c>
      <c r="AN43" s="130">
        <v>122.530540545093</v>
      </c>
      <c r="AO43" s="135">
        <v>101.76614208957258</v>
      </c>
      <c r="AP43" s="130">
        <v>11.61870715580719</v>
      </c>
      <c r="AQ43" s="130">
        <v>1.8800041291666569</v>
      </c>
      <c r="AR43" s="130">
        <v>128.71673614997752</v>
      </c>
      <c r="AS43" s="130">
        <v>23.290787052878532</v>
      </c>
      <c r="AT43" s="130">
        <v>97.868313027377297</v>
      </c>
      <c r="AU43" s="128">
        <v>4.8849055866753597</v>
      </c>
      <c r="AV43" s="128">
        <v>7.8446129523480873E-2</v>
      </c>
      <c r="AW43" s="130">
        <v>71.575039320119501</v>
      </c>
      <c r="AX43" s="128">
        <v>7.1486231704404872</v>
      </c>
      <c r="AY43" s="128">
        <v>21.442081630516451</v>
      </c>
      <c r="AZ43" s="128">
        <v>2.3682038327384523</v>
      </c>
      <c r="BA43" s="128">
        <v>10.057171000310319</v>
      </c>
      <c r="BB43" s="128">
        <v>2.9827502449564602</v>
      </c>
      <c r="BC43" s="128">
        <v>1.0240382432357966</v>
      </c>
      <c r="BD43" s="128">
        <v>3.1098017403363678</v>
      </c>
      <c r="BE43" s="128">
        <v>0.5931797680730323</v>
      </c>
      <c r="BF43" s="128">
        <v>3.6985042336692078</v>
      </c>
      <c r="BG43" s="128">
        <v>0.71825842327340528</v>
      </c>
      <c r="BH43" s="128">
        <v>2.1823446879177735</v>
      </c>
      <c r="BI43" s="128">
        <v>0.32490580818242787</v>
      </c>
      <c r="BJ43" s="128">
        <v>2.4257029932757717</v>
      </c>
      <c r="BK43" s="128">
        <v>0.34300179694519323</v>
      </c>
      <c r="BL43" s="128">
        <v>2.3613927568150883</v>
      </c>
      <c r="BM43" s="128">
        <v>0.32968838063462536</v>
      </c>
      <c r="BN43" s="136">
        <v>3.2479505723353648</v>
      </c>
      <c r="BO43" s="128">
        <v>2.4872994242227069</v>
      </c>
      <c r="BP43" s="128">
        <v>0.61807489861328957</v>
      </c>
    </row>
    <row r="44" spans="1:68" x14ac:dyDescent="0.35">
      <c r="A44" s="133" t="s">
        <v>4407</v>
      </c>
      <c r="B44" s="131">
        <v>482935</v>
      </c>
      <c r="C44" s="131">
        <v>6771919</v>
      </c>
      <c r="D44" t="s">
        <v>117</v>
      </c>
      <c r="E44" s="124" t="s">
        <v>4280</v>
      </c>
      <c r="F44" s="125" t="s">
        <v>4282</v>
      </c>
      <c r="G44" s="125" t="s">
        <v>4582</v>
      </c>
      <c r="H44" s="134">
        <v>42917</v>
      </c>
      <c r="I44" s="127">
        <v>57.47128763662932</v>
      </c>
      <c r="J44" s="128">
        <v>0.6905622856981285</v>
      </c>
      <c r="K44" s="127">
        <v>15.026985601029509</v>
      </c>
      <c r="L44" s="127">
        <v>9.1646412942296838</v>
      </c>
      <c r="M44" s="128">
        <v>0.1533360574415813</v>
      </c>
      <c r="N44" s="127">
        <v>5.0696908597747958</v>
      </c>
      <c r="O44" s="127">
        <v>11.023713077704</v>
      </c>
      <c r="P44" s="127">
        <v>2.1734365473158168</v>
      </c>
      <c r="Q44" s="127">
        <v>4.8819969490935478E-2</v>
      </c>
      <c r="R44" s="127">
        <v>6.7655751401595021E-2</v>
      </c>
      <c r="S44" s="127">
        <f>(X44*152/104)/10000</f>
        <v>3.4641505171097618E-2</v>
      </c>
      <c r="T44" s="127">
        <v>0.3120820329915216</v>
      </c>
      <c r="U44" s="127">
        <f t="shared" si="4"/>
        <v>101.23685261887798</v>
      </c>
      <c r="V44" s="129">
        <v>32.46795188783674</v>
      </c>
      <c r="W44" s="130">
        <v>208.7531062231281</v>
      </c>
      <c r="X44" s="130">
        <v>237.02082485487841</v>
      </c>
      <c r="Y44" s="130">
        <v>41.367491354653907</v>
      </c>
      <c r="Z44" s="130">
        <v>86.241851858066056</v>
      </c>
      <c r="AA44" s="130">
        <v>108.80391396386344</v>
      </c>
      <c r="AB44" s="130">
        <v>82.344469353881138</v>
      </c>
      <c r="AC44" s="130">
        <v>111.96803398042164</v>
      </c>
      <c r="AD44" s="130">
        <v>21.829808443704682</v>
      </c>
      <c r="AE44" s="130">
        <v>101.6273583658655</v>
      </c>
      <c r="AF44" s="130">
        <v>54.907139059743031</v>
      </c>
      <c r="AG44" s="128">
        <v>0.70362933333333333</v>
      </c>
      <c r="AH44" s="130">
        <v>206.25687785767499</v>
      </c>
      <c r="AI44" s="130">
        <v>220.03355945821849</v>
      </c>
      <c r="AJ44" s="128">
        <v>0.14554671253822629</v>
      </c>
      <c r="AK44" s="128">
        <v>7.2027910987716632</v>
      </c>
      <c r="AL44" s="130">
        <v>37.004585569585061</v>
      </c>
      <c r="AM44" s="130">
        <v>81.01920298201334</v>
      </c>
      <c r="AN44" s="130">
        <v>102.425679433982</v>
      </c>
      <c r="AO44" s="135">
        <v>89.207704433087855</v>
      </c>
      <c r="AP44" s="130">
        <v>13.243641242436194</v>
      </c>
      <c r="AQ44" s="130">
        <v>0.43291598564091605</v>
      </c>
      <c r="AR44" s="130">
        <v>106.27505330208109</v>
      </c>
      <c r="AS44" s="130">
        <v>21.431800089852246</v>
      </c>
      <c r="AT44" s="130">
        <v>104.124121295801</v>
      </c>
      <c r="AU44" s="128">
        <v>4.6424650083857202</v>
      </c>
      <c r="AV44" s="128">
        <v>2.7035692287937896E-2</v>
      </c>
      <c r="AW44" s="130">
        <v>50.213000580146904</v>
      </c>
      <c r="AX44" s="128">
        <v>14.071396713041382</v>
      </c>
      <c r="AY44" s="128">
        <v>27.888658568278952</v>
      </c>
      <c r="AZ44" s="128">
        <v>3.3981891541008573</v>
      </c>
      <c r="BA44" s="128">
        <v>12.976990004835205</v>
      </c>
      <c r="BB44" s="128">
        <v>3.3713993015602339</v>
      </c>
      <c r="BC44" s="128">
        <v>1.0149947649749269</v>
      </c>
      <c r="BD44" s="128">
        <v>3.2077459316803316</v>
      </c>
      <c r="BE44" s="128">
        <v>0.56833623065806627</v>
      </c>
      <c r="BF44" s="128">
        <v>3.4990242206695332</v>
      </c>
      <c r="BG44" s="128">
        <v>0.72045518923085206</v>
      </c>
      <c r="BH44" s="128">
        <v>2.1823446879177735</v>
      </c>
      <c r="BI44" s="128">
        <v>0.30967200536552653</v>
      </c>
      <c r="BJ44" s="128">
        <v>2.3030567050661648</v>
      </c>
      <c r="BK44" s="128">
        <v>0.34825002389554782</v>
      </c>
      <c r="BL44" s="128">
        <v>2.7695454020882879</v>
      </c>
      <c r="BM44" s="128">
        <v>0.40075122383169676</v>
      </c>
      <c r="BN44" s="136">
        <v>6.7529354736129488</v>
      </c>
      <c r="BO44" s="128">
        <v>4.7509308993090418</v>
      </c>
      <c r="BP44" s="128">
        <v>1.4461098644195987</v>
      </c>
    </row>
    <row r="45" spans="1:68" x14ac:dyDescent="0.35">
      <c r="A45" s="122" t="s">
        <v>4427</v>
      </c>
      <c r="B45" s="131">
        <v>486363</v>
      </c>
      <c r="C45" s="131">
        <v>6766349</v>
      </c>
      <c r="D45" t="s">
        <v>117</v>
      </c>
      <c r="E45" s="124" t="s">
        <v>4280</v>
      </c>
      <c r="F45" s="125" t="s">
        <v>4282</v>
      </c>
      <c r="G45" s="125" t="s">
        <v>4582</v>
      </c>
      <c r="H45" s="132">
        <v>43313</v>
      </c>
      <c r="I45" s="127">
        <v>50.591228937934765</v>
      </c>
      <c r="J45" s="128">
        <v>0.91062351377298845</v>
      </c>
      <c r="K45" s="127">
        <v>14.721728190999382</v>
      </c>
      <c r="L45" s="127">
        <v>10.229013424505403</v>
      </c>
      <c r="M45" s="128">
        <v>0.14414904060567826</v>
      </c>
      <c r="N45" s="127">
        <v>7.9335997226761403</v>
      </c>
      <c r="O45" s="127">
        <v>10.9319650746829</v>
      </c>
      <c r="P45" s="127">
        <v>2.9978180759338011</v>
      </c>
      <c r="Q45" s="127">
        <v>0.21763993110437091</v>
      </c>
      <c r="R45" s="127">
        <v>0.10387787618900331</v>
      </c>
      <c r="S45" s="127">
        <f t="shared" ref="S45:S55" si="5">(X45*1.46)/10000</f>
        <v>4.3672707869423649E-2</v>
      </c>
      <c r="T45" s="127">
        <v>0.22815196905068635</v>
      </c>
      <c r="U45" s="127">
        <f t="shared" si="4"/>
        <v>99.053468465324542</v>
      </c>
      <c r="V45" s="129">
        <v>31.373680651582106</v>
      </c>
      <c r="W45" s="130">
        <v>238.59642751073045</v>
      </c>
      <c r="X45" s="130">
        <v>299.12813609194285</v>
      </c>
      <c r="Y45" s="130">
        <v>40.338808982563087</v>
      </c>
      <c r="Z45" s="130">
        <v>206.30154802924682</v>
      </c>
      <c r="AA45" s="130">
        <v>12.748113093850172</v>
      </c>
      <c r="AB45" s="130">
        <v>68.47087774760908</v>
      </c>
      <c r="AC45" s="130">
        <v>111.59498715187576</v>
      </c>
      <c r="AD45" s="130">
        <v>23.895333672268254</v>
      </c>
      <c r="AE45" s="130">
        <v>71.665575605317073</v>
      </c>
      <c r="AF45" s="130">
        <v>65.611869650363317</v>
      </c>
      <c r="AG45" s="128">
        <v>0.89497252845410846</v>
      </c>
      <c r="AH45" s="130">
        <v>246.76611987824455</v>
      </c>
      <c r="AI45" s="130">
        <v>294.44481889785868</v>
      </c>
      <c r="AJ45" s="128">
        <v>0.13781238484161523</v>
      </c>
      <c r="AK45" s="128">
        <v>9.7653687970383789</v>
      </c>
      <c r="AL45" s="130">
        <v>44.306725373399111</v>
      </c>
      <c r="AM45" s="130">
        <v>194.95208045197157</v>
      </c>
      <c r="AN45" s="130">
        <v>13.868968584941699</v>
      </c>
      <c r="AO45" s="130">
        <v>69.779800548608748</v>
      </c>
      <c r="AP45" s="130">
        <v>12.466845568987951</v>
      </c>
      <c r="AQ45" s="130">
        <v>7.4184926631234038</v>
      </c>
      <c r="AR45" s="130">
        <v>115.04304204413995</v>
      </c>
      <c r="AS45" s="130">
        <v>21.798287243059683</v>
      </c>
      <c r="AT45" s="130">
        <v>75.281899994153605</v>
      </c>
      <c r="AU45" s="128">
        <v>2.8900551354683155</v>
      </c>
      <c r="AV45" s="128">
        <v>4.8655318433164032</v>
      </c>
      <c r="AW45" s="130">
        <v>64.31436186390178</v>
      </c>
      <c r="AX45" s="128">
        <v>7.5237367873685832</v>
      </c>
      <c r="AY45" s="128">
        <v>15.644193530399511</v>
      </c>
      <c r="AZ45" s="128">
        <v>1.9977252292929664</v>
      </c>
      <c r="BA45" s="128">
        <v>9.1485778993286804</v>
      </c>
      <c r="BB45" s="128">
        <v>2.6963912434097863</v>
      </c>
      <c r="BC45" s="128">
        <v>0.75068008675669584</v>
      </c>
      <c r="BD45" s="128">
        <v>3.2247685866845441</v>
      </c>
      <c r="BE45" s="128">
        <v>0.51639190241414468</v>
      </c>
      <c r="BF45" s="128">
        <v>3.4898706515252993</v>
      </c>
      <c r="BG45" s="128">
        <v>0.68219613025415127</v>
      </c>
      <c r="BH45" s="128">
        <v>2.0565673501787223</v>
      </c>
      <c r="BI45" s="128">
        <v>0.36190642299481812</v>
      </c>
      <c r="BJ45" s="128">
        <v>2.1931133358702386</v>
      </c>
      <c r="BK45" s="128">
        <v>0.33846975422323061</v>
      </c>
      <c r="BL45" s="128">
        <v>2.0917596945188333</v>
      </c>
      <c r="BM45" s="128">
        <v>0.23032098115301602</v>
      </c>
      <c r="BN45" s="128">
        <v>9.680889758321797</v>
      </c>
      <c r="BO45" s="128">
        <v>1.5668351135062286</v>
      </c>
      <c r="BP45" s="128">
        <v>0.49495123659918938</v>
      </c>
    </row>
    <row r="46" spans="1:68" x14ac:dyDescent="0.35">
      <c r="A46" s="122" t="s">
        <v>4428</v>
      </c>
      <c r="B46" s="131">
        <v>486613</v>
      </c>
      <c r="C46" s="131">
        <v>6768948</v>
      </c>
      <c r="D46" t="s">
        <v>4584</v>
      </c>
      <c r="E46" s="124" t="s">
        <v>4280</v>
      </c>
      <c r="F46" s="125" t="s">
        <v>4282</v>
      </c>
      <c r="G46" s="125" t="s">
        <v>4582</v>
      </c>
      <c r="H46" s="132">
        <v>43313</v>
      </c>
      <c r="I46" s="127">
        <v>43.064487137819</v>
      </c>
      <c r="J46" s="128">
        <v>0.44987024459159991</v>
      </c>
      <c r="K46" s="127">
        <v>5.2598146231346172</v>
      </c>
      <c r="L46" s="127">
        <v>14.343077594631378</v>
      </c>
      <c r="M46" s="128">
        <v>0.1823050447861487</v>
      </c>
      <c r="N46" s="127">
        <v>28.731987175692002</v>
      </c>
      <c r="O46" s="127">
        <v>3.9415927153547781</v>
      </c>
      <c r="P46" s="127">
        <v>-3.0136448345986734E-3</v>
      </c>
      <c r="Q46" s="127">
        <v>1.881183013785586E-2</v>
      </c>
      <c r="R46" s="127">
        <v>5.2542946291695716E-2</v>
      </c>
      <c r="S46" s="127">
        <f t="shared" si="5"/>
        <v>0.31541187618862571</v>
      </c>
      <c r="T46" s="127">
        <v>4.508440913604753</v>
      </c>
      <c r="U46" s="127">
        <f t="shared" si="4"/>
        <v>100.86532845739784</v>
      </c>
      <c r="V46" s="129">
        <v>13.38548397387312</v>
      </c>
      <c r="W46" s="130">
        <v>110.46473564795093</v>
      </c>
      <c r="X46" s="130">
        <v>2160.3553163604502</v>
      </c>
      <c r="Y46" s="130">
        <v>82.991618621736791</v>
      </c>
      <c r="Z46" s="130">
        <v>1488.2997757426583</v>
      </c>
      <c r="AA46" s="130">
        <v>6.1650301481122263</v>
      </c>
      <c r="AB46" s="130">
        <v>126.0192014217193</v>
      </c>
      <c r="AC46" s="130">
        <v>17.617469963788455</v>
      </c>
      <c r="AD46" s="130">
        <v>10.388114243809275</v>
      </c>
      <c r="AE46" s="130">
        <v>36.054761266475403</v>
      </c>
      <c r="AF46" s="130">
        <v>1.2019252195868699</v>
      </c>
      <c r="AG46" s="128">
        <v>0.53940554349090875</v>
      </c>
      <c r="AH46" s="130">
        <v>118.9552542177664</v>
      </c>
      <c r="AI46" s="130">
        <v>2172.5807938766557</v>
      </c>
      <c r="AJ46" s="128">
        <v>0.17977383535359201</v>
      </c>
      <c r="AK46" s="128">
        <v>14.976228874797037</v>
      </c>
      <c r="AL46" s="130">
        <v>86.285718655343004</v>
      </c>
      <c r="AM46" s="130">
        <v>1398.5810519464007</v>
      </c>
      <c r="AN46" s="130">
        <v>9.6687963865962008</v>
      </c>
      <c r="AO46" s="130">
        <v>122.97305639221048</v>
      </c>
      <c r="AP46" s="130">
        <v>5.9788046791567746</v>
      </c>
      <c r="AQ46" s="130">
        <v>-6.9992251703531475E-2</v>
      </c>
      <c r="AR46" s="130">
        <v>18.498343461977878</v>
      </c>
      <c r="AS46" s="130">
        <v>9.5506568460051184</v>
      </c>
      <c r="AT46" s="130">
        <v>37.712692675691812</v>
      </c>
      <c r="AU46" s="128">
        <v>1.459400755233986</v>
      </c>
      <c r="AV46" s="128">
        <v>0.27527577148070609</v>
      </c>
      <c r="AW46" s="130">
        <v>1.96177267693094</v>
      </c>
      <c r="AX46" s="128">
        <v>4.1699058119391417</v>
      </c>
      <c r="AY46" s="128">
        <v>9.1134579604537578</v>
      </c>
      <c r="AZ46" s="128">
        <v>1.1374884270635457</v>
      </c>
      <c r="BA46" s="128">
        <v>5.2374098173347186</v>
      </c>
      <c r="BB46" s="128">
        <v>1.5346669978314127</v>
      </c>
      <c r="BC46" s="128">
        <v>0.48067988727341082</v>
      </c>
      <c r="BD46" s="128">
        <v>1.6067571045377231</v>
      </c>
      <c r="BE46" s="128">
        <v>0.24531115533241041</v>
      </c>
      <c r="BF46" s="128">
        <v>1.6929241004096189</v>
      </c>
      <c r="BG46" s="128">
        <v>0.31066746907817189</v>
      </c>
      <c r="BH46" s="128">
        <v>0.92423331381386087</v>
      </c>
      <c r="BI46" s="128">
        <v>0.14914558352908994</v>
      </c>
      <c r="BJ46" s="128">
        <v>1.1106832379288203</v>
      </c>
      <c r="BK46" s="128">
        <v>0.13161260339032549</v>
      </c>
      <c r="BL46" s="128">
        <v>0.99430171137709811</v>
      </c>
      <c r="BM46" s="128">
        <v>0.1132324885791135</v>
      </c>
      <c r="BN46" s="128">
        <v>0.958946162423852</v>
      </c>
      <c r="BO46" s="128">
        <v>1.0394437063030999</v>
      </c>
      <c r="BP46" s="128">
        <v>0.3367035243251425</v>
      </c>
    </row>
    <row r="47" spans="1:68" x14ac:dyDescent="0.35">
      <c r="A47" s="122" t="s">
        <v>4430</v>
      </c>
      <c r="B47" s="131">
        <v>486554</v>
      </c>
      <c r="C47" s="131">
        <v>6768974</v>
      </c>
      <c r="D47" t="s">
        <v>4437</v>
      </c>
      <c r="E47" s="124" t="s">
        <v>4280</v>
      </c>
      <c r="F47" s="125" t="s">
        <v>4282</v>
      </c>
      <c r="G47" s="125" t="s">
        <v>4582</v>
      </c>
      <c r="H47" s="132">
        <v>43313</v>
      </c>
      <c r="I47" s="127">
        <v>55.449589878704629</v>
      </c>
      <c r="J47" s="128">
        <v>0.93830636805200784</v>
      </c>
      <c r="K47" s="127">
        <v>11.641237554378332</v>
      </c>
      <c r="L47" s="127">
        <v>12.047040108245776</v>
      </c>
      <c r="M47" s="128">
        <v>0.15472923665576974</v>
      </c>
      <c r="N47" s="127">
        <v>9.005497688183306</v>
      </c>
      <c r="O47" s="127">
        <v>7.0866193355200595</v>
      </c>
      <c r="P47" s="127">
        <v>4.0505066905800611</v>
      </c>
      <c r="Q47" s="127">
        <v>5.9052808689629088E-2</v>
      </c>
      <c r="R47" s="127">
        <v>8.1435164803560167E-2</v>
      </c>
      <c r="S47" s="127">
        <f t="shared" si="5"/>
        <v>6.4885110212405658E-2</v>
      </c>
      <c r="T47" s="127">
        <v>0.127619889068917</v>
      </c>
      <c r="U47" s="127">
        <f t="shared" si="4"/>
        <v>100.70651983309446</v>
      </c>
      <c r="V47" s="129">
        <v>26.318576228257164</v>
      </c>
      <c r="W47" s="130">
        <v>214.01647788510647</v>
      </c>
      <c r="X47" s="130">
        <v>444.41856309866893</v>
      </c>
      <c r="Y47" s="130">
        <v>42.379006331152688</v>
      </c>
      <c r="Z47" s="130">
        <v>162.78280744451104</v>
      </c>
      <c r="AA47" s="130">
        <v>96.074812755534396</v>
      </c>
      <c r="AB47" s="130">
        <v>116.23996526314328</v>
      </c>
      <c r="AC47" s="130">
        <v>53.946880702418575</v>
      </c>
      <c r="AD47" s="130">
        <v>21.804346632728631</v>
      </c>
      <c r="AE47" s="130">
        <v>69.466231674370107</v>
      </c>
      <c r="AF47" s="130">
        <v>171.17025269932762</v>
      </c>
      <c r="AG47" s="128">
        <v>0.94899330579151198</v>
      </c>
      <c r="AH47" s="130">
        <v>227.77696964852558</v>
      </c>
      <c r="AI47" s="130">
        <v>458.55326568824859</v>
      </c>
      <c r="AJ47" s="128">
        <v>0.15693362006865</v>
      </c>
      <c r="AK47" s="128">
        <v>11.907742207564157</v>
      </c>
      <c r="AL47" s="130">
        <v>48.838405060874202</v>
      </c>
      <c r="AM47" s="130">
        <v>160.49514861120826</v>
      </c>
      <c r="AN47" s="130">
        <v>104.95387972883665</v>
      </c>
      <c r="AO47" s="130">
        <v>110.6085319990686</v>
      </c>
      <c r="AP47" s="130">
        <v>14.296188718857923</v>
      </c>
      <c r="AQ47" s="130">
        <v>2.6222691379926188</v>
      </c>
      <c r="AR47" s="130">
        <v>58.249596646265367</v>
      </c>
      <c r="AS47" s="130">
        <v>21.535682476274783</v>
      </c>
      <c r="AT47" s="130">
        <v>70.962002908874226</v>
      </c>
      <c r="AU47" s="128">
        <v>2.7294866016382837</v>
      </c>
      <c r="AV47" s="128">
        <v>0.11596457658050403</v>
      </c>
      <c r="AW47" s="130">
        <v>171.17025269932762</v>
      </c>
      <c r="AX47" s="128">
        <v>8.7783658896681445</v>
      </c>
      <c r="AY47" s="128">
        <v>18.664134611932152</v>
      </c>
      <c r="AZ47" s="128">
        <v>2.5174259489791719</v>
      </c>
      <c r="BA47" s="128">
        <v>11.088519884133412</v>
      </c>
      <c r="BB47" s="128">
        <v>3.1204932907053151</v>
      </c>
      <c r="BC47" s="128">
        <v>0.95878110457440735</v>
      </c>
      <c r="BD47" s="128">
        <v>3.4234500190604242</v>
      </c>
      <c r="BE47" s="128">
        <v>0.55049838243230376</v>
      </c>
      <c r="BF47" s="128">
        <v>3.4503813698623769</v>
      </c>
      <c r="BG47" s="128">
        <v>0.62849502171076133</v>
      </c>
      <c r="BH47" s="128">
        <v>1.853184983387532</v>
      </c>
      <c r="BI47" s="128">
        <v>0.33077362761245704</v>
      </c>
      <c r="BJ47" s="128">
        <v>2.0734291828824252</v>
      </c>
      <c r="BK47" s="128">
        <v>0.30059532880749429</v>
      </c>
      <c r="BL47" s="128">
        <v>1.8787534837231297</v>
      </c>
      <c r="BM47" s="128">
        <v>0.2112721128185355</v>
      </c>
      <c r="BN47" s="128">
        <v>4.8125936830234135</v>
      </c>
      <c r="BO47" s="128">
        <v>1.965830498809116</v>
      </c>
      <c r="BP47" s="128">
        <v>0.98539477108806894</v>
      </c>
    </row>
    <row r="48" spans="1:68" x14ac:dyDescent="0.35">
      <c r="A48" s="122" t="s">
        <v>4436</v>
      </c>
      <c r="B48" s="131">
        <v>491224</v>
      </c>
      <c r="C48" s="131">
        <v>6766622</v>
      </c>
      <c r="D48" t="s">
        <v>4437</v>
      </c>
      <c r="E48" s="124" t="s">
        <v>4280</v>
      </c>
      <c r="F48" s="125" t="s">
        <v>4282</v>
      </c>
      <c r="G48" s="125" t="s">
        <v>4582</v>
      </c>
      <c r="H48" s="132">
        <v>43313</v>
      </c>
      <c r="I48" s="127">
        <v>52.806962952498964</v>
      </c>
      <c r="J48" s="128">
        <v>0.65016748797390722</v>
      </c>
      <c r="K48" s="127">
        <v>13.042811975863419</v>
      </c>
      <c r="L48" s="127">
        <v>11.203492734775109</v>
      </c>
      <c r="M48" s="128">
        <v>0.15775928135882478</v>
      </c>
      <c r="N48" s="127">
        <v>8.7053834234347303</v>
      </c>
      <c r="O48" s="127">
        <v>9.8116857783429108</v>
      </c>
      <c r="P48" s="127">
        <v>2.7603725014083516</v>
      </c>
      <c r="Q48" s="127">
        <v>6.5986233489576634E-2</v>
      </c>
      <c r="R48" s="127">
        <v>8.0617255955396372E-2</v>
      </c>
      <c r="S48" s="127">
        <f t="shared" si="5"/>
        <v>6.7065833989926729E-2</v>
      </c>
      <c r="T48" s="127">
        <v>0.16238559196935287</v>
      </c>
      <c r="U48" s="127">
        <f t="shared" si="4"/>
        <v>99.514691051060481</v>
      </c>
      <c r="V48" s="129">
        <v>34.33163939475304</v>
      </c>
      <c r="W48" s="130">
        <v>214.68095946035436</v>
      </c>
      <c r="X48" s="130">
        <v>459.35502732826529</v>
      </c>
      <c r="Y48" s="130">
        <v>40.6774447350396</v>
      </c>
      <c r="Z48" s="130">
        <v>193.49698229328973</v>
      </c>
      <c r="AA48" s="130">
        <v>89.857720503655301</v>
      </c>
      <c r="AB48" s="130">
        <v>102.64082302617589</v>
      </c>
      <c r="AC48" s="130">
        <v>97.397930117999294</v>
      </c>
      <c r="AD48" s="130">
        <v>24.455158034839076</v>
      </c>
      <c r="AE48" s="130">
        <v>63.267305253515701</v>
      </c>
      <c r="AF48" s="130">
        <v>128.98156289482583</v>
      </c>
      <c r="AG48" s="128">
        <v>0.66199591976967798</v>
      </c>
      <c r="AH48" s="130">
        <v>225.07406232407538</v>
      </c>
      <c r="AI48" s="130">
        <v>464.61374734288017</v>
      </c>
      <c r="AJ48" s="128">
        <v>0.15293602149998309</v>
      </c>
      <c r="AK48" s="128">
        <v>10.770173712221846</v>
      </c>
      <c r="AL48" s="130">
        <v>41.5884161217122</v>
      </c>
      <c r="AM48" s="130">
        <v>184.48036970069319</v>
      </c>
      <c r="AN48" s="130">
        <v>86.647488534590579</v>
      </c>
      <c r="AO48" s="130">
        <v>100.69572032081877</v>
      </c>
      <c r="AP48" s="130">
        <v>12.229341916787824</v>
      </c>
      <c r="AQ48" s="130">
        <v>0.67190854770746467</v>
      </c>
      <c r="AR48" s="130">
        <v>102.80442112176505</v>
      </c>
      <c r="AS48" s="130">
        <v>24.937017947776589</v>
      </c>
      <c r="AT48" s="130">
        <v>63.392205357473195</v>
      </c>
      <c r="AU48" s="128">
        <v>1.6674721826286401</v>
      </c>
      <c r="AV48" s="128">
        <v>9.7340420907849057E-2</v>
      </c>
      <c r="AW48" s="130">
        <v>125.55643291114437</v>
      </c>
      <c r="AX48" s="128">
        <v>8.7437594456753711</v>
      </c>
      <c r="AY48" s="128">
        <v>14.706670467600974</v>
      </c>
      <c r="AZ48" s="128">
        <v>1.8752155306213081</v>
      </c>
      <c r="BA48" s="128">
        <v>8.3269558145445721</v>
      </c>
      <c r="BB48" s="128">
        <v>2.3479458199514238</v>
      </c>
      <c r="BC48" s="128">
        <v>0.76507061950255695</v>
      </c>
      <c r="BD48" s="128">
        <v>3.2314572306308524</v>
      </c>
      <c r="BE48" s="128">
        <v>0.51914000164070595</v>
      </c>
      <c r="BF48" s="128">
        <v>3.3841066383921774</v>
      </c>
      <c r="BG48" s="128">
        <v>0.64686112046825361</v>
      </c>
      <c r="BH48" s="128">
        <v>2.0047162093958835</v>
      </c>
      <c r="BI48" s="128">
        <v>0.34614311983766777</v>
      </c>
      <c r="BJ48" s="128">
        <v>2.2405661409987871</v>
      </c>
      <c r="BK48" s="128">
        <v>0.32560642325037648</v>
      </c>
      <c r="BL48" s="128">
        <v>1.7393659168044344</v>
      </c>
      <c r="BM48" s="128">
        <v>0.14524324842751199</v>
      </c>
      <c r="BN48" s="128">
        <v>4.7248653509070619</v>
      </c>
      <c r="BO48" s="128">
        <v>1.8414875599015308</v>
      </c>
      <c r="BP48" s="128">
        <v>0.62283630296134951</v>
      </c>
    </row>
    <row r="49" spans="1:68" x14ac:dyDescent="0.35">
      <c r="A49" s="122" t="s">
        <v>4438</v>
      </c>
      <c r="B49" s="131">
        <v>484906</v>
      </c>
      <c r="C49" s="131">
        <v>6765951</v>
      </c>
      <c r="D49" t="s">
        <v>117</v>
      </c>
      <c r="E49" s="124" t="s">
        <v>4280</v>
      </c>
      <c r="F49" s="125" t="s">
        <v>4282</v>
      </c>
      <c r="G49" s="125" t="s">
        <v>4582</v>
      </c>
      <c r="H49" s="132">
        <v>43313</v>
      </c>
      <c r="I49" s="127">
        <v>50.687884397213303</v>
      </c>
      <c r="J49" s="128">
        <v>0.75253157520548253</v>
      </c>
      <c r="K49" s="127">
        <v>11.020876446976001</v>
      </c>
      <c r="L49" s="127">
        <v>18.2732001806488</v>
      </c>
      <c r="M49" s="128">
        <v>0.194569838115766</v>
      </c>
      <c r="N49" s="127">
        <v>10.283498371801601</v>
      </c>
      <c r="O49" s="127">
        <v>8.0108415720174708</v>
      </c>
      <c r="P49" s="127">
        <v>1.0662233435717241</v>
      </c>
      <c r="Q49" s="127">
        <v>2.7688416805167732E-2</v>
      </c>
      <c r="R49" s="127">
        <v>0.10576536385354678</v>
      </c>
      <c r="S49" s="127">
        <f t="shared" si="5"/>
        <v>0.12669681391833512</v>
      </c>
      <c r="T49" s="127">
        <v>-0.21633315305572554</v>
      </c>
      <c r="U49" s="127">
        <f t="shared" si="4"/>
        <v>100.33344316707145</v>
      </c>
      <c r="V49" s="129">
        <v>27.787391589477284</v>
      </c>
      <c r="W49" s="130">
        <v>218.64606160417298</v>
      </c>
      <c r="X49" s="130">
        <v>867.78639670092559</v>
      </c>
      <c r="Y49" s="130">
        <v>39.745830180063223</v>
      </c>
      <c r="Z49" s="130">
        <v>321.50186098901088</v>
      </c>
      <c r="AA49" s="130">
        <v>107.03381035261926</v>
      </c>
      <c r="AB49" s="130">
        <v>193.46985280516657</v>
      </c>
      <c r="AC49" s="130">
        <v>21.345240403370799</v>
      </c>
      <c r="AD49" s="130">
        <v>18.958132673097769</v>
      </c>
      <c r="AE49" s="130">
        <v>64.936563840862505</v>
      </c>
      <c r="AF49" s="130">
        <v>10.524144638810069</v>
      </c>
      <c r="AG49" s="128">
        <v>0.7597443507692978</v>
      </c>
      <c r="AH49" s="130">
        <v>212.02611986225912</v>
      </c>
      <c r="AI49" s="130">
        <v>847.31122519367443</v>
      </c>
      <c r="AJ49" s="128">
        <v>0.198268655929766</v>
      </c>
      <c r="AK49" s="128">
        <v>19.952512880502116</v>
      </c>
      <c r="AL49" s="130">
        <v>43.742766408577502</v>
      </c>
      <c r="AM49" s="130">
        <v>311.13731935628783</v>
      </c>
      <c r="AN49" s="130">
        <v>99.552027871778094</v>
      </c>
      <c r="AO49" s="130">
        <v>193.16940194530144</v>
      </c>
      <c r="AP49" s="130">
        <v>12.719992151910905</v>
      </c>
      <c r="AQ49" s="130">
        <v>0.66850778469194061</v>
      </c>
      <c r="AR49" s="130">
        <v>21.655027540002813</v>
      </c>
      <c r="AS49" s="130">
        <v>18.768298472038691</v>
      </c>
      <c r="AT49" s="130">
        <v>62.696078656597599</v>
      </c>
      <c r="AU49" s="128">
        <v>2.2014371585538939</v>
      </c>
      <c r="AV49" s="128">
        <v>0.23140836013743613</v>
      </c>
      <c r="AW49" s="130">
        <v>11.073971289158063</v>
      </c>
      <c r="AX49" s="128">
        <v>6.7924997207522715</v>
      </c>
      <c r="AY49" s="128">
        <v>14.649805277034476</v>
      </c>
      <c r="AZ49" s="128">
        <v>1.8397923897406367</v>
      </c>
      <c r="BA49" s="128">
        <v>8.1654329750312709</v>
      </c>
      <c r="BB49" s="128">
        <v>2.3235451882216958</v>
      </c>
      <c r="BC49" s="128">
        <v>0.80303421267196495</v>
      </c>
      <c r="BD49" s="128">
        <v>2.4984460173787628</v>
      </c>
      <c r="BE49" s="128">
        <v>0.41385913178024458</v>
      </c>
      <c r="BF49" s="128">
        <v>2.8152052197336794</v>
      </c>
      <c r="BG49" s="128">
        <v>0.49433184164506661</v>
      </c>
      <c r="BH49" s="128">
        <v>1.5080066494055326</v>
      </c>
      <c r="BI49" s="128">
        <v>0.26872532921702746</v>
      </c>
      <c r="BJ49" s="128">
        <v>1.6880962264477448</v>
      </c>
      <c r="BK49" s="128">
        <v>0.25523221001700691</v>
      </c>
      <c r="BL49" s="128">
        <v>1.6250223190252162</v>
      </c>
      <c r="BM49" s="128">
        <v>0.17766178273665001</v>
      </c>
      <c r="BN49" s="128">
        <v>27.490934418701773</v>
      </c>
      <c r="BO49" s="128">
        <v>1.8748805134855784</v>
      </c>
      <c r="BP49" s="128">
        <v>0.41465929361980264</v>
      </c>
    </row>
    <row r="50" spans="1:68" x14ac:dyDescent="0.35">
      <c r="A50" s="122" t="s">
        <v>4443</v>
      </c>
      <c r="B50" s="131">
        <v>487728</v>
      </c>
      <c r="C50" s="131">
        <v>6770392</v>
      </c>
      <c r="D50" t="s">
        <v>117</v>
      </c>
      <c r="E50" s="124" t="s">
        <v>4280</v>
      </c>
      <c r="F50" s="125" t="s">
        <v>4282</v>
      </c>
      <c r="G50" s="125" t="s">
        <v>4582</v>
      </c>
      <c r="H50" s="132">
        <v>43313</v>
      </c>
      <c r="I50" s="127">
        <v>55.766367592077799</v>
      </c>
      <c r="J50" s="128">
        <v>0.68264605013118873</v>
      </c>
      <c r="K50" s="127">
        <v>11.425205817460382</v>
      </c>
      <c r="L50" s="127">
        <v>11.070109496343681</v>
      </c>
      <c r="M50" s="128">
        <v>0.16584153389467562</v>
      </c>
      <c r="N50" s="127">
        <v>7.6467868578683245</v>
      </c>
      <c r="O50" s="127">
        <v>10.983949352760703</v>
      </c>
      <c r="P50" s="127">
        <v>1.3515813419108689</v>
      </c>
      <c r="Q50" s="127">
        <v>8.3929851876322847E-2</v>
      </c>
      <c r="R50" s="127">
        <v>8.8833688466070163E-2</v>
      </c>
      <c r="S50" s="127">
        <f t="shared" si="5"/>
        <v>5.1379337911922972E-2</v>
      </c>
      <c r="T50" s="127">
        <v>0.26860326303222481</v>
      </c>
      <c r="U50" s="127">
        <f t="shared" si="4"/>
        <v>99.585234183734158</v>
      </c>
      <c r="V50" s="129">
        <v>30.720864503343851</v>
      </c>
      <c r="W50" s="130">
        <v>196.31119100043031</v>
      </c>
      <c r="X50" s="130">
        <v>351.91327336933546</v>
      </c>
      <c r="Y50" s="130">
        <v>33.769516957587363</v>
      </c>
      <c r="Z50" s="130">
        <v>110.19264008131498</v>
      </c>
      <c r="AA50" s="130">
        <v>59.91430725275859</v>
      </c>
      <c r="AB50" s="130">
        <v>73.53781235483946</v>
      </c>
      <c r="AC50" s="130">
        <v>97.466907714073841</v>
      </c>
      <c r="AD50" s="130">
        <v>18.691358877095603</v>
      </c>
      <c r="AE50" s="130">
        <v>70.088676968856205</v>
      </c>
      <c r="AF50" s="130">
        <v>131.76494567272348</v>
      </c>
      <c r="AG50" s="128">
        <v>0.6971498669994004</v>
      </c>
      <c r="AH50" s="130">
        <v>202.08451665926131</v>
      </c>
      <c r="AI50" s="130">
        <v>375.11017982309329</v>
      </c>
      <c r="AJ50" s="128">
        <v>0.15983644640444902</v>
      </c>
      <c r="AK50" s="128">
        <v>11.009007789519593</v>
      </c>
      <c r="AL50" s="130">
        <v>32.8186054106311</v>
      </c>
      <c r="AM50" s="130">
        <v>112.30035297218646</v>
      </c>
      <c r="AN50" s="130">
        <v>62.188369581594152</v>
      </c>
      <c r="AO50" s="130">
        <v>68.030882759935494</v>
      </c>
      <c r="AP50" s="130">
        <v>13.192055351617805</v>
      </c>
      <c r="AQ50" s="130">
        <v>0.34082527294013926</v>
      </c>
      <c r="AR50" s="130">
        <v>98.380438935756615</v>
      </c>
      <c r="AS50" s="130">
        <v>16.975164573485547</v>
      </c>
      <c r="AT50" s="130">
        <v>71.089535649176028</v>
      </c>
      <c r="AU50" s="128">
        <v>2.8792801146967646</v>
      </c>
      <c r="AV50" s="128">
        <v>5.9805324034625962E-2</v>
      </c>
      <c r="AW50" s="130">
        <v>129.68452187479107</v>
      </c>
      <c r="AX50" s="128">
        <v>6.9762153529437061</v>
      </c>
      <c r="AY50" s="128">
        <v>15.164386758062049</v>
      </c>
      <c r="AZ50" s="128">
        <v>1.9945985932955017</v>
      </c>
      <c r="BA50" s="128">
        <v>8.771882187691034</v>
      </c>
      <c r="BB50" s="128">
        <v>2.3388022308531085</v>
      </c>
      <c r="BC50" s="128">
        <v>0.72802777349070114</v>
      </c>
      <c r="BD50" s="128">
        <v>2.7539499636014488</v>
      </c>
      <c r="BE50" s="128">
        <v>0.43672903347697023</v>
      </c>
      <c r="BF50" s="128">
        <v>2.533046335011691</v>
      </c>
      <c r="BG50" s="128">
        <v>0.52272826675587725</v>
      </c>
      <c r="BH50" s="128">
        <v>1.5419246133323576</v>
      </c>
      <c r="BI50" s="128">
        <v>0.26760096019139556</v>
      </c>
      <c r="BJ50" s="128">
        <v>1.6362878791312869</v>
      </c>
      <c r="BK50" s="128">
        <v>0.23558641494336871</v>
      </c>
      <c r="BL50" s="128">
        <v>1.8533357367282974</v>
      </c>
      <c r="BM50" s="128">
        <v>0.24277328175589274</v>
      </c>
      <c r="BN50" s="128">
        <v>4.5577105676994423</v>
      </c>
      <c r="BO50" s="128">
        <v>2.0041880322072987</v>
      </c>
      <c r="BP50" s="128">
        <v>0.60221391345440101</v>
      </c>
    </row>
    <row r="51" spans="1:68" x14ac:dyDescent="0.35">
      <c r="A51" s="122" t="s">
        <v>4446</v>
      </c>
      <c r="B51" s="131">
        <v>489319</v>
      </c>
      <c r="C51" s="131">
        <v>6769657</v>
      </c>
      <c r="D51" t="s">
        <v>117</v>
      </c>
      <c r="E51" s="124" t="s">
        <v>4280</v>
      </c>
      <c r="F51" s="125" t="s">
        <v>4282</v>
      </c>
      <c r="G51" s="125" t="s">
        <v>4582</v>
      </c>
      <c r="H51" s="132">
        <v>43313</v>
      </c>
      <c r="I51" s="127">
        <v>51.26942026963367</v>
      </c>
      <c r="J51" s="128">
        <v>1.1436445829095485</v>
      </c>
      <c r="K51" s="127">
        <v>13.510552664663527</v>
      </c>
      <c r="L51" s="127">
        <v>12.695834994275218</v>
      </c>
      <c r="M51" s="128">
        <v>0.15094821525415092</v>
      </c>
      <c r="N51" s="127">
        <v>6.3279499830388497</v>
      </c>
      <c r="O51" s="127">
        <v>10.947500208065938</v>
      </c>
      <c r="P51" s="127">
        <v>3.9744882175112854</v>
      </c>
      <c r="Q51" s="127">
        <v>0.10931311183653299</v>
      </c>
      <c r="R51" s="127">
        <v>0.10095357533606102</v>
      </c>
      <c r="S51" s="127">
        <f t="shared" si="5"/>
        <v>2.4590791810830889E-2</v>
      </c>
      <c r="T51" s="127">
        <v>0.36161886362514228</v>
      </c>
      <c r="U51" s="127">
        <f t="shared" si="4"/>
        <v>100.61681547796074</v>
      </c>
      <c r="V51" s="129">
        <v>35.837425194952601</v>
      </c>
      <c r="W51" s="130">
        <v>240.46771435402354</v>
      </c>
      <c r="X51" s="130">
        <v>168.430080896102</v>
      </c>
      <c r="Y51" s="130">
        <v>31.431923347054386</v>
      </c>
      <c r="Z51" s="130">
        <v>45.583801889622336</v>
      </c>
      <c r="AA51" s="130">
        <v>53.029521265767038</v>
      </c>
      <c r="AB51" s="130">
        <v>78.758485714246262</v>
      </c>
      <c r="AC51" s="130">
        <v>95.372242817737018</v>
      </c>
      <c r="AD51" s="130">
        <v>43.271119779687126</v>
      </c>
      <c r="AE51" s="130">
        <v>99.386046914150796</v>
      </c>
      <c r="AF51" s="130">
        <v>36.597122566477594</v>
      </c>
      <c r="AG51" s="128">
        <v>1.125249770782101</v>
      </c>
      <c r="AH51" s="130">
        <v>241.49924127462032</v>
      </c>
      <c r="AI51" s="130">
        <v>172.73106084186557</v>
      </c>
      <c r="AJ51" s="128">
        <v>0.17871753993886672</v>
      </c>
      <c r="AK51" s="128">
        <v>12.582553140147731</v>
      </c>
      <c r="AL51" s="130">
        <v>34.698603624491021</v>
      </c>
      <c r="AM51" s="130">
        <v>54.011912039204624</v>
      </c>
      <c r="AN51" s="130">
        <v>51.032948248816702</v>
      </c>
      <c r="AO51" s="130">
        <v>80.976095456067995</v>
      </c>
      <c r="AP51" s="130">
        <v>15.635729914709879</v>
      </c>
      <c r="AQ51" s="130">
        <v>1.7476818969860843</v>
      </c>
      <c r="AR51" s="130">
        <v>97.934919542908858</v>
      </c>
      <c r="AS51" s="130">
        <v>41.830675149897459</v>
      </c>
      <c r="AT51" s="130">
        <v>101.73442351676067</v>
      </c>
      <c r="AU51" s="128">
        <v>4.1620618791288777</v>
      </c>
      <c r="AV51" s="128">
        <v>4.7912678493378671E-2</v>
      </c>
      <c r="AW51" s="130">
        <v>33.681429952847736</v>
      </c>
      <c r="AX51" s="128">
        <v>15.087125429060844</v>
      </c>
      <c r="AY51" s="128">
        <v>27.533717133796003</v>
      </c>
      <c r="AZ51" s="128">
        <v>3.7027411513526731</v>
      </c>
      <c r="BA51" s="128">
        <v>16.914703520035868</v>
      </c>
      <c r="BB51" s="128">
        <v>4.3917801160396559</v>
      </c>
      <c r="BC51" s="128">
        <v>1.6275373025657378</v>
      </c>
      <c r="BD51" s="128">
        <v>5.6332345269203143</v>
      </c>
      <c r="BE51" s="128">
        <v>0.87527524184745653</v>
      </c>
      <c r="BF51" s="128">
        <v>5.4087374953142033</v>
      </c>
      <c r="BG51" s="128">
        <v>1.0310898103935164</v>
      </c>
      <c r="BH51" s="128">
        <v>3.184224033412518</v>
      </c>
      <c r="BI51" s="128">
        <v>0.48281580695711129</v>
      </c>
      <c r="BJ51" s="128">
        <v>3.0332266849765124</v>
      </c>
      <c r="BK51" s="128">
        <v>0.45246524513372077</v>
      </c>
      <c r="BL51" s="128">
        <v>2.5438390649246645</v>
      </c>
      <c r="BM51" s="128">
        <v>0.37161908041986802</v>
      </c>
      <c r="BN51" s="128">
        <v>4.063162099716096</v>
      </c>
      <c r="BO51" s="128">
        <v>2.0242260297166483</v>
      </c>
      <c r="BP51" s="128">
        <v>0.69803621171731878</v>
      </c>
    </row>
    <row r="52" spans="1:68" x14ac:dyDescent="0.35">
      <c r="A52" s="122" t="s">
        <v>4472</v>
      </c>
      <c r="B52" s="131">
        <v>479703</v>
      </c>
      <c r="C52" s="131">
        <v>6769533</v>
      </c>
      <c r="D52" t="s">
        <v>117</v>
      </c>
      <c r="E52" s="124" t="s">
        <v>4280</v>
      </c>
      <c r="F52" s="125" t="s">
        <v>4282</v>
      </c>
      <c r="G52" s="125" t="s">
        <v>4582</v>
      </c>
      <c r="H52" s="126">
        <v>43647</v>
      </c>
      <c r="I52" s="127">
        <v>51.451123798848506</v>
      </c>
      <c r="J52" s="128">
        <v>0.68360564494114573</v>
      </c>
      <c r="K52" s="127">
        <v>10.26650452326102</v>
      </c>
      <c r="L52" s="127">
        <v>11.386482635277002</v>
      </c>
      <c r="M52" s="128">
        <v>0.24678615303199639</v>
      </c>
      <c r="N52" s="127">
        <v>10.767306278062467</v>
      </c>
      <c r="O52" s="127">
        <v>12.954344502107867</v>
      </c>
      <c r="P52" s="127">
        <v>0.55788712721252598</v>
      </c>
      <c r="Q52" s="127">
        <v>0.17150747582373804</v>
      </c>
      <c r="R52" s="127">
        <v>6.1328640045078688E-2</v>
      </c>
      <c r="S52" s="127">
        <f t="shared" si="5"/>
        <v>0.22338162120915728</v>
      </c>
      <c r="T52" s="127">
        <v>0.51497895518695846</v>
      </c>
      <c r="U52" s="127">
        <f t="shared" si="4"/>
        <v>99.285237355007467</v>
      </c>
      <c r="V52" s="129">
        <v>34.663148474391626</v>
      </c>
      <c r="W52" s="130">
        <v>232.31031792833619</v>
      </c>
      <c r="X52" s="130">
        <v>1530.0111041723101</v>
      </c>
      <c r="Y52" s="130">
        <v>53.700245211237146</v>
      </c>
      <c r="Z52" s="130">
        <v>240.82028594426578</v>
      </c>
      <c r="AA52" s="130">
        <v>12.980960220648701</v>
      </c>
      <c r="AB52" s="130">
        <v>81.201026644861301</v>
      </c>
      <c r="AC52" s="130">
        <v>106.14507989850082</v>
      </c>
      <c r="AD52" s="130">
        <v>19.115436602365751</v>
      </c>
      <c r="AE52" s="130">
        <v>61.697149172414342</v>
      </c>
      <c r="AF52" s="130">
        <v>77.822287843519447</v>
      </c>
      <c r="AG52" s="128">
        <v>0.70129495402636499</v>
      </c>
      <c r="AH52" s="130">
        <v>225.32233016318975</v>
      </c>
      <c r="AI52" s="130">
        <v>1503.9619391984756</v>
      </c>
      <c r="AJ52" s="128">
        <v>0.26149340304228424</v>
      </c>
      <c r="AK52" s="128">
        <v>11.973905029746767</v>
      </c>
      <c r="AL52" s="130">
        <v>49.657502269325839</v>
      </c>
      <c r="AM52" s="130">
        <v>239.82988061231714</v>
      </c>
      <c r="AN52" s="130">
        <v>14.335396125019916</v>
      </c>
      <c r="AO52" s="130">
        <v>80.457982773721696</v>
      </c>
      <c r="AP52" s="130">
        <v>10.968073352851846</v>
      </c>
      <c r="AQ52" s="130">
        <v>6.802715262396811</v>
      </c>
      <c r="AR52" s="130">
        <v>109.45346363101572</v>
      </c>
      <c r="AS52" s="130">
        <v>19.729571940664247</v>
      </c>
      <c r="AT52" s="130">
        <v>62.792469350478051</v>
      </c>
      <c r="AU52" s="128">
        <v>2.7015469496897082</v>
      </c>
      <c r="AV52" s="128">
        <v>0.95860711723926717</v>
      </c>
      <c r="AW52" s="130">
        <v>74.689231814438784</v>
      </c>
      <c r="AX52" s="128">
        <v>7.7465319556347607</v>
      </c>
      <c r="AY52" s="128">
        <v>16.014126762453358</v>
      </c>
      <c r="AZ52" s="128">
        <v>1.9752868771632497</v>
      </c>
      <c r="BA52" s="128">
        <v>9.098536324808137</v>
      </c>
      <c r="BB52" s="128">
        <v>2.5675791474497633</v>
      </c>
      <c r="BC52" s="128">
        <v>0.66577930949716291</v>
      </c>
      <c r="BD52" s="128">
        <v>3.0157107194499653</v>
      </c>
      <c r="BE52" s="128">
        <v>0.48011781471058518</v>
      </c>
      <c r="BF52" s="128">
        <v>3.1355620399673203</v>
      </c>
      <c r="BG52" s="128">
        <v>0.59934392911981504</v>
      </c>
      <c r="BH52" s="128">
        <v>1.8861265895035773</v>
      </c>
      <c r="BI52" s="128">
        <v>0.30409141037871712</v>
      </c>
      <c r="BJ52" s="128">
        <v>1.8071627438755624</v>
      </c>
      <c r="BK52" s="128">
        <v>0.28713188253281319</v>
      </c>
      <c r="BL52" s="128">
        <v>1.7386500605707569</v>
      </c>
      <c r="BM52" s="128">
        <v>0.19493549405294672</v>
      </c>
      <c r="BN52" s="128">
        <v>7.4731248387140585</v>
      </c>
      <c r="BO52" s="128">
        <v>7.34063812284323</v>
      </c>
      <c r="BP52" s="128">
        <v>0.44492371665855623</v>
      </c>
    </row>
    <row r="53" spans="1:68" x14ac:dyDescent="0.35">
      <c r="A53" s="122" t="s">
        <v>4362</v>
      </c>
      <c r="B53" s="131">
        <v>498324</v>
      </c>
      <c r="C53" s="131">
        <v>6783381</v>
      </c>
      <c r="D53" t="s">
        <v>4279</v>
      </c>
      <c r="E53" s="124" t="s">
        <v>4280</v>
      </c>
      <c r="F53" s="125" t="s">
        <v>4364</v>
      </c>
      <c r="G53" s="125" t="s">
        <v>4582</v>
      </c>
      <c r="H53" s="132">
        <v>43313</v>
      </c>
      <c r="I53" s="127">
        <v>52.153546367772499</v>
      </c>
      <c r="J53" s="128">
        <v>0.45897470630447584</v>
      </c>
      <c r="K53" s="127">
        <v>10.960566724216299</v>
      </c>
      <c r="L53" s="127">
        <v>11.360815798559999</v>
      </c>
      <c r="M53" s="128">
        <v>0.17815148479461071</v>
      </c>
      <c r="N53" s="127">
        <v>11.748333259139899</v>
      </c>
      <c r="O53" s="127">
        <v>9.1322439810077007</v>
      </c>
      <c r="P53" s="127">
        <v>2.0990987389054299</v>
      </c>
      <c r="Q53" s="127">
        <v>5.6869867778011576E-2</v>
      </c>
      <c r="R53" s="127">
        <v>5.9086859612844662E-2</v>
      </c>
      <c r="S53" s="127">
        <f t="shared" si="5"/>
        <v>0.11724454163674891</v>
      </c>
      <c r="T53" s="127">
        <v>1.6589678637063676</v>
      </c>
      <c r="U53" s="127">
        <f t="shared" si="4"/>
        <v>99.983900193434877</v>
      </c>
      <c r="V53" s="129">
        <v>31.447334142418008</v>
      </c>
      <c r="W53" s="130">
        <v>185.47830116630024</v>
      </c>
      <c r="X53" s="130">
        <v>803.044805731157</v>
      </c>
      <c r="Y53" s="130">
        <v>37.337484473843745</v>
      </c>
      <c r="Z53" s="130">
        <v>192.04133261059135</v>
      </c>
      <c r="AA53" s="130">
        <v>20.72239778680343</v>
      </c>
      <c r="AB53" s="130">
        <v>67.293830222764171</v>
      </c>
      <c r="AC53" s="130">
        <v>76.909529597135759</v>
      </c>
      <c r="AD53" s="130">
        <v>14.234204855225659</v>
      </c>
      <c r="AE53" s="130">
        <v>35.666416799287703</v>
      </c>
      <c r="AF53" s="130">
        <v>194.13865734399948</v>
      </c>
      <c r="AG53" s="128">
        <v>0.47903172138385625</v>
      </c>
      <c r="AH53" s="130">
        <v>172.61827655003921</v>
      </c>
      <c r="AI53" s="130">
        <v>788.55699797882596</v>
      </c>
      <c r="AJ53" s="128">
        <v>0.18327975739979999</v>
      </c>
      <c r="AK53" s="128">
        <v>9.7176339627272128</v>
      </c>
      <c r="AL53" s="130">
        <v>41.508952933044917</v>
      </c>
      <c r="AM53" s="130">
        <v>173.51631728146026</v>
      </c>
      <c r="AN53" s="130">
        <v>23.285600173016</v>
      </c>
      <c r="AO53" s="130">
        <v>71.660120476627895</v>
      </c>
      <c r="AP53" s="130">
        <v>8.3422012411505566</v>
      </c>
      <c r="AQ53" s="130">
        <v>1.2198805633948877</v>
      </c>
      <c r="AR53" s="130">
        <v>70.250350652971505</v>
      </c>
      <c r="AS53" s="130">
        <v>12.958733663243617</v>
      </c>
      <c r="AT53" s="130">
        <v>32.373145022601143</v>
      </c>
      <c r="AU53" s="128">
        <v>0.98865630402104587</v>
      </c>
      <c r="AV53" s="128">
        <v>0.10720224262155309</v>
      </c>
      <c r="AW53" s="130">
        <v>186.38478630040601</v>
      </c>
      <c r="AX53" s="128">
        <v>2.1607222085285436</v>
      </c>
      <c r="AY53" s="128">
        <v>4.8959198533232238</v>
      </c>
      <c r="AZ53" s="128">
        <v>0.73141110181264479</v>
      </c>
      <c r="BA53" s="128">
        <v>3.65136488909687</v>
      </c>
      <c r="BB53" s="128">
        <v>1.1193344142465507</v>
      </c>
      <c r="BC53" s="128">
        <v>0.3658147836223401</v>
      </c>
      <c r="BD53" s="128">
        <v>1.3625237619412538</v>
      </c>
      <c r="BE53" s="128">
        <v>0.28556625507984756</v>
      </c>
      <c r="BF53" s="128">
        <v>1.7497443377068547</v>
      </c>
      <c r="BG53" s="128">
        <v>0.36441546688550663</v>
      </c>
      <c r="BH53" s="128">
        <v>1.1741239467980682</v>
      </c>
      <c r="BI53" s="128">
        <v>0.19667106366151765</v>
      </c>
      <c r="BJ53" s="128">
        <v>1.2279484510270169</v>
      </c>
      <c r="BK53" s="128">
        <v>0.1854633295895623</v>
      </c>
      <c r="BL53" s="128">
        <v>0.93913486284931991</v>
      </c>
      <c r="BM53" s="128">
        <v>6.4480225676148001E-2</v>
      </c>
      <c r="BN53" s="128">
        <v>6.5558308400887082</v>
      </c>
      <c r="BO53" s="128">
        <v>0.88498201349643979</v>
      </c>
      <c r="BP53" s="128">
        <v>0.10814627595245872</v>
      </c>
    </row>
    <row r="54" spans="1:68" x14ac:dyDescent="0.35">
      <c r="A54" s="122" t="s">
        <v>4372</v>
      </c>
      <c r="B54" s="131">
        <v>504846</v>
      </c>
      <c r="C54" s="131">
        <v>6777718</v>
      </c>
      <c r="D54" t="s">
        <v>4279</v>
      </c>
      <c r="E54" s="124" t="s">
        <v>4280</v>
      </c>
      <c r="F54" s="125" t="s">
        <v>4364</v>
      </c>
      <c r="G54" s="125" t="s">
        <v>4582</v>
      </c>
      <c r="H54" s="132">
        <v>43313</v>
      </c>
      <c r="I54" s="127">
        <v>52.61997109840901</v>
      </c>
      <c r="J54" s="128">
        <v>0.46661918011143916</v>
      </c>
      <c r="K54" s="127">
        <v>10.636384593262806</v>
      </c>
      <c r="L54" s="127">
        <v>11.97781117824089</v>
      </c>
      <c r="M54" s="128">
        <v>0.17255911821514505</v>
      </c>
      <c r="N54" s="127">
        <v>15.030437983414801</v>
      </c>
      <c r="O54" s="127">
        <v>7.1669967572926492</v>
      </c>
      <c r="P54" s="127">
        <v>1.4818101691925953</v>
      </c>
      <c r="Q54" s="127">
        <v>3.6112710347000282E-2</v>
      </c>
      <c r="R54" s="127">
        <v>4.9958756155199631E-2</v>
      </c>
      <c r="S54" s="127">
        <f t="shared" si="5"/>
        <v>0.18985787475596499</v>
      </c>
      <c r="T54" s="127">
        <v>0.67854113655641746</v>
      </c>
      <c r="U54" s="127">
        <f t="shared" si="4"/>
        <v>100.50706055595391</v>
      </c>
      <c r="V54" s="129">
        <v>31.568821204890252</v>
      </c>
      <c r="W54" s="130">
        <v>188.08758799978</v>
      </c>
      <c r="X54" s="130">
        <v>1300.3964024381164</v>
      </c>
      <c r="Y54" s="130">
        <v>56.826538332209594</v>
      </c>
      <c r="Z54" s="130">
        <v>312.98773007886166</v>
      </c>
      <c r="AA54" s="130">
        <v>94.934375787400228</v>
      </c>
      <c r="AB54" s="130">
        <v>128.47277315788043</v>
      </c>
      <c r="AC54" s="130">
        <v>49.463597488294468</v>
      </c>
      <c r="AD54" s="130">
        <v>15.007257674060355</v>
      </c>
      <c r="AE54" s="130">
        <v>38.111983899916005</v>
      </c>
      <c r="AF54" s="130">
        <v>23.897510174820212</v>
      </c>
      <c r="AG54" s="128">
        <v>0.48015224916628002</v>
      </c>
      <c r="AH54" s="130">
        <v>178.734998470422</v>
      </c>
      <c r="AI54" s="130">
        <v>1250.7371630255091</v>
      </c>
      <c r="AJ54" s="128">
        <v>0.17312434341176458</v>
      </c>
      <c r="AK54" s="128">
        <v>11.020328678975341</v>
      </c>
      <c r="AL54" s="130">
        <v>60.121350367280797</v>
      </c>
      <c r="AM54" s="130">
        <v>297.70183043270401</v>
      </c>
      <c r="AN54" s="130">
        <v>89.098592471028397</v>
      </c>
      <c r="AO54" s="130">
        <v>119.129859586284</v>
      </c>
      <c r="AP54" s="130">
        <v>7.1525109105615376</v>
      </c>
      <c r="AQ54" s="130">
        <v>2.4505038026530288</v>
      </c>
      <c r="AR54" s="130">
        <v>47.563895832440082</v>
      </c>
      <c r="AS54" s="130">
        <v>12.870538500017744</v>
      </c>
      <c r="AT54" s="130">
        <v>38.333814073806501</v>
      </c>
      <c r="AU54" s="128">
        <v>1.2957191277723741</v>
      </c>
      <c r="AV54" s="128">
        <v>0.37844912484533477</v>
      </c>
      <c r="AW54" s="130">
        <v>20.786462359617286</v>
      </c>
      <c r="AX54" s="128">
        <v>2.6829319430986751</v>
      </c>
      <c r="AY54" s="128">
        <v>6.5561151413266323</v>
      </c>
      <c r="AZ54" s="128">
        <v>0.94161249557079818</v>
      </c>
      <c r="BA54" s="128">
        <v>4.4229293515772738</v>
      </c>
      <c r="BB54" s="128">
        <v>1.4558226900765396</v>
      </c>
      <c r="BC54" s="128">
        <v>0.44600055593544108</v>
      </c>
      <c r="BD54" s="128">
        <v>1.5246456779988427</v>
      </c>
      <c r="BE54" s="128">
        <v>0.28126192576247599</v>
      </c>
      <c r="BF54" s="128">
        <v>1.7971185622018486</v>
      </c>
      <c r="BG54" s="128">
        <v>0.39102546233338581</v>
      </c>
      <c r="BH54" s="128">
        <v>1.2056741788499163</v>
      </c>
      <c r="BI54" s="128">
        <v>0.19375714545624256</v>
      </c>
      <c r="BJ54" s="128">
        <v>1.2230253654221526</v>
      </c>
      <c r="BK54" s="128">
        <v>0.18230881774729107</v>
      </c>
      <c r="BL54" s="128">
        <v>0.93292197852911252</v>
      </c>
      <c r="BM54" s="128">
        <v>9.8695867878314691E-2</v>
      </c>
      <c r="BN54" s="128">
        <v>0.51858792096159956</v>
      </c>
      <c r="BO54" s="128">
        <v>0.3761226267922928</v>
      </c>
      <c r="BP54" s="128">
        <v>0.12434810691102419</v>
      </c>
    </row>
    <row r="55" spans="1:68" x14ac:dyDescent="0.35">
      <c r="A55" s="122" t="s">
        <v>4374</v>
      </c>
      <c r="B55" s="131">
        <v>505050</v>
      </c>
      <c r="C55" s="131">
        <v>6777729</v>
      </c>
      <c r="D55" t="s">
        <v>4279</v>
      </c>
      <c r="E55" s="124" t="s">
        <v>4280</v>
      </c>
      <c r="F55" s="125" t="s">
        <v>4364</v>
      </c>
      <c r="G55" s="125" t="s">
        <v>4582</v>
      </c>
      <c r="H55" s="132">
        <v>43313</v>
      </c>
      <c r="I55" s="127">
        <v>51.850198681649161</v>
      </c>
      <c r="J55" s="128">
        <v>0.41833106376296159</v>
      </c>
      <c r="K55" s="127">
        <v>9.9388944530636856</v>
      </c>
      <c r="L55" s="127">
        <v>11.439652402537709</v>
      </c>
      <c r="M55" s="128">
        <v>0.17885748060560147</v>
      </c>
      <c r="N55" s="127">
        <v>15.147328826272842</v>
      </c>
      <c r="O55" s="127">
        <v>8.0316567835289057</v>
      </c>
      <c r="P55" s="127">
        <v>1.5613589487720501</v>
      </c>
      <c r="Q55" s="127">
        <v>2.689891652585184E-2</v>
      </c>
      <c r="R55" s="127">
        <v>4.5386574789508485E-2</v>
      </c>
      <c r="S55" s="127">
        <f t="shared" si="5"/>
        <v>0.21730173837236999</v>
      </c>
      <c r="T55" s="127">
        <v>0.73112503730236078</v>
      </c>
      <c r="U55" s="127">
        <f t="shared" si="4"/>
        <v>99.586990907182994</v>
      </c>
      <c r="V55" s="129">
        <v>30.724552569675705</v>
      </c>
      <c r="W55" s="130">
        <v>185.00423709123345</v>
      </c>
      <c r="X55" s="130">
        <v>1488.3680710436299</v>
      </c>
      <c r="Y55" s="130">
        <v>50.956086485694513</v>
      </c>
      <c r="Z55" s="130">
        <v>328.15703350164227</v>
      </c>
      <c r="AA55" s="130">
        <v>17.913512972362589</v>
      </c>
      <c r="AB55" s="130">
        <v>81.129667244791904</v>
      </c>
      <c r="AC55" s="130">
        <v>87.54506195964241</v>
      </c>
      <c r="AD55" s="130">
        <v>12.791651546071893</v>
      </c>
      <c r="AE55" s="130">
        <v>33.132503164994283</v>
      </c>
      <c r="AF55" s="130">
        <v>25.618709618587918</v>
      </c>
      <c r="AG55" s="128">
        <v>0.41913758285951203</v>
      </c>
      <c r="AH55" s="130">
        <v>189.26019575740165</v>
      </c>
      <c r="AI55" s="130">
        <v>1467.2741235439692</v>
      </c>
      <c r="AJ55" s="128">
        <v>0.17941518373642876</v>
      </c>
      <c r="AK55" s="128">
        <v>11.448476107674248</v>
      </c>
      <c r="AL55" s="130">
        <v>47.700938511664503</v>
      </c>
      <c r="AM55" s="130">
        <v>321.32242223344326</v>
      </c>
      <c r="AN55" s="130">
        <v>24.9986433752787</v>
      </c>
      <c r="AO55" s="130">
        <v>77.704097756843296</v>
      </c>
      <c r="AP55" s="130">
        <v>9.693593867641491</v>
      </c>
      <c r="AQ55" s="130">
        <v>1.7710647815528815</v>
      </c>
      <c r="AR55" s="130">
        <v>91.514692969736402</v>
      </c>
      <c r="AS55" s="130">
        <v>13.899864595133701</v>
      </c>
      <c r="AT55" s="130">
        <v>35.64363302346073</v>
      </c>
      <c r="AU55" s="128">
        <v>1.1908829422581051</v>
      </c>
      <c r="AV55" s="128">
        <v>0.48118512242139821</v>
      </c>
      <c r="AW55" s="130">
        <v>26.07106399410161</v>
      </c>
      <c r="AX55" s="128">
        <v>3.2134317954997837</v>
      </c>
      <c r="AY55" s="128">
        <v>7.6583540515368886</v>
      </c>
      <c r="AZ55" s="128">
        <v>1.0937792293896436</v>
      </c>
      <c r="BA55" s="128">
        <v>5.0879790871846682</v>
      </c>
      <c r="BB55" s="128">
        <v>1.3700540571066888</v>
      </c>
      <c r="BC55" s="128">
        <v>0.47805333787489429</v>
      </c>
      <c r="BD55" s="128">
        <v>1.6753760451179598</v>
      </c>
      <c r="BE55" s="128">
        <v>0.27027614680396522</v>
      </c>
      <c r="BF55" s="128">
        <v>1.882333489354449</v>
      </c>
      <c r="BG55" s="128">
        <v>0.37247711792628696</v>
      </c>
      <c r="BH55" s="128">
        <v>1.1173824757856181</v>
      </c>
      <c r="BI55" s="128">
        <v>0.19007027920502229</v>
      </c>
      <c r="BJ55" s="128">
        <v>1.2252157357601683</v>
      </c>
      <c r="BK55" s="128">
        <v>0.20365364662139876</v>
      </c>
      <c r="BL55" s="128">
        <v>0.92867502051659057</v>
      </c>
      <c r="BM55" s="128">
        <v>9.3032615276810796E-2</v>
      </c>
      <c r="BN55" s="128">
        <v>1.00455968280256</v>
      </c>
      <c r="BO55" s="128">
        <v>0.72787530199829997</v>
      </c>
      <c r="BP55" s="128">
        <v>0.11776180101801728</v>
      </c>
    </row>
    <row r="56" spans="1:68" x14ac:dyDescent="0.35">
      <c r="A56" s="133" t="s">
        <v>4399</v>
      </c>
      <c r="B56" s="131">
        <v>487133</v>
      </c>
      <c r="C56" s="131">
        <v>6771278</v>
      </c>
      <c r="D56" t="s">
        <v>4320</v>
      </c>
      <c r="E56" s="124" t="s">
        <v>4280</v>
      </c>
      <c r="F56" s="125" t="s">
        <v>4364</v>
      </c>
      <c r="G56" s="125" t="s">
        <v>4582</v>
      </c>
      <c r="H56" s="134">
        <v>42917</v>
      </c>
      <c r="I56" s="127">
        <v>50.699322165962869</v>
      </c>
      <c r="J56" s="128">
        <v>0.38298529407711762</v>
      </c>
      <c r="K56" s="127">
        <v>8.7984004390518571</v>
      </c>
      <c r="L56" s="127">
        <v>10.580208856509753</v>
      </c>
      <c r="M56" s="128">
        <v>0.21043387040893</v>
      </c>
      <c r="N56" s="127">
        <v>14.387360874767596</v>
      </c>
      <c r="O56" s="127">
        <v>10.592471340205915</v>
      </c>
      <c r="P56" s="127">
        <v>1.9637358134206007</v>
      </c>
      <c r="Q56" s="127">
        <v>9.9917123697457838E-2</v>
      </c>
      <c r="R56" s="127">
        <v>3.7690883836357623E-2</v>
      </c>
      <c r="S56" s="127">
        <f>(X56*152/104)/10000</f>
        <v>0.31233991712190523</v>
      </c>
      <c r="T56" s="127">
        <v>1.1182591425240727</v>
      </c>
      <c r="U56" s="127">
        <f t="shared" si="4"/>
        <v>99.183125721584432</v>
      </c>
      <c r="V56" s="129">
        <v>29.264370629538945</v>
      </c>
      <c r="W56" s="130">
        <v>161.40981155669448</v>
      </c>
      <c r="X56" s="130">
        <v>2137.0625908340885</v>
      </c>
      <c r="Y56" s="130">
        <v>70.283082947092694</v>
      </c>
      <c r="Z56" s="130">
        <v>359.51476482629386</v>
      </c>
      <c r="AA56" s="130">
        <v>129.17885001146283</v>
      </c>
      <c r="AB56" s="130">
        <v>79.469339673572208</v>
      </c>
      <c r="AC56" s="130">
        <v>130.09774878643282</v>
      </c>
      <c r="AD56" s="130">
        <v>10.750258834406457</v>
      </c>
      <c r="AE56" s="130">
        <v>33.645865545121346</v>
      </c>
      <c r="AF56" s="130">
        <v>53.491035267196857</v>
      </c>
      <c r="AG56" s="128">
        <v>0.38750133333333331</v>
      </c>
      <c r="AH56" s="130">
        <v>169.288739129351</v>
      </c>
      <c r="AI56" s="130">
        <v>2121.05230945822</v>
      </c>
      <c r="AJ56" s="128">
        <v>0.21507171253822632</v>
      </c>
      <c r="AK56" s="128">
        <v>9.1958400639407714</v>
      </c>
      <c r="AL56" s="130">
        <v>72.11843922812163</v>
      </c>
      <c r="AM56" s="130">
        <v>370.84823091497401</v>
      </c>
      <c r="AN56" s="130">
        <v>112.46111390691701</v>
      </c>
      <c r="AO56" s="135">
        <v>71.99398385221653</v>
      </c>
      <c r="AP56" s="130">
        <v>7.1654679844324267</v>
      </c>
      <c r="AQ56" s="130">
        <v>5.4760735519435677</v>
      </c>
      <c r="AR56" s="130">
        <v>129.20039310790634</v>
      </c>
      <c r="AS56" s="130">
        <v>11.696578888740898</v>
      </c>
      <c r="AT56" s="130">
        <v>35.466999666083098</v>
      </c>
      <c r="AU56" s="128">
        <v>0.98541541307961</v>
      </c>
      <c r="AV56" s="128">
        <v>1.5122261013147362</v>
      </c>
      <c r="AW56" s="130">
        <v>49.615199758389906</v>
      </c>
      <c r="AX56" s="128">
        <v>2.9645191345660473</v>
      </c>
      <c r="AY56" s="128">
        <v>7.4049132456367239</v>
      </c>
      <c r="AZ56" s="128">
        <v>1.0427681764750916</v>
      </c>
      <c r="BA56" s="128">
        <v>4.596127259737167</v>
      </c>
      <c r="BB56" s="128">
        <v>1.2651109996734418</v>
      </c>
      <c r="BC56" s="128">
        <v>0.44751650410536176</v>
      </c>
      <c r="BD56" s="128">
        <v>1.2962197357805594</v>
      </c>
      <c r="BE56" s="128">
        <v>0.29279881569207994</v>
      </c>
      <c r="BF56" s="128">
        <v>2.045823050698782</v>
      </c>
      <c r="BG56" s="128">
        <v>0.37556293391170315</v>
      </c>
      <c r="BH56" s="128">
        <v>1.1072107541583314</v>
      </c>
      <c r="BI56" s="128">
        <v>0.18970580818242791</v>
      </c>
      <c r="BJ56" s="128">
        <v>1.2659424784515934</v>
      </c>
      <c r="BK56" s="128">
        <v>0.17085995297356199</v>
      </c>
      <c r="BL56" s="128">
        <v>0.78388278283416857</v>
      </c>
      <c r="BM56" s="128">
        <v>9.1782340366168988E-2</v>
      </c>
      <c r="BN56" s="136">
        <v>1.3526288534038895</v>
      </c>
      <c r="BO56" s="128">
        <v>0.46596691312255878</v>
      </c>
      <c r="BP56" s="128">
        <v>0.11718994383720305</v>
      </c>
    </row>
    <row r="57" spans="1:68" x14ac:dyDescent="0.35">
      <c r="A57" s="122" t="s">
        <v>4473</v>
      </c>
      <c r="B57" s="131">
        <v>479966</v>
      </c>
      <c r="C57" s="131">
        <v>6769549</v>
      </c>
      <c r="D57" t="s">
        <v>4279</v>
      </c>
      <c r="E57" s="124" t="s">
        <v>4280</v>
      </c>
      <c r="F57" s="125" t="s">
        <v>4364</v>
      </c>
      <c r="G57" s="125" t="s">
        <v>4582</v>
      </c>
      <c r="H57" s="126">
        <v>43647</v>
      </c>
      <c r="I57" s="127">
        <v>56.825315291459873</v>
      </c>
      <c r="J57" s="128">
        <v>0.4147011182369551</v>
      </c>
      <c r="K57" s="127">
        <v>9.4611289691606029</v>
      </c>
      <c r="L57" s="127">
        <v>10.51099113714384</v>
      </c>
      <c r="M57" s="128">
        <v>0.18255472467991243</v>
      </c>
      <c r="N57" s="127">
        <v>12.993793451109257</v>
      </c>
      <c r="O57" s="127">
        <v>6.1421193589702092</v>
      </c>
      <c r="P57" s="127">
        <v>1.9090813064685863</v>
      </c>
      <c r="Q57" s="127">
        <v>4.7365075748449635E-2</v>
      </c>
      <c r="R57" s="127">
        <v>4.4267125658217159E-2</v>
      </c>
      <c r="S57" s="127">
        <f t="shared" ref="S57:S62" si="6">(X57*1.46)/10000</f>
        <v>0.20802879443881211</v>
      </c>
      <c r="T57" s="127">
        <v>1.5209313846915786</v>
      </c>
      <c r="U57" s="127">
        <f t="shared" si="4"/>
        <v>100.2602777377663</v>
      </c>
      <c r="V57" s="129">
        <v>27.387627067124669</v>
      </c>
      <c r="W57" s="130">
        <v>192.61534689476048</v>
      </c>
      <c r="X57" s="130">
        <v>1424.85475643022</v>
      </c>
      <c r="Y57" s="130">
        <v>53.12351966987498</v>
      </c>
      <c r="Z57" s="130">
        <v>243.06982910849217</v>
      </c>
      <c r="AA57" s="130">
        <v>61.269232524784172</v>
      </c>
      <c r="AB57" s="130">
        <v>91.095480650137176</v>
      </c>
      <c r="AC57" s="130">
        <v>111.64499603293268</v>
      </c>
      <c r="AD57" s="130">
        <v>15.105125571944466</v>
      </c>
      <c r="AE57" s="130">
        <v>37.812046648317491</v>
      </c>
      <c r="AF57" s="130">
        <v>120.51398743520947</v>
      </c>
      <c r="AG57" s="128">
        <v>0.41972142852486</v>
      </c>
      <c r="AH57" s="130">
        <v>201.92725846231764</v>
      </c>
      <c r="AI57" s="130">
        <v>1457.5858905214404</v>
      </c>
      <c r="AJ57" s="128">
        <v>0.20628168304556638</v>
      </c>
      <c r="AK57" s="128">
        <v>11.880078532241042</v>
      </c>
      <c r="AL57" s="130">
        <v>55.713630584720647</v>
      </c>
      <c r="AM57" s="130">
        <v>256.29351611784392</v>
      </c>
      <c r="AN57" s="130">
        <v>56.794943139119958</v>
      </c>
      <c r="AO57" s="130">
        <v>83.374101696000452</v>
      </c>
      <c r="AP57" s="130">
        <v>8.7154368196281204</v>
      </c>
      <c r="AQ57" s="130">
        <v>1.4886910835839724</v>
      </c>
      <c r="AR57" s="130">
        <v>119.74312407228774</v>
      </c>
      <c r="AS57" s="130">
        <v>14.846444382645064</v>
      </c>
      <c r="AT57" s="130">
        <v>39.218730664180178</v>
      </c>
      <c r="AU57" s="128">
        <v>2.4988874966359718</v>
      </c>
      <c r="AV57" s="128">
        <v>0.54266154239102271</v>
      </c>
      <c r="AW57" s="130">
        <v>126.11931869420766</v>
      </c>
      <c r="AX57" s="128">
        <v>2.8015036854278601</v>
      </c>
      <c r="AY57" s="128">
        <v>6.3539076630072966</v>
      </c>
      <c r="AZ57" s="128">
        <v>1.0202112650917339</v>
      </c>
      <c r="BA57" s="128">
        <v>5.0657408318139066</v>
      </c>
      <c r="BB57" s="128">
        <v>1.5211479976693199</v>
      </c>
      <c r="BC57" s="128">
        <v>0.54701046747708215</v>
      </c>
      <c r="BD57" s="128">
        <v>1.9278099083022484</v>
      </c>
      <c r="BE57" s="128">
        <v>0.32410693342559266</v>
      </c>
      <c r="BF57" s="128">
        <v>2.1770804001046531</v>
      </c>
      <c r="BG57" s="128">
        <v>0.42498198765227757</v>
      </c>
      <c r="BH57" s="128">
        <v>1.4409207309776191</v>
      </c>
      <c r="BI57" s="128">
        <v>0.23148190464286322</v>
      </c>
      <c r="BJ57" s="128">
        <v>1.4151219693645938</v>
      </c>
      <c r="BK57" s="128">
        <v>0.23752268113257</v>
      </c>
      <c r="BL57" s="128">
        <v>1.1291195569907189</v>
      </c>
      <c r="BM57" s="128">
        <v>0.11950075745464901</v>
      </c>
      <c r="BN57" s="128">
        <v>0.15439944431766373</v>
      </c>
      <c r="BO57" s="128">
        <v>1.9421672152825897</v>
      </c>
      <c r="BP57" s="128">
        <v>0.14354616957515323</v>
      </c>
    </row>
    <row r="58" spans="1:68" x14ac:dyDescent="0.35">
      <c r="A58" s="122" t="s">
        <v>4332</v>
      </c>
      <c r="B58" s="131">
        <v>509249</v>
      </c>
      <c r="C58" s="131">
        <v>6779838</v>
      </c>
      <c r="D58" t="s">
        <v>135</v>
      </c>
      <c r="E58" s="124" t="s">
        <v>4325</v>
      </c>
      <c r="F58" s="125" t="s">
        <v>4334</v>
      </c>
      <c r="G58" s="125" t="s">
        <v>4582</v>
      </c>
      <c r="H58" s="126">
        <v>43647</v>
      </c>
      <c r="I58" s="127">
        <v>66.177477742526506</v>
      </c>
      <c r="J58" s="128">
        <v>0.41878165746955853</v>
      </c>
      <c r="K58" s="127">
        <v>9.8309962838826852</v>
      </c>
      <c r="L58" s="127">
        <v>8.8215499662416317</v>
      </c>
      <c r="M58" s="128">
        <v>0.1119168922582995</v>
      </c>
      <c r="N58" s="127">
        <v>10.5597206935151</v>
      </c>
      <c r="O58" s="127">
        <v>1.8712843925927152</v>
      </c>
      <c r="P58" s="127">
        <v>0.11956171576734954</v>
      </c>
      <c r="Q58" s="127">
        <v>2.3495781841018307E-2</v>
      </c>
      <c r="R58" s="127">
        <v>4.6427047245511978E-2</v>
      </c>
      <c r="S58" s="127">
        <f t="shared" si="6"/>
        <v>0.13466290078297227</v>
      </c>
      <c r="T58" s="127">
        <v>1.8573113207547527</v>
      </c>
      <c r="U58" s="127">
        <f t="shared" si="4"/>
        <v>99.973186394878084</v>
      </c>
      <c r="V58" s="129">
        <v>18.010374168287385</v>
      </c>
      <c r="W58" s="130">
        <v>153.36632817897723</v>
      </c>
      <c r="X58" s="130">
        <v>922.34863549981003</v>
      </c>
      <c r="Y58" s="130">
        <v>31.355849860085058</v>
      </c>
      <c r="Z58" s="130">
        <v>304.9512328571596</v>
      </c>
      <c r="AA58" s="130">
        <v>70.638289716501248</v>
      </c>
      <c r="AB58" s="130">
        <v>136.45431904072112</v>
      </c>
      <c r="AC58" s="130">
        <v>46.68931797368441</v>
      </c>
      <c r="AD58" s="130">
        <v>13.724804016516654</v>
      </c>
      <c r="AE58" s="130">
        <v>65.831149930866459</v>
      </c>
      <c r="AF58" s="130">
        <v>186.07405410843612</v>
      </c>
      <c r="AG58" s="128">
        <v>0.41964052455154854</v>
      </c>
      <c r="AH58" s="130">
        <v>149.05719882926601</v>
      </c>
      <c r="AI58" s="130">
        <v>913.59010041307499</v>
      </c>
      <c r="AJ58" s="128">
        <v>0.118542627965705</v>
      </c>
      <c r="AK58" s="128">
        <v>8.9902599527352471</v>
      </c>
      <c r="AL58" s="130">
        <v>27.864919194696853</v>
      </c>
      <c r="AM58" s="130">
        <v>304.06271097583027</v>
      </c>
      <c r="AN58" s="130">
        <v>67.626992555796903</v>
      </c>
      <c r="AO58" s="130">
        <v>140.237250512766</v>
      </c>
      <c r="AP58" s="130">
        <v>10.770012351528333</v>
      </c>
      <c r="AQ58" s="130">
        <v>1.159183615382936</v>
      </c>
      <c r="AR58" s="130">
        <v>47.041989000641216</v>
      </c>
      <c r="AS58" s="130">
        <v>13.831425989394488</v>
      </c>
      <c r="AT58" s="130">
        <v>58.085751560264328</v>
      </c>
      <c r="AU58" s="128">
        <v>3.2888878967809552</v>
      </c>
      <c r="AV58" s="128">
        <v>2.016871316124683</v>
      </c>
      <c r="AW58" s="130">
        <v>187.08652557080114</v>
      </c>
      <c r="AX58" s="128">
        <v>9.1934454504996079</v>
      </c>
      <c r="AY58" s="128">
        <v>18.168089937118737</v>
      </c>
      <c r="AZ58" s="128">
        <v>2.0589496071656015</v>
      </c>
      <c r="BA58" s="128">
        <v>8.5115003052695748</v>
      </c>
      <c r="BB58" s="128">
        <v>2.0616544974748163</v>
      </c>
      <c r="BC58" s="128">
        <v>0.4868983960142485</v>
      </c>
      <c r="BD58" s="128">
        <v>1.8944216075131266</v>
      </c>
      <c r="BE58" s="128">
        <v>0.35392354693247513</v>
      </c>
      <c r="BF58" s="128">
        <v>2.1384751185653963</v>
      </c>
      <c r="BG58" s="128">
        <v>0.43273622059978945</v>
      </c>
      <c r="BH58" s="128">
        <v>1.3406463046355621</v>
      </c>
      <c r="BI58" s="128">
        <v>0.23033729563976058</v>
      </c>
      <c r="BJ58" s="128">
        <v>1.4292261396837558</v>
      </c>
      <c r="BK58" s="128">
        <v>0.2217839709693705</v>
      </c>
      <c r="BL58" s="128">
        <v>1.5935054728282869</v>
      </c>
      <c r="BM58" s="128">
        <v>0.30330620963605054</v>
      </c>
      <c r="BN58" s="128">
        <v>13.893613490280778</v>
      </c>
      <c r="BO58" s="128">
        <v>4.6028760039880963</v>
      </c>
      <c r="BP58" s="128">
        <v>0.93290109817391997</v>
      </c>
    </row>
    <row r="59" spans="1:68" x14ac:dyDescent="0.35">
      <c r="A59" s="122" t="s">
        <v>4335</v>
      </c>
      <c r="B59" s="131">
        <v>509391</v>
      </c>
      <c r="C59" s="131">
        <v>6780433</v>
      </c>
      <c r="D59" t="s">
        <v>135</v>
      </c>
      <c r="E59" s="124" t="s">
        <v>4325</v>
      </c>
      <c r="F59" s="125" t="s">
        <v>4334</v>
      </c>
      <c r="G59" s="125" t="s">
        <v>4582</v>
      </c>
      <c r="H59" s="126">
        <v>43647</v>
      </c>
      <c r="I59" s="127">
        <v>63.159287335427194</v>
      </c>
      <c r="J59" s="128">
        <v>0.55068298333739274</v>
      </c>
      <c r="K59" s="127">
        <v>10.052137798492305</v>
      </c>
      <c r="L59" s="127">
        <v>11.816017381689221</v>
      </c>
      <c r="M59" s="128">
        <v>0.29566305247581015</v>
      </c>
      <c r="N59" s="127">
        <v>8.9318552494257055</v>
      </c>
      <c r="O59" s="127">
        <v>5.2415243968643574</v>
      </c>
      <c r="P59" s="127">
        <v>0.84181396090690386</v>
      </c>
      <c r="Q59" s="127">
        <v>2.4802282710504608E-2</v>
      </c>
      <c r="R59" s="127">
        <v>6.072836887539694E-2</v>
      </c>
      <c r="S59" s="127">
        <f t="shared" si="6"/>
        <v>0.26499948934725587</v>
      </c>
      <c r="T59" s="127">
        <v>0.14481897627966792</v>
      </c>
      <c r="U59" s="127">
        <f t="shared" si="4"/>
        <v>101.38433127583176</v>
      </c>
      <c r="V59" s="129">
        <v>21.947352273171905</v>
      </c>
      <c r="W59" s="130">
        <v>199.20704875483798</v>
      </c>
      <c r="X59" s="130">
        <v>1815.0649955291501</v>
      </c>
      <c r="Y59" s="130">
        <v>62.627768153549937</v>
      </c>
      <c r="Z59" s="130">
        <v>516.96669481114895</v>
      </c>
      <c r="AA59" s="130">
        <v>81.537528341441856</v>
      </c>
      <c r="AB59" s="130">
        <v>99.849963915630923</v>
      </c>
      <c r="AC59" s="130">
        <v>65.604940226657021</v>
      </c>
      <c r="AD59" s="130">
        <v>16.848356206769946</v>
      </c>
      <c r="AE59" s="130">
        <v>81.299790508942323</v>
      </c>
      <c r="AF59" s="130">
        <v>13.92928327935209</v>
      </c>
      <c r="AG59" s="128">
        <v>0.55777688516913004</v>
      </c>
      <c r="AH59" s="130">
        <v>198.54832563332201</v>
      </c>
      <c r="AI59" s="130">
        <v>1773.6699143500268</v>
      </c>
      <c r="AJ59" s="128">
        <v>0.31562837257815557</v>
      </c>
      <c r="AK59" s="128">
        <v>12.280354415033825</v>
      </c>
      <c r="AL59" s="130">
        <v>61.135625778819374</v>
      </c>
      <c r="AM59" s="130">
        <v>524.80035918858812</v>
      </c>
      <c r="AN59" s="130">
        <v>77.397672926118986</v>
      </c>
      <c r="AO59" s="130">
        <v>101.62796893659058</v>
      </c>
      <c r="AP59" s="130">
        <v>11.552893269480824</v>
      </c>
      <c r="AQ59" s="130">
        <v>0.74296525741429043</v>
      </c>
      <c r="AR59" s="130">
        <v>67.976701233833481</v>
      </c>
      <c r="AS59" s="130">
        <v>17.347647784523051</v>
      </c>
      <c r="AT59" s="130">
        <v>76.082231010061278</v>
      </c>
      <c r="AU59" s="128">
        <v>3.6106498912397282</v>
      </c>
      <c r="AV59" s="128">
        <v>3.5955289333317632E-2</v>
      </c>
      <c r="AW59" s="130">
        <v>13.653223843771254</v>
      </c>
      <c r="AX59" s="128">
        <v>7.4758898884597373</v>
      </c>
      <c r="AY59" s="128">
        <v>14.934402839765074</v>
      </c>
      <c r="AZ59" s="128">
        <v>1.7532266858612158</v>
      </c>
      <c r="BA59" s="128">
        <v>7.8684690411079234</v>
      </c>
      <c r="BB59" s="128">
        <v>2.1531445885598854</v>
      </c>
      <c r="BC59" s="128">
        <v>0.64716012855547878</v>
      </c>
      <c r="BD59" s="128">
        <v>2.2665988241065076</v>
      </c>
      <c r="BE59" s="128">
        <v>0.43230212197296219</v>
      </c>
      <c r="BF59" s="128">
        <v>2.6095777252962895</v>
      </c>
      <c r="BG59" s="128">
        <v>0.52711479990407917</v>
      </c>
      <c r="BH59" s="128">
        <v>1.6244364057828029</v>
      </c>
      <c r="BI59" s="128">
        <v>0.27800444156458493</v>
      </c>
      <c r="BJ59" s="128">
        <v>1.8001593214990466</v>
      </c>
      <c r="BK59" s="128">
        <v>0.28117612485540067</v>
      </c>
      <c r="BL59" s="128">
        <v>1.9810012213376296</v>
      </c>
      <c r="BM59" s="128">
        <v>0.31135309819940443</v>
      </c>
      <c r="BN59" s="128">
        <v>8.3304732122967451</v>
      </c>
      <c r="BO59" s="128">
        <v>2.5156904246901175</v>
      </c>
      <c r="BP59" s="128">
        <v>0.82468781031523353</v>
      </c>
    </row>
    <row r="60" spans="1:68" x14ac:dyDescent="0.35">
      <c r="A60" s="122" t="s">
        <v>4336</v>
      </c>
      <c r="B60" s="131">
        <v>509503</v>
      </c>
      <c r="C60" s="131">
        <v>6780520</v>
      </c>
      <c r="D60" t="s">
        <v>135</v>
      </c>
      <c r="E60" s="124" t="s">
        <v>4325</v>
      </c>
      <c r="F60" s="125" t="s">
        <v>4334</v>
      </c>
      <c r="G60" s="125" t="s">
        <v>4582</v>
      </c>
      <c r="H60" s="126">
        <v>43647</v>
      </c>
      <c r="I60" s="127">
        <v>63.828874499657545</v>
      </c>
      <c r="J60" s="128">
        <v>0.50546092723831137</v>
      </c>
      <c r="K60" s="127">
        <v>9.0361124168658051</v>
      </c>
      <c r="L60" s="127">
        <v>10.706030390296299</v>
      </c>
      <c r="M60" s="128">
        <v>0.34517135828587658</v>
      </c>
      <c r="N60" s="127">
        <v>8.6203819410666327</v>
      </c>
      <c r="O60" s="127">
        <v>7.1241240517588995</v>
      </c>
      <c r="P60" s="127">
        <v>0.41415673217987464</v>
      </c>
      <c r="Q60" s="127">
        <v>3.8788947937407427E-2</v>
      </c>
      <c r="R60" s="127">
        <v>5.4143435528052647E-2</v>
      </c>
      <c r="S60" s="127">
        <f t="shared" si="6"/>
        <v>0.16222121765995545</v>
      </c>
      <c r="T60" s="127">
        <v>0.13612718168119897</v>
      </c>
      <c r="U60" s="127">
        <f t="shared" si="4"/>
        <v>100.97159310015586</v>
      </c>
      <c r="V60" s="129">
        <v>21.283497133102411</v>
      </c>
      <c r="W60" s="130">
        <v>165.5296482117468</v>
      </c>
      <c r="X60" s="130">
        <v>1111.1042305476401</v>
      </c>
      <c r="Y60" s="130">
        <v>48.940819193393146</v>
      </c>
      <c r="Z60" s="130">
        <v>339.9527035497361</v>
      </c>
      <c r="AA60" s="130">
        <v>16.195810711948901</v>
      </c>
      <c r="AB60" s="130">
        <v>77.187374017967585</v>
      </c>
      <c r="AC60" s="130">
        <v>157.23669844236866</v>
      </c>
      <c r="AD60" s="130">
        <v>16.242979066931866</v>
      </c>
      <c r="AE60" s="130">
        <v>75.721076772474447</v>
      </c>
      <c r="AF60" s="130">
        <v>79.269744408100706</v>
      </c>
      <c r="AG60" s="128">
        <v>0.50584831176241507</v>
      </c>
      <c r="AH60" s="130">
        <v>161.120357334331</v>
      </c>
      <c r="AI60" s="130">
        <v>1127.4949900723188</v>
      </c>
      <c r="AJ60" s="128">
        <v>0.35247599321973555</v>
      </c>
      <c r="AK60" s="128">
        <v>10.772567351469922</v>
      </c>
      <c r="AL60" s="130">
        <v>44.735740774751193</v>
      </c>
      <c r="AM60" s="130">
        <v>340.29378579708242</v>
      </c>
      <c r="AN60" s="130">
        <v>14.039139705301636</v>
      </c>
      <c r="AO60" s="130">
        <v>74.191542658713715</v>
      </c>
      <c r="AP60" s="130">
        <v>9.4283259575973215</v>
      </c>
      <c r="AQ60" s="130">
        <v>0.66603381473878531</v>
      </c>
      <c r="AR60" s="130">
        <v>157.3583115700323</v>
      </c>
      <c r="AS60" s="130">
        <v>16.533151427482451</v>
      </c>
      <c r="AT60" s="130">
        <v>69.096306931687508</v>
      </c>
      <c r="AU60" s="128">
        <v>3.2212828036592898</v>
      </c>
      <c r="AV60" s="128">
        <v>3.2141590625974562E-2</v>
      </c>
      <c r="AW60" s="130">
        <v>77.402750622729613</v>
      </c>
      <c r="AX60" s="128">
        <v>4.4908244572047575</v>
      </c>
      <c r="AY60" s="128">
        <v>10.178819650735313</v>
      </c>
      <c r="AZ60" s="128">
        <v>1.2521777033277492</v>
      </c>
      <c r="BA60" s="128">
        <v>5.7944532799647899</v>
      </c>
      <c r="BB60" s="128">
        <v>1.836765726683516</v>
      </c>
      <c r="BC60" s="128">
        <v>0.63417542648286063</v>
      </c>
      <c r="BD60" s="128">
        <v>1.9899313074580696</v>
      </c>
      <c r="BE60" s="128">
        <v>0.39165966862373264</v>
      </c>
      <c r="BF60" s="128">
        <v>2.4358432352999539</v>
      </c>
      <c r="BG60" s="128">
        <v>0.50048297770445493</v>
      </c>
      <c r="BH60" s="128">
        <v>1.5114715936008514</v>
      </c>
      <c r="BI60" s="128">
        <v>0.26016749582222692</v>
      </c>
      <c r="BJ60" s="128">
        <v>1.6075477031571501</v>
      </c>
      <c r="BK60" s="128">
        <v>0.25880914813828276</v>
      </c>
      <c r="BL60" s="128">
        <v>1.9021785532824258</v>
      </c>
      <c r="BM60" s="128">
        <v>0.32059906370202118</v>
      </c>
      <c r="BN60" s="128">
        <v>9.4630207731814462</v>
      </c>
      <c r="BO60" s="128">
        <v>2.3721937571711793</v>
      </c>
      <c r="BP60" s="128">
        <v>0.93902664427983695</v>
      </c>
    </row>
    <row r="61" spans="1:68" x14ac:dyDescent="0.35">
      <c r="A61" s="122" t="s">
        <v>4326</v>
      </c>
      <c r="B61" s="131">
        <v>501410</v>
      </c>
      <c r="C61" s="131">
        <v>6793790</v>
      </c>
      <c r="D61" t="s">
        <v>4327</v>
      </c>
      <c r="E61" s="124" t="s">
        <v>4325</v>
      </c>
      <c r="F61" s="125" t="s">
        <v>4329</v>
      </c>
      <c r="G61" s="125" t="s">
        <v>4582</v>
      </c>
      <c r="H61" s="126">
        <v>43647</v>
      </c>
      <c r="I61" s="127">
        <v>78.906888489289912</v>
      </c>
      <c r="J61" s="128">
        <v>0.48260663179153879</v>
      </c>
      <c r="K61" s="127">
        <v>13.599603584996444</v>
      </c>
      <c r="L61" s="127">
        <v>0.51020760502749574</v>
      </c>
      <c r="M61" s="128">
        <v>1.4221076942159822E-3</v>
      </c>
      <c r="N61" s="127">
        <v>0.12182896706925816</v>
      </c>
      <c r="O61" s="127">
        <v>6.8288957528149022E-2</v>
      </c>
      <c r="P61" s="127">
        <v>0.21168580807496659</v>
      </c>
      <c r="Q61" s="127">
        <v>1.138411512618912</v>
      </c>
      <c r="R61" s="127">
        <v>9.6125823583842404E-3</v>
      </c>
      <c r="S61" s="127">
        <f t="shared" si="6"/>
        <v>2.3924672612308937E-2</v>
      </c>
      <c r="T61" s="127">
        <v>5.3606915739269105</v>
      </c>
      <c r="U61" s="127">
        <f t="shared" si="4"/>
        <v>100.4351724929885</v>
      </c>
      <c r="V61" s="129">
        <v>8.217928317709239</v>
      </c>
      <c r="W61" s="130">
        <v>79.414225125359295</v>
      </c>
      <c r="X61" s="130">
        <v>163.86762063225299</v>
      </c>
      <c r="Y61" s="130">
        <v>6.2738228556800379</v>
      </c>
      <c r="Z61" s="130">
        <v>15.185136686485048</v>
      </c>
      <c r="AA61" s="130">
        <v>6.6173032952589814</v>
      </c>
      <c r="AB61" s="130">
        <v>7.1627817256725601</v>
      </c>
      <c r="AC61" s="130">
        <v>73.295635798664222</v>
      </c>
      <c r="AD61" s="130">
        <v>19.335061745614929</v>
      </c>
      <c r="AE61" s="130">
        <v>110.32768791008399</v>
      </c>
      <c r="AF61" s="130">
        <v>3150.4704618123624</v>
      </c>
      <c r="AG61" s="128">
        <v>0.46651480286442509</v>
      </c>
      <c r="AH61" s="130">
        <v>83.489522922881122</v>
      </c>
      <c r="AI61" s="130">
        <v>159.98461606792753</v>
      </c>
      <c r="AJ61" s="128">
        <v>1.5751255132840454E-3</v>
      </c>
      <c r="AK61" s="128">
        <v>0.52319495967991547</v>
      </c>
      <c r="AL61" s="130">
        <v>6.0808031937721996</v>
      </c>
      <c r="AM61" s="130">
        <v>15.217943926930671</v>
      </c>
      <c r="AN61" s="130">
        <v>6.6673881222063631</v>
      </c>
      <c r="AO61" s="130">
        <v>7.0045931803576309</v>
      </c>
      <c r="AP61" s="130">
        <v>11.187138367517738</v>
      </c>
      <c r="AQ61" s="130">
        <v>39.987752568175267</v>
      </c>
      <c r="AR61" s="130">
        <v>70.195495284424894</v>
      </c>
      <c r="AS61" s="130">
        <v>19.030029217780921</v>
      </c>
      <c r="AT61" s="130">
        <v>104.91863554424388</v>
      </c>
      <c r="AU61" s="128">
        <v>4.7633982945170779</v>
      </c>
      <c r="AV61" s="128">
        <v>2.1689464074423852</v>
      </c>
      <c r="AW61" s="130">
        <v>3121.0900470871502</v>
      </c>
      <c r="AX61" s="128">
        <v>9.1757651899391615</v>
      </c>
      <c r="AY61" s="128">
        <v>13.31420373917107</v>
      </c>
      <c r="AZ61" s="128">
        <v>1.1863532185041621</v>
      </c>
      <c r="BA61" s="128">
        <v>4.5798228455690229</v>
      </c>
      <c r="BB61" s="128">
        <v>1.2623665088850413</v>
      </c>
      <c r="BC61" s="128">
        <v>0.51686582558169969</v>
      </c>
      <c r="BD61" s="128">
        <v>1.8580762141513834</v>
      </c>
      <c r="BE61" s="128">
        <v>0.39730524189234911</v>
      </c>
      <c r="BF61" s="128">
        <v>2.567378349281618</v>
      </c>
      <c r="BG61" s="128">
        <v>0.52484314170278912</v>
      </c>
      <c r="BH61" s="128">
        <v>1.653706553656771</v>
      </c>
      <c r="BI61" s="128">
        <v>0.29415242571225725</v>
      </c>
      <c r="BJ61" s="128">
        <v>1.7738526924308187</v>
      </c>
      <c r="BK61" s="128">
        <v>0.25919062582836599</v>
      </c>
      <c r="BL61" s="128">
        <v>2.6784532525363094</v>
      </c>
      <c r="BM61" s="128">
        <v>0.45868684132517101</v>
      </c>
      <c r="BN61" s="128">
        <v>14.023872752744307</v>
      </c>
      <c r="BO61" s="128">
        <v>6.3241291284297407</v>
      </c>
      <c r="BP61" s="128">
        <v>1.3405659046477072</v>
      </c>
    </row>
    <row r="62" spans="1:68" x14ac:dyDescent="0.35">
      <c r="A62" s="122" t="s">
        <v>4338</v>
      </c>
      <c r="B62" s="131">
        <v>495223</v>
      </c>
      <c r="C62" s="131">
        <v>6814535</v>
      </c>
      <c r="D62" t="s">
        <v>4327</v>
      </c>
      <c r="E62" s="124" t="s">
        <v>4325</v>
      </c>
      <c r="F62" s="125" t="s">
        <v>4329</v>
      </c>
      <c r="G62" s="125" t="s">
        <v>4582</v>
      </c>
      <c r="H62" s="126">
        <v>43647</v>
      </c>
      <c r="I62" s="127">
        <v>85.281974363023025</v>
      </c>
      <c r="J62" s="128">
        <v>0.42537771584687656</v>
      </c>
      <c r="K62" s="127">
        <v>9.673634810369812</v>
      </c>
      <c r="L62" s="127">
        <v>0.12630668473171272</v>
      </c>
      <c r="M62" s="128">
        <v>5.1876023987232019E-4</v>
      </c>
      <c r="N62" s="127">
        <v>3.2310350358016091E-2</v>
      </c>
      <c r="O62" s="127">
        <v>1.8632062730227338E-2</v>
      </c>
      <c r="P62" s="127">
        <v>0.25496366940393289</v>
      </c>
      <c r="Q62" s="127">
        <v>1.2141464856086477</v>
      </c>
      <c r="R62" s="127">
        <v>3.1495882471085548E-2</v>
      </c>
      <c r="S62" s="127">
        <f t="shared" si="6"/>
        <v>8.6165384826262861E-3</v>
      </c>
      <c r="T62" s="127">
        <v>2.1238675181939453</v>
      </c>
      <c r="U62" s="127">
        <f t="shared" si="4"/>
        <v>99.191844841459812</v>
      </c>
      <c r="V62" s="129">
        <v>7.4802394344473608</v>
      </c>
      <c r="W62" s="130">
        <v>54.971241574303605</v>
      </c>
      <c r="X62" s="130">
        <v>59.01738686730333</v>
      </c>
      <c r="Y62" s="130">
        <v>5.0810501065425813</v>
      </c>
      <c r="Z62" s="130">
        <v>1.5616021789818593</v>
      </c>
      <c r="AA62" s="130">
        <v>1.6588375763901493</v>
      </c>
      <c r="AB62" s="130">
        <v>2.5319013546000479</v>
      </c>
      <c r="AC62" s="130">
        <v>53.699729168226483</v>
      </c>
      <c r="AD62" s="130">
        <v>20.339310421987737</v>
      </c>
      <c r="AE62" s="130">
        <v>132.31295880463242</v>
      </c>
      <c r="AF62" s="130">
        <v>312.12491162090089</v>
      </c>
      <c r="AG62" s="128">
        <v>0.45009252500800451</v>
      </c>
      <c r="AH62" s="130">
        <v>59.177915354184123</v>
      </c>
      <c r="AI62" s="130">
        <v>57.205909852274871</v>
      </c>
      <c r="AJ62" s="128">
        <v>7.1629459519281921E-4</v>
      </c>
      <c r="AK62" s="128">
        <v>0.14358081870300959</v>
      </c>
      <c r="AL62" s="130">
        <v>5.3404046119722297</v>
      </c>
      <c r="AM62" s="130">
        <v>2.2894737607959352</v>
      </c>
      <c r="AN62" s="130">
        <v>1.1113039608618358</v>
      </c>
      <c r="AO62" s="130">
        <v>0.53968553300054367</v>
      </c>
      <c r="AP62" s="130">
        <v>12.5530146622371</v>
      </c>
      <c r="AQ62" s="130">
        <v>44.476112761420787</v>
      </c>
      <c r="AR62" s="130">
        <v>54.415003237528808</v>
      </c>
      <c r="AS62" s="130">
        <v>21.767826421826896</v>
      </c>
      <c r="AT62" s="130">
        <v>127.94128801566835</v>
      </c>
      <c r="AU62" s="128">
        <v>5.8584042193999739</v>
      </c>
      <c r="AV62" s="128">
        <v>0.89018275233442234</v>
      </c>
      <c r="AW62" s="130">
        <v>317.96360713538542</v>
      </c>
      <c r="AX62" s="128">
        <v>43.589453291556609</v>
      </c>
      <c r="AY62" s="128">
        <v>69.250760281591212</v>
      </c>
      <c r="AZ62" s="128">
        <v>7.2866293512756082</v>
      </c>
      <c r="BA62" s="128">
        <v>24.788877540125227</v>
      </c>
      <c r="BB62" s="128">
        <v>4.1001578084405006</v>
      </c>
      <c r="BC62" s="128">
        <v>1.0473054924188718</v>
      </c>
      <c r="BD62" s="128">
        <v>3.1290599795131362</v>
      </c>
      <c r="BE62" s="128">
        <v>0.52748183451103026</v>
      </c>
      <c r="BF62" s="128">
        <v>2.9452278948594102</v>
      </c>
      <c r="BG62" s="128">
        <v>0.5697588778180448</v>
      </c>
      <c r="BH62" s="128">
        <v>1.7719985571116601</v>
      </c>
      <c r="BI62" s="128">
        <v>0.28569046169192491</v>
      </c>
      <c r="BJ62" s="128">
        <v>1.7295118022095788</v>
      </c>
      <c r="BK62" s="128">
        <v>0.25441672274619681</v>
      </c>
      <c r="BL62" s="128">
        <v>2.7302357982048178</v>
      </c>
      <c r="BM62" s="128">
        <v>0.55243855968740563</v>
      </c>
      <c r="BN62" s="128">
        <v>10.528474460498691</v>
      </c>
      <c r="BO62" s="128">
        <v>2.9916860234894198</v>
      </c>
      <c r="BP62" s="128">
        <v>1.2773838885313802</v>
      </c>
    </row>
    <row r="63" spans="1:68" x14ac:dyDescent="0.35">
      <c r="A63" s="133" t="s">
        <v>4397</v>
      </c>
      <c r="B63" s="131">
        <v>487373</v>
      </c>
      <c r="C63" s="131">
        <v>6770901</v>
      </c>
      <c r="D63" t="s">
        <v>153</v>
      </c>
      <c r="E63" s="138" t="s">
        <v>4274</v>
      </c>
      <c r="F63" s="125" t="s">
        <v>4398</v>
      </c>
      <c r="G63" s="125" t="s">
        <v>4582</v>
      </c>
      <c r="H63" s="134">
        <v>42917</v>
      </c>
      <c r="I63" s="127">
        <v>52.197147929359204</v>
      </c>
      <c r="J63" s="128">
        <v>0.41177266896781073</v>
      </c>
      <c r="K63" s="127">
        <v>15.646838048986195</v>
      </c>
      <c r="L63" s="127">
        <v>9.9518407408335907</v>
      </c>
      <c r="M63" s="128">
        <v>0.16100193776958321</v>
      </c>
      <c r="N63" s="127">
        <v>8.5588371613505778</v>
      </c>
      <c r="O63" s="127">
        <v>9.7443696414851644</v>
      </c>
      <c r="P63" s="127">
        <v>2.2803859902240666</v>
      </c>
      <c r="Q63" s="127">
        <v>2.7611355351974717E-2</v>
      </c>
      <c r="R63" s="127">
        <v>4.3251037124498293E-2</v>
      </c>
      <c r="S63" s="127">
        <f>(X63*152/104)/10000</f>
        <v>4.5282898759627155E-2</v>
      </c>
      <c r="T63" s="127">
        <v>0.62176636107833549</v>
      </c>
      <c r="U63" s="127">
        <f t="shared" si="4"/>
        <v>99.690105771290618</v>
      </c>
      <c r="V63" s="129">
        <v>29.747871428548226</v>
      </c>
      <c r="W63" s="130">
        <v>169.95744941012555</v>
      </c>
      <c r="X63" s="130">
        <v>309.83035993429104</v>
      </c>
      <c r="Y63" s="130">
        <v>56.496981909437899</v>
      </c>
      <c r="Z63" s="130">
        <v>148.880557737874</v>
      </c>
      <c r="AA63" s="130">
        <v>90.850707405709997</v>
      </c>
      <c r="AB63" s="130">
        <v>99.469562551531837</v>
      </c>
      <c r="AC63" s="130">
        <v>98.531392639942183</v>
      </c>
      <c r="AD63" s="130">
        <v>12.855897167038897</v>
      </c>
      <c r="AE63" s="130">
        <v>35.87115856522054</v>
      </c>
      <c r="AF63" s="130">
        <v>56.69078496888384</v>
      </c>
      <c r="AG63" s="128">
        <v>0.41430000000000006</v>
      </c>
      <c r="AH63" s="130">
        <v>165.42743772555201</v>
      </c>
      <c r="AI63" s="130">
        <v>299.63810990386281</v>
      </c>
      <c r="AJ63" s="128">
        <v>0.15968662481892801</v>
      </c>
      <c r="AK63" s="128">
        <v>8.4227122153209102</v>
      </c>
      <c r="AL63" s="130">
        <v>58.66952293132033</v>
      </c>
      <c r="AM63" s="130">
        <v>156.73766174632553</v>
      </c>
      <c r="AN63" s="130">
        <v>90.001413360022795</v>
      </c>
      <c r="AO63" s="135">
        <v>20.66434844216365</v>
      </c>
      <c r="AP63" s="130">
        <v>10.763818484215129</v>
      </c>
      <c r="AQ63" s="130">
        <v>1.9677404190976788</v>
      </c>
      <c r="AR63" s="130">
        <v>98.375427676897218</v>
      </c>
      <c r="AS63" s="130">
        <v>13.643234369029003</v>
      </c>
      <c r="AT63" s="130">
        <v>35.096862979598399</v>
      </c>
      <c r="AU63" s="128">
        <v>0.92004650476810002</v>
      </c>
      <c r="AV63" s="128">
        <v>1.9540009959366602</v>
      </c>
      <c r="AW63" s="130">
        <v>55.915155594732028</v>
      </c>
      <c r="AX63" s="128">
        <v>4.3178626159305544</v>
      </c>
      <c r="AY63" s="128">
        <v>9.4865271680318379</v>
      </c>
      <c r="AZ63" s="128">
        <v>1.2861569908244417</v>
      </c>
      <c r="BA63" s="128">
        <v>5.6404535233422006</v>
      </c>
      <c r="BB63" s="128">
        <v>1.4984819663408686</v>
      </c>
      <c r="BC63" s="128">
        <v>0.46852552789535362</v>
      </c>
      <c r="BD63" s="128">
        <v>1.5888046194539194</v>
      </c>
      <c r="BE63" s="128">
        <v>0.28395898885225307</v>
      </c>
      <c r="BF63" s="128">
        <v>2.2042022088764854</v>
      </c>
      <c r="BG63" s="128">
        <v>0.4026437556285043</v>
      </c>
      <c r="BH63" s="128">
        <v>1.1862849416968455</v>
      </c>
      <c r="BI63" s="128">
        <v>0.18892927250660382</v>
      </c>
      <c r="BJ63" s="128">
        <v>1.3102804595420388</v>
      </c>
      <c r="BK63" s="128">
        <v>0.22536077130416754</v>
      </c>
      <c r="BL63" s="128">
        <v>0.91896366641693017</v>
      </c>
      <c r="BM63" s="128">
        <v>8.4173163332635748E-2</v>
      </c>
      <c r="BN63" s="136">
        <v>0.71452959142139294</v>
      </c>
      <c r="BO63" s="128">
        <v>0.58218508241547517</v>
      </c>
      <c r="BP63" s="128">
        <v>0.16914694028863353</v>
      </c>
    </row>
    <row r="64" spans="1:68" x14ac:dyDescent="0.35">
      <c r="A64" s="122" t="s">
        <v>4439</v>
      </c>
      <c r="B64" s="131">
        <v>491580</v>
      </c>
      <c r="C64" s="131">
        <v>6767737</v>
      </c>
      <c r="D64" t="s">
        <v>4289</v>
      </c>
      <c r="E64" s="138" t="s">
        <v>4274</v>
      </c>
      <c r="F64" s="125" t="s">
        <v>4398</v>
      </c>
      <c r="G64" s="125" t="s">
        <v>4582</v>
      </c>
      <c r="H64" s="139">
        <v>43313</v>
      </c>
      <c r="I64" s="127">
        <v>57.691607825256952</v>
      </c>
      <c r="J64" s="128">
        <v>1.4737317947747821</v>
      </c>
      <c r="K64" s="127">
        <v>13.348977596983445</v>
      </c>
      <c r="L64" s="127">
        <v>10.067651962026718</v>
      </c>
      <c r="M64" s="128">
        <v>0.14382582046338177</v>
      </c>
      <c r="N64" s="127">
        <v>4.2864441400075028</v>
      </c>
      <c r="O64" s="127">
        <v>8.5899888024873956</v>
      </c>
      <c r="P64" s="127">
        <v>4.3062821691265034</v>
      </c>
      <c r="Q64" s="127">
        <v>5.7297742382701362E-2</v>
      </c>
      <c r="R64" s="127">
        <v>4.6728704805378734E-3</v>
      </c>
      <c r="S64" s="127">
        <f>(X64*1.46)/10000</f>
        <v>7.9833486450128983E-4</v>
      </c>
      <c r="T64" s="127">
        <v>0.36129670873549863</v>
      </c>
      <c r="U64" s="127">
        <f t="shared" si="4"/>
        <v>100.33257576758992</v>
      </c>
      <c r="V64" s="129">
        <v>45.28</v>
      </c>
      <c r="W64" s="130">
        <v>528.56178855476389</v>
      </c>
      <c r="X64" s="130">
        <v>5.4680470171321227</v>
      </c>
      <c r="Y64" s="130">
        <v>29.204042671326242</v>
      </c>
      <c r="Z64" s="130">
        <v>20.904439334206668</v>
      </c>
      <c r="AA64" s="130">
        <v>8.6323076487167327</v>
      </c>
      <c r="AB64" s="130">
        <v>42.749324528018086</v>
      </c>
      <c r="AC64" s="130">
        <v>50.023890445769958</v>
      </c>
      <c r="AD64" s="130">
        <v>39.023272565783877</v>
      </c>
      <c r="AE64" s="130">
        <v>151.19191393190499</v>
      </c>
      <c r="AF64" s="130">
        <v>126.87001475923938</v>
      </c>
      <c r="AG64" s="128">
        <v>1.4908307337401401</v>
      </c>
      <c r="AH64" s="130">
        <v>557.45000000000005</v>
      </c>
      <c r="AI64" s="130">
        <v>22.8</v>
      </c>
      <c r="AJ64" s="128">
        <v>0.13967173036178374</v>
      </c>
      <c r="AK64" s="128">
        <v>9.6318642778085071</v>
      </c>
      <c r="AL64" s="130">
        <v>24.18</v>
      </c>
      <c r="AM64" s="130">
        <v>27.8</v>
      </c>
      <c r="AN64" s="130">
        <v>9.9699999999999989</v>
      </c>
      <c r="AO64" s="130">
        <v>45.9</v>
      </c>
      <c r="AP64" s="130">
        <v>15.696633208784329</v>
      </c>
      <c r="AQ64" s="130">
        <v>1.29</v>
      </c>
      <c r="AR64" s="130">
        <v>53.215000000000003</v>
      </c>
      <c r="AS64" s="130">
        <v>33.355000000000004</v>
      </c>
      <c r="AT64" s="130">
        <v>97.800000000000011</v>
      </c>
      <c r="AU64" s="128">
        <v>4.6449999999999996</v>
      </c>
      <c r="AV64" s="128">
        <v>0.154</v>
      </c>
      <c r="AW64" s="130">
        <v>152.19999999999999</v>
      </c>
      <c r="AX64" s="128">
        <v>6.6850000000000005</v>
      </c>
      <c r="AY64" s="128">
        <v>9.82</v>
      </c>
      <c r="AZ64" s="128">
        <v>1.66</v>
      </c>
      <c r="BA64" s="128">
        <v>8.0649999999999995</v>
      </c>
      <c r="BB64" s="128">
        <v>2.5499999999999998</v>
      </c>
      <c r="BC64" s="128">
        <v>1.099</v>
      </c>
      <c r="BD64" s="128">
        <v>3.9249999999999998</v>
      </c>
      <c r="BE64" s="128">
        <v>0.71249999999999991</v>
      </c>
      <c r="BF64" s="128">
        <v>5.7200000000000006</v>
      </c>
      <c r="BG64" s="128">
        <v>1.23</v>
      </c>
      <c r="BH64" s="128">
        <v>3.87</v>
      </c>
      <c r="BI64" s="128">
        <v>0.54</v>
      </c>
      <c r="BJ64" s="128">
        <v>3.8899999999999997</v>
      </c>
      <c r="BK64" s="128">
        <v>0.55200000000000005</v>
      </c>
      <c r="BL64" s="128">
        <v>2.8049999999999997</v>
      </c>
      <c r="BM64" s="128">
        <v>0.29199999999999998</v>
      </c>
      <c r="BN64" s="128">
        <v>2.105</v>
      </c>
      <c r="BO64" s="128">
        <v>1.595</v>
      </c>
      <c r="BP64" s="128">
        <v>0.53400000000000003</v>
      </c>
    </row>
    <row r="65" spans="1:68" x14ac:dyDescent="0.35">
      <c r="A65" s="122" t="s">
        <v>4463</v>
      </c>
      <c r="B65" s="131">
        <v>478983</v>
      </c>
      <c r="C65" s="131">
        <v>6766916</v>
      </c>
      <c r="D65" t="s">
        <v>153</v>
      </c>
      <c r="E65" s="138" t="s">
        <v>4274</v>
      </c>
      <c r="F65" s="125" t="s">
        <v>4398</v>
      </c>
      <c r="G65" s="125" t="s">
        <v>4582</v>
      </c>
      <c r="H65" s="126">
        <v>43647</v>
      </c>
      <c r="I65" s="127">
        <v>56.542709517046703</v>
      </c>
      <c r="J65" s="128">
        <v>0.45748599216797337</v>
      </c>
      <c r="K65" s="127">
        <v>14.554341072053269</v>
      </c>
      <c r="L65" s="127">
        <v>7.7954110009292279</v>
      </c>
      <c r="M65" s="128">
        <v>0.12826049793893793</v>
      </c>
      <c r="N65" s="127">
        <v>7.1065351597902735</v>
      </c>
      <c r="O65" s="127">
        <v>11.507328407418871</v>
      </c>
      <c r="P65" s="127">
        <v>1.8177438119568174</v>
      </c>
      <c r="Q65" s="127">
        <v>0.26764672223193653</v>
      </c>
      <c r="R65" s="127">
        <v>4.571634546343771E-2</v>
      </c>
      <c r="S65" s="127">
        <f>(X65*1.46)/10000</f>
        <v>1.5275130118516514E-2</v>
      </c>
      <c r="T65" s="127">
        <v>0.5892451166892021</v>
      </c>
      <c r="U65" s="127">
        <f t="shared" si="4"/>
        <v>100.82769877380512</v>
      </c>
      <c r="V65" s="129">
        <v>39.319364581581283</v>
      </c>
      <c r="W65" s="130">
        <v>235.93872248506401</v>
      </c>
      <c r="X65" s="130">
        <v>104.62417889394874</v>
      </c>
      <c r="Y65" s="130">
        <v>38.769797475649973</v>
      </c>
      <c r="Z65" s="130">
        <v>113.0333025063033</v>
      </c>
      <c r="AA65" s="130">
        <v>126.3021306213078</v>
      </c>
      <c r="AB65" s="130">
        <v>49.566346462815957</v>
      </c>
      <c r="AC65" s="130">
        <v>103.70168654182955</v>
      </c>
      <c r="AD65" s="130">
        <v>16.024399458950416</v>
      </c>
      <c r="AE65" s="130">
        <v>62.232503947268611</v>
      </c>
      <c r="AF65" s="130">
        <v>87.572676440761285</v>
      </c>
      <c r="AG65" s="128">
        <v>0.47804225132254924</v>
      </c>
      <c r="AH65" s="130">
        <v>234.22803821535828</v>
      </c>
      <c r="AI65" s="130">
        <v>108.87203862376612</v>
      </c>
      <c r="AJ65" s="128">
        <v>0.1393605639291331</v>
      </c>
      <c r="AK65" s="128">
        <v>8.2062043368944035</v>
      </c>
      <c r="AL65" s="130">
        <v>42.9531600484626</v>
      </c>
      <c r="AM65" s="130">
        <v>109.53668917145767</v>
      </c>
      <c r="AN65" s="130">
        <v>134.86772165109909</v>
      </c>
      <c r="AO65" s="130">
        <v>46.309585262272101</v>
      </c>
      <c r="AP65" s="130">
        <v>15.799528410284172</v>
      </c>
      <c r="AQ65" s="130">
        <v>8.7191080118925175</v>
      </c>
      <c r="AR65" s="130">
        <v>106.63343417023364</v>
      </c>
      <c r="AS65" s="130">
        <v>16.132469265238885</v>
      </c>
      <c r="AT65" s="130">
        <v>59.572252228477133</v>
      </c>
      <c r="AU65" s="128">
        <v>2.8778459184923535</v>
      </c>
      <c r="AV65" s="128">
        <v>0.67860767544963241</v>
      </c>
      <c r="AW65" s="130">
        <v>83.280585313594258</v>
      </c>
      <c r="AX65" s="128">
        <v>8.1742496153074615</v>
      </c>
      <c r="AY65" s="128">
        <v>17.263901368713928</v>
      </c>
      <c r="AZ65" s="128">
        <v>1.9393792471988138</v>
      </c>
      <c r="BA65" s="128">
        <v>8.0185819672874104</v>
      </c>
      <c r="BB65" s="128">
        <v>2.0757248733755298</v>
      </c>
      <c r="BC65" s="128">
        <v>0.67016784113091621</v>
      </c>
      <c r="BD65" s="128">
        <v>2.2806233373195792</v>
      </c>
      <c r="BE65" s="128">
        <v>0.37452116780534367</v>
      </c>
      <c r="BF65" s="128">
        <v>2.4683064228305955</v>
      </c>
      <c r="BG65" s="128">
        <v>0.47594531097420451</v>
      </c>
      <c r="BH65" s="128">
        <v>1.5081562923867788</v>
      </c>
      <c r="BI65" s="128">
        <v>0.25006246471315491</v>
      </c>
      <c r="BJ65" s="128">
        <v>1.4840839194157693</v>
      </c>
      <c r="BK65" s="128">
        <v>0.236582526845598</v>
      </c>
      <c r="BL65" s="128">
        <v>1.6865064146582514</v>
      </c>
      <c r="BM65" s="128">
        <v>0.20635207068248052</v>
      </c>
      <c r="BN65" s="128">
        <v>2.6697824150417238</v>
      </c>
      <c r="BO65" s="128">
        <v>4.6178705776227664</v>
      </c>
      <c r="BP65" s="128">
        <v>0.59674305994114096</v>
      </c>
    </row>
    <row r="66" spans="1:68" x14ac:dyDescent="0.35">
      <c r="A66" s="122" t="s">
        <v>4474</v>
      </c>
      <c r="B66" s="131">
        <v>479455</v>
      </c>
      <c r="C66" s="131">
        <v>6769460</v>
      </c>
      <c r="D66" t="s">
        <v>138</v>
      </c>
      <c r="E66" s="138" t="s">
        <v>4274</v>
      </c>
      <c r="F66" s="125" t="s">
        <v>4398</v>
      </c>
      <c r="G66" s="125" t="s">
        <v>4582</v>
      </c>
      <c r="H66" s="126">
        <v>43647</v>
      </c>
      <c r="I66" s="127">
        <v>53.679033837335005</v>
      </c>
      <c r="J66" s="128">
        <v>0.69338941241966012</v>
      </c>
      <c r="K66" s="127">
        <v>12.736996720219897</v>
      </c>
      <c r="L66" s="127">
        <v>11.243600324409021</v>
      </c>
      <c r="M66" s="128">
        <v>0.20368895659732128</v>
      </c>
      <c r="N66" s="127">
        <v>6.773876910219216</v>
      </c>
      <c r="O66" s="127">
        <v>12.574723278860136</v>
      </c>
      <c r="P66" s="127">
        <v>0.97684709387601643</v>
      </c>
      <c r="Q66" s="127">
        <v>0.39398035726741509</v>
      </c>
      <c r="R66" s="127">
        <v>7.7237331187081093E-2</v>
      </c>
      <c r="S66" s="127">
        <f>(X66*1.46)/10000</f>
        <v>2.6424726287386478E-2</v>
      </c>
      <c r="T66" s="127">
        <v>0.71723863126953313</v>
      </c>
      <c r="U66" s="127">
        <f t="shared" si="4"/>
        <v>100.09703757994768</v>
      </c>
      <c r="V66" s="129">
        <v>33.508383416040651</v>
      </c>
      <c r="W66" s="130">
        <v>222.84798504835288</v>
      </c>
      <c r="X66" s="130">
        <v>180.99127594100327</v>
      </c>
      <c r="Y66" s="130">
        <v>35.177231358740237</v>
      </c>
      <c r="Z66" s="130">
        <v>90.710130083305714</v>
      </c>
      <c r="AA66" s="130">
        <v>40.6295422185148</v>
      </c>
      <c r="AB66" s="130">
        <v>117.61684297358198</v>
      </c>
      <c r="AC66" s="130">
        <v>88.421457716784289</v>
      </c>
      <c r="AD66" s="130">
        <v>17.874475498808803</v>
      </c>
      <c r="AE66" s="130">
        <v>78.123524980270872</v>
      </c>
      <c r="AF66" s="130">
        <v>81.900790927813901</v>
      </c>
      <c r="AG66" s="128">
        <v>0.70243501063584601</v>
      </c>
      <c r="AH66" s="130">
        <v>216.96714803866141</v>
      </c>
      <c r="AI66" s="130">
        <v>187.01316197899189</v>
      </c>
      <c r="AJ66" s="128">
        <v>0.2166350041558657</v>
      </c>
      <c r="AK66" s="128">
        <v>11.87713467648376</v>
      </c>
      <c r="AL66" s="130">
        <v>30.626357961637609</v>
      </c>
      <c r="AM66" s="130">
        <v>97.058729265631484</v>
      </c>
      <c r="AN66" s="130">
        <v>38.88736699427627</v>
      </c>
      <c r="AO66" s="130">
        <v>116.23691894166799</v>
      </c>
      <c r="AP66" s="130">
        <v>13.752855381533061</v>
      </c>
      <c r="AQ66" s="130">
        <v>11.043065001956712</v>
      </c>
      <c r="AR66" s="130">
        <v>92.024691422985342</v>
      </c>
      <c r="AS66" s="130">
        <v>17.880189871097688</v>
      </c>
      <c r="AT66" s="130">
        <v>82.445808829508991</v>
      </c>
      <c r="AU66" s="128">
        <v>4.2110565666185176</v>
      </c>
      <c r="AV66" s="128">
        <v>0.80926609318979548</v>
      </c>
      <c r="AW66" s="130">
        <v>80.773192843203503</v>
      </c>
      <c r="AX66" s="128">
        <v>8.5527911044057525</v>
      </c>
      <c r="AY66" s="128">
        <v>18.264511872049514</v>
      </c>
      <c r="AZ66" s="128">
        <v>2.1779008060704093</v>
      </c>
      <c r="BA66" s="128">
        <v>9.7769999002572447</v>
      </c>
      <c r="BB66" s="128">
        <v>2.4735168057755081</v>
      </c>
      <c r="BC66" s="128">
        <v>0.85826628099427604</v>
      </c>
      <c r="BD66" s="128">
        <v>2.8084719249742069</v>
      </c>
      <c r="BE66" s="128">
        <v>0.46532893736530279</v>
      </c>
      <c r="BF66" s="128">
        <v>2.9788482123113735</v>
      </c>
      <c r="BG66" s="128">
        <v>0.56058971138268332</v>
      </c>
      <c r="BH66" s="128">
        <v>1.8706080834160934</v>
      </c>
      <c r="BI66" s="128">
        <v>0.30624520353721857</v>
      </c>
      <c r="BJ66" s="128">
        <v>1.8639638620726304</v>
      </c>
      <c r="BK66" s="128">
        <v>0.30020879097603942</v>
      </c>
      <c r="BL66" s="128">
        <v>2.1864148447093785</v>
      </c>
      <c r="BM66" s="128">
        <v>0.29119419851702066</v>
      </c>
      <c r="BN66" s="128">
        <v>28.862811503518444</v>
      </c>
      <c r="BO66" s="128">
        <v>1.7214209997648127</v>
      </c>
      <c r="BP66" s="128">
        <v>0.55319231223029575</v>
      </c>
    </row>
    <row r="67" spans="1:68" x14ac:dyDescent="0.35">
      <c r="A67" s="122" t="s">
        <v>4477</v>
      </c>
      <c r="B67" s="131">
        <v>490186</v>
      </c>
      <c r="C67" s="131">
        <v>6772163</v>
      </c>
      <c r="D67" t="s">
        <v>138</v>
      </c>
      <c r="E67" s="138" t="s">
        <v>4274</v>
      </c>
      <c r="F67" s="125" t="s">
        <v>4398</v>
      </c>
      <c r="G67" s="125" t="s">
        <v>4582</v>
      </c>
      <c r="H67" s="126">
        <v>43647</v>
      </c>
      <c r="I67" s="127">
        <v>53.910990635671084</v>
      </c>
      <c r="J67" s="128">
        <v>0.8538391302854399</v>
      </c>
      <c r="K67" s="127">
        <v>11.922912406313818</v>
      </c>
      <c r="L67" s="127">
        <v>11.713183169067207</v>
      </c>
      <c r="M67" s="128">
        <v>0.20149026799645328</v>
      </c>
      <c r="N67" s="127">
        <v>7.1460005669384961</v>
      </c>
      <c r="O67" s="127">
        <v>11.112551015788021</v>
      </c>
      <c r="P67" s="127">
        <v>2.0000702292866324</v>
      </c>
      <c r="Q67" s="127">
        <v>0.26858944031089338</v>
      </c>
      <c r="R67" s="127">
        <v>7.4587410078451793E-2</v>
      </c>
      <c r="S67" s="127">
        <f>(X67*1.46)/10000</f>
        <v>3.7455892194469168E-2</v>
      </c>
      <c r="T67" s="127">
        <v>1.7617645684378216</v>
      </c>
      <c r="U67" s="127">
        <f t="shared" si="4"/>
        <v>101.00343473236879</v>
      </c>
      <c r="V67" s="129">
        <v>35.101041975044843</v>
      </c>
      <c r="W67" s="130">
        <v>283.98406677288148</v>
      </c>
      <c r="X67" s="130">
        <v>256.54720681143266</v>
      </c>
      <c r="Y67" s="130">
        <v>48.259995604854161</v>
      </c>
      <c r="Z67" s="130">
        <v>115.87196496779755</v>
      </c>
      <c r="AA67" s="130">
        <v>165.92127579123638</v>
      </c>
      <c r="AB67" s="130">
        <v>78.455690526849295</v>
      </c>
      <c r="AC67" s="130">
        <v>143.72065345751503</v>
      </c>
      <c r="AD67" s="130">
        <v>19.083850074343516</v>
      </c>
      <c r="AE67" s="130">
        <v>61.874793126398679</v>
      </c>
      <c r="AF67" s="130">
        <v>111.93490133543372</v>
      </c>
      <c r="AG67" s="128">
        <v>0.84225125790779998</v>
      </c>
      <c r="AH67" s="130">
        <v>263.74089223103607</v>
      </c>
      <c r="AI67" s="130">
        <v>234.59203278571891</v>
      </c>
      <c r="AJ67" s="128">
        <v>0.2055750500321723</v>
      </c>
      <c r="AK67" s="128">
        <v>11.860265031382948</v>
      </c>
      <c r="AL67" s="130">
        <v>45.582090499182698</v>
      </c>
      <c r="AM67" s="130">
        <v>113.04694774182619</v>
      </c>
      <c r="AN67" s="130">
        <v>162.20896929785897</v>
      </c>
      <c r="AO67" s="130">
        <v>76.698474324267707</v>
      </c>
      <c r="AP67" s="130">
        <v>12.425679559371831</v>
      </c>
      <c r="AQ67" s="130">
        <v>23.573443202458417</v>
      </c>
      <c r="AR67" s="130">
        <v>140.7825546520192</v>
      </c>
      <c r="AS67" s="130">
        <v>18.521586341857116</v>
      </c>
      <c r="AT67" s="130">
        <v>65.623960778795279</v>
      </c>
      <c r="AU67" s="128">
        <v>3.3028266533130224</v>
      </c>
      <c r="AV67" s="128">
        <v>3.8442063954187748</v>
      </c>
      <c r="AW67" s="130">
        <v>108.94767706045037</v>
      </c>
      <c r="AX67" s="128">
        <v>5.8268623260196071</v>
      </c>
      <c r="AY67" s="128">
        <v>13.2052197252947</v>
      </c>
      <c r="AZ67" s="128">
        <v>1.7274846794090277</v>
      </c>
      <c r="BA67" s="128">
        <v>8.4217114963349253</v>
      </c>
      <c r="BB67" s="128">
        <v>2.5586980803102852</v>
      </c>
      <c r="BC67" s="128">
        <v>0.85764879612032319</v>
      </c>
      <c r="BD67" s="128">
        <v>2.9140564638316024</v>
      </c>
      <c r="BE67" s="128">
        <v>0.51321553804299425</v>
      </c>
      <c r="BF67" s="128">
        <v>3.0450614189457612</v>
      </c>
      <c r="BG67" s="128">
        <v>0.57615966323323142</v>
      </c>
      <c r="BH67" s="128">
        <v>1.7659015595289458</v>
      </c>
      <c r="BI67" s="128">
        <v>0.28327544754281181</v>
      </c>
      <c r="BJ67" s="128">
        <v>1.7733790794548165</v>
      </c>
      <c r="BK67" s="128">
        <v>0.25497886825317673</v>
      </c>
      <c r="BL67" s="128">
        <v>1.8206264436169033</v>
      </c>
      <c r="BM67" s="128">
        <v>0.29687515427087702</v>
      </c>
      <c r="BN67" s="128">
        <v>6.497124502070033</v>
      </c>
      <c r="BO67" s="128">
        <v>0.37702275439392113</v>
      </c>
      <c r="BP67" s="128">
        <v>0.48135867351142336</v>
      </c>
    </row>
    <row r="68" spans="1:68" x14ac:dyDescent="0.35">
      <c r="A68" s="133" t="s">
        <v>4393</v>
      </c>
      <c r="B68" s="131">
        <v>487094</v>
      </c>
      <c r="C68" s="131">
        <v>6768820</v>
      </c>
      <c r="D68" s="140" t="s">
        <v>153</v>
      </c>
      <c r="E68" s="138" t="s">
        <v>4274</v>
      </c>
      <c r="F68" s="125" t="s">
        <v>4395</v>
      </c>
      <c r="G68" s="125" t="s">
        <v>4582</v>
      </c>
      <c r="H68" s="134">
        <v>42917</v>
      </c>
      <c r="I68" s="127">
        <v>55.657754555696116</v>
      </c>
      <c r="J68" s="128">
        <v>0.6512240980371643</v>
      </c>
      <c r="K68" s="127">
        <v>14.380277463863324</v>
      </c>
      <c r="L68" s="127">
        <v>10.736829380148958</v>
      </c>
      <c r="M68" s="128">
        <v>0.17691999651345508</v>
      </c>
      <c r="N68" s="127">
        <v>7.1510823645968165</v>
      </c>
      <c r="O68" s="127">
        <v>9.2554187705565933</v>
      </c>
      <c r="P68" s="127">
        <v>2.1121146755440821</v>
      </c>
      <c r="Q68" s="127">
        <v>7.2069869471476297E-2</v>
      </c>
      <c r="R68" s="127">
        <v>6.991316355047178E-2</v>
      </c>
      <c r="S68" s="127">
        <f>(X68*152/104)/10000</f>
        <v>3.1714545895975964E-2</v>
      </c>
      <c r="T68" s="127">
        <v>0.4875691821136347</v>
      </c>
      <c r="U68" s="127">
        <f t="shared" si="4"/>
        <v>100.78288806598806</v>
      </c>
      <c r="V68" s="129">
        <v>36.566979398190767</v>
      </c>
      <c r="W68" s="130">
        <v>255.05717527330845</v>
      </c>
      <c r="X68" s="130">
        <v>216.99426139351976</v>
      </c>
      <c r="Y68" s="130">
        <v>109.927979266637</v>
      </c>
      <c r="Z68" s="130">
        <v>134.87575382946676</v>
      </c>
      <c r="AA68" s="130">
        <v>104.37109929603324</v>
      </c>
      <c r="AB68" s="130">
        <v>60.05197550844386</v>
      </c>
      <c r="AC68" s="130">
        <v>43.787639690988833</v>
      </c>
      <c r="AD68" s="130">
        <v>23.241304013418318</v>
      </c>
      <c r="AE68" s="130">
        <v>59.812096782928286</v>
      </c>
      <c r="AF68" s="130">
        <v>75.832487797697041</v>
      </c>
      <c r="AG68" s="128">
        <v>0.65099999999999991</v>
      </c>
      <c r="AH68" s="130">
        <v>268.518866296981</v>
      </c>
      <c r="AI68" s="130">
        <v>213.8580096339052</v>
      </c>
      <c r="AJ68" s="128">
        <v>0.17323925639787541</v>
      </c>
      <c r="AK68" s="128">
        <v>8.7565269151138718</v>
      </c>
      <c r="AL68" s="130">
        <v>114.16014472253539</v>
      </c>
      <c r="AM68" s="130">
        <v>144.318086074473</v>
      </c>
      <c r="AN68" s="130">
        <v>112.053758418649</v>
      </c>
      <c r="AO68" s="135">
        <v>20.009196927012134</v>
      </c>
      <c r="AP68" s="130">
        <v>12.853606945753588</v>
      </c>
      <c r="AQ68" s="130">
        <v>3.0127128521779825</v>
      </c>
      <c r="AR68" s="130">
        <v>43.263314040533579</v>
      </c>
      <c r="AS68" s="130">
        <v>23.269226637070236</v>
      </c>
      <c r="AT68" s="130">
        <v>60.0959425389619</v>
      </c>
      <c r="AU68" s="128">
        <v>2.0316802827400098</v>
      </c>
      <c r="AV68" s="128">
        <v>0.51877861430107908</v>
      </c>
      <c r="AW68" s="130">
        <v>72.025296937488207</v>
      </c>
      <c r="AX68" s="128">
        <v>6.9650245779851581</v>
      </c>
      <c r="AY68" s="128">
        <v>13.269759054935431</v>
      </c>
      <c r="AZ68" s="128">
        <v>1.6665475199095046</v>
      </c>
      <c r="BA68" s="128">
        <v>6.6453415390592925</v>
      </c>
      <c r="BB68" s="128">
        <v>1.9446125588438918</v>
      </c>
      <c r="BC68" s="128">
        <v>0.55584628261233471</v>
      </c>
      <c r="BD68" s="128">
        <v>2.4129020088262578</v>
      </c>
      <c r="BE68" s="128">
        <v>0.46177717067043483</v>
      </c>
      <c r="BF68" s="128">
        <v>3.8703575613569035</v>
      </c>
      <c r="BG68" s="128">
        <v>0.76551802618553344</v>
      </c>
      <c r="BH68" s="128">
        <v>2.1213358357821273</v>
      </c>
      <c r="BI68" s="128">
        <v>0.34703422003284068</v>
      </c>
      <c r="BJ68" s="128">
        <v>2.2397686194377586</v>
      </c>
      <c r="BK68" s="128">
        <v>0.3465858425292388</v>
      </c>
      <c r="BL68" s="128">
        <v>1.9052704767815256</v>
      </c>
      <c r="BM68" s="128">
        <v>0.13303911676246585</v>
      </c>
      <c r="BN68" s="136">
        <v>3.0387050694866349</v>
      </c>
      <c r="BO68" s="128">
        <v>1.6540283411100918</v>
      </c>
      <c r="BP68" s="128">
        <v>0.35146533977783223</v>
      </c>
    </row>
    <row r="69" spans="1:68" x14ac:dyDescent="0.35">
      <c r="A69" s="133" t="s">
        <v>4401</v>
      </c>
      <c r="B69" s="131">
        <v>486684</v>
      </c>
      <c r="C69" s="131">
        <v>6768805</v>
      </c>
      <c r="D69" t="s">
        <v>138</v>
      </c>
      <c r="E69" s="138" t="s">
        <v>4274</v>
      </c>
      <c r="F69" s="125" t="s">
        <v>4395</v>
      </c>
      <c r="G69" s="125" t="s">
        <v>4582</v>
      </c>
      <c r="H69" s="134">
        <v>42917</v>
      </c>
      <c r="I69" s="127">
        <v>55.249471181688868</v>
      </c>
      <c r="J69" s="128">
        <v>0.68292051330743719</v>
      </c>
      <c r="K69" s="127">
        <v>12.933345755524064</v>
      </c>
      <c r="L69" s="127">
        <v>10.978625749613901</v>
      </c>
      <c r="M69" s="128">
        <v>0.20123082205315901</v>
      </c>
      <c r="N69" s="127">
        <v>6.514334728576749</v>
      </c>
      <c r="O69" s="127">
        <v>11.134219221218311</v>
      </c>
      <c r="P69" s="127">
        <v>2.1542081844715275</v>
      </c>
      <c r="Q69" s="127">
        <v>0.13469130106836505</v>
      </c>
      <c r="R69" s="127">
        <v>6.659973157661106E-2</v>
      </c>
      <c r="S69" s="127">
        <f>(X69*152/104)/10000</f>
        <v>9.7121794165430531E-3</v>
      </c>
      <c r="T69" s="127">
        <v>0.33267360087587272</v>
      </c>
      <c r="U69" s="127">
        <f t="shared" si="4"/>
        <v>100.39203296939144</v>
      </c>
      <c r="V69" s="129">
        <v>44.814520290602893</v>
      </c>
      <c r="W69" s="130">
        <v>341.22201592734075</v>
      </c>
      <c r="X69" s="130">
        <v>66.451753902662986</v>
      </c>
      <c r="Y69" s="130">
        <v>31.1862575339111</v>
      </c>
      <c r="Z69" s="130">
        <v>78.366224041989852</v>
      </c>
      <c r="AA69" s="130">
        <v>39.78913688251194</v>
      </c>
      <c r="AB69" s="130">
        <v>49.930941168320835</v>
      </c>
      <c r="AC69" s="130">
        <v>33.614955431265763</v>
      </c>
      <c r="AD69" s="130">
        <v>23.496099018013474</v>
      </c>
      <c r="AE69" s="130">
        <v>48.243522335143631</v>
      </c>
      <c r="AF69" s="130">
        <v>93.978790652752139</v>
      </c>
      <c r="AG69" s="128">
        <v>0.66961813333333298</v>
      </c>
      <c r="AH69" s="130">
        <v>341.40110907154701</v>
      </c>
      <c r="AI69" s="130">
        <v>66.451753902662986</v>
      </c>
      <c r="AJ69" s="128">
        <v>0.18417171253822631</v>
      </c>
      <c r="AK69" s="128">
        <v>8.0365366818105333</v>
      </c>
      <c r="AL69" s="130">
        <v>35.041097764707011</v>
      </c>
      <c r="AM69" s="130">
        <v>74.010744881454698</v>
      </c>
      <c r="AN69" s="130">
        <v>34.735063337116003</v>
      </c>
      <c r="AO69" s="135">
        <v>65.173453056022254</v>
      </c>
      <c r="AP69" s="130">
        <v>10.921211863905119</v>
      </c>
      <c r="AQ69" s="130">
        <v>2.7661819762805417</v>
      </c>
      <c r="AR69" s="130">
        <v>28.715823528618312</v>
      </c>
      <c r="AS69" s="130">
        <v>20.580579743624419</v>
      </c>
      <c r="AT69" s="130">
        <v>48.506117700834402</v>
      </c>
      <c r="AU69" s="128">
        <v>1.6273414116093801</v>
      </c>
      <c r="AV69" s="128">
        <v>0.32502581922728907</v>
      </c>
      <c r="AW69" s="130">
        <v>85.128304825891377</v>
      </c>
      <c r="AX69" s="128">
        <v>1.1510384170772578</v>
      </c>
      <c r="AY69" s="128">
        <v>3.6704989653770799</v>
      </c>
      <c r="AZ69" s="128">
        <v>0.57321974394429998</v>
      </c>
      <c r="BA69" s="128">
        <v>2.901413756522</v>
      </c>
      <c r="BB69" s="128">
        <v>1.1532559053338192</v>
      </c>
      <c r="BC69" s="128">
        <v>0.42603824323579653</v>
      </c>
      <c r="BD69" s="128">
        <v>1.8559008291746368</v>
      </c>
      <c r="BE69" s="128">
        <v>0.43056752317507313</v>
      </c>
      <c r="BF69" s="128">
        <v>3.3585302330192239</v>
      </c>
      <c r="BG69" s="128">
        <v>0.67432310412446894</v>
      </c>
      <c r="BH69" s="128">
        <v>2.0270105798410736</v>
      </c>
      <c r="BI69" s="128">
        <v>0.3239536955063716</v>
      </c>
      <c r="BJ69" s="128">
        <v>2.0534607501132802</v>
      </c>
      <c r="BK69" s="128">
        <v>0.36189541396646979</v>
      </c>
      <c r="BL69" s="128">
        <v>1.333868472339806</v>
      </c>
      <c r="BM69" s="128">
        <v>9.6931821757261116E-2</v>
      </c>
      <c r="BN69" s="136">
        <v>0.9570144515455854</v>
      </c>
      <c r="BO69" s="128">
        <v>0.96267978929424092</v>
      </c>
      <c r="BP69" s="128">
        <v>0.21777333232165041</v>
      </c>
    </row>
    <row r="70" spans="1:68" x14ac:dyDescent="0.35">
      <c r="A70" s="122" t="s">
        <v>4417</v>
      </c>
      <c r="B70" s="131">
        <v>487938</v>
      </c>
      <c r="C70" s="131">
        <v>6768480</v>
      </c>
      <c r="D70" t="s">
        <v>153</v>
      </c>
      <c r="E70" s="138" t="s">
        <v>4274</v>
      </c>
      <c r="F70" s="125" t="s">
        <v>4395</v>
      </c>
      <c r="G70" s="125" t="s">
        <v>4582</v>
      </c>
      <c r="H70" s="132">
        <v>43313</v>
      </c>
      <c r="I70" s="127">
        <v>53.202225827886821</v>
      </c>
      <c r="J70" s="128">
        <v>0.53773204554945075</v>
      </c>
      <c r="K70" s="127">
        <v>13.653416700707439</v>
      </c>
      <c r="L70" s="127">
        <v>10.055947774296113</v>
      </c>
      <c r="M70" s="128">
        <v>0.10761319243393434</v>
      </c>
      <c r="N70" s="127">
        <v>8.4171835072846637</v>
      </c>
      <c r="O70" s="127">
        <v>11.011903830151262</v>
      </c>
      <c r="P70" s="127">
        <v>3.4068772419147737</v>
      </c>
      <c r="Q70" s="127">
        <v>8.8347793561202009E-2</v>
      </c>
      <c r="R70" s="127">
        <v>1.8337479484678863E-2</v>
      </c>
      <c r="S70" s="127">
        <f>(X70*1.46)/10000</f>
        <v>3.987348830563657E-2</v>
      </c>
      <c r="T70" s="127">
        <v>0.41836836338280498</v>
      </c>
      <c r="U70" s="127">
        <f t="shared" si="4"/>
        <v>100.95782724495878</v>
      </c>
      <c r="V70" s="129">
        <v>38.094262896009823</v>
      </c>
      <c r="W70" s="130">
        <v>276.27173057388137</v>
      </c>
      <c r="X70" s="130">
        <v>273.10608428518202</v>
      </c>
      <c r="Y70" s="130">
        <v>27.63808280836</v>
      </c>
      <c r="Z70" s="130">
        <v>1957.705977676434</v>
      </c>
      <c r="AA70" s="130">
        <v>819.55126184678886</v>
      </c>
      <c r="AB70" s="130">
        <v>78.303729889836021</v>
      </c>
      <c r="AC70" s="130">
        <v>59.052250144097982</v>
      </c>
      <c r="AD70" s="130">
        <v>26.475163997772306</v>
      </c>
      <c r="AE70" s="130">
        <v>42.698213562065199</v>
      </c>
      <c r="AF70" s="130">
        <v>64.685899682309127</v>
      </c>
      <c r="AG70" s="128">
        <v>0.55215437752729313</v>
      </c>
      <c r="AH70" s="130">
        <v>281.49909704671848</v>
      </c>
      <c r="AI70" s="130">
        <v>276.95592722944349</v>
      </c>
      <c r="AJ70" s="128">
        <v>0.113695181966936</v>
      </c>
      <c r="AK70" s="128">
        <v>9.9264052597249517</v>
      </c>
      <c r="AL70" s="130">
        <v>29.6432838554</v>
      </c>
      <c r="AM70" s="130">
        <v>1941.19219494255</v>
      </c>
      <c r="AN70" s="130">
        <v>793.06725107730699</v>
      </c>
      <c r="AO70" s="130">
        <v>76.646802145139304</v>
      </c>
      <c r="AP70" s="130">
        <v>11.501204295631178</v>
      </c>
      <c r="AQ70" s="130">
        <v>6.1971540321369609</v>
      </c>
      <c r="AR70" s="130">
        <v>63.077318500468309</v>
      </c>
      <c r="AS70" s="130">
        <v>24.601360064029059</v>
      </c>
      <c r="AT70" s="130">
        <v>42.188546517512123</v>
      </c>
      <c r="AU70" s="128">
        <v>1.6294084948988099</v>
      </c>
      <c r="AV70" s="128">
        <v>0.69455599133407908</v>
      </c>
      <c r="AW70" s="130">
        <v>62.746846198561599</v>
      </c>
      <c r="AX70" s="128">
        <v>4.5031518219608024</v>
      </c>
      <c r="AY70" s="128">
        <v>8.7035535280267062</v>
      </c>
      <c r="AZ70" s="128">
        <v>1.2117199978690945</v>
      </c>
      <c r="BA70" s="128">
        <v>5.572727189795784</v>
      </c>
      <c r="BB70" s="128">
        <v>2.0398935162789642</v>
      </c>
      <c r="BC70" s="128">
        <v>0.56952314592595721</v>
      </c>
      <c r="BD70" s="128">
        <v>3.1491115805037593</v>
      </c>
      <c r="BE70" s="128">
        <v>0.5520904008504951</v>
      </c>
      <c r="BF70" s="128">
        <v>3.8661069100570278</v>
      </c>
      <c r="BG70" s="128">
        <v>0.72321341133482819</v>
      </c>
      <c r="BH70" s="128">
        <v>2.2617882368188287</v>
      </c>
      <c r="BI70" s="128">
        <v>0.37901926868198677</v>
      </c>
      <c r="BJ70" s="128">
        <v>2.2799431949290798</v>
      </c>
      <c r="BK70" s="128">
        <v>0.33435119387634538</v>
      </c>
      <c r="BL70" s="128">
        <v>1.2526723812699345</v>
      </c>
      <c r="BM70" s="128">
        <v>8.777766936944767E-2</v>
      </c>
      <c r="BN70" s="128">
        <v>3.8233903154125612</v>
      </c>
      <c r="BO70" s="128">
        <v>0.71432159058601141</v>
      </c>
      <c r="BP70" s="128">
        <v>0.12941982437196067</v>
      </c>
    </row>
    <row r="71" spans="1:68" x14ac:dyDescent="0.35">
      <c r="A71" s="122" t="s">
        <v>4441</v>
      </c>
      <c r="B71" s="131">
        <v>486172</v>
      </c>
      <c r="C71" s="131">
        <v>6769022</v>
      </c>
      <c r="D71" t="s">
        <v>153</v>
      </c>
      <c r="E71" s="138" t="s">
        <v>4274</v>
      </c>
      <c r="F71" s="125" t="s">
        <v>4395</v>
      </c>
      <c r="G71" s="125" t="s">
        <v>4582</v>
      </c>
      <c r="H71" s="132">
        <v>43313</v>
      </c>
      <c r="I71" s="127">
        <v>54.128841865168241</v>
      </c>
      <c r="J71" s="128">
        <v>0.57892691539432373</v>
      </c>
      <c r="K71" s="127">
        <v>15.531203407541277</v>
      </c>
      <c r="L71" s="127">
        <v>8.6474677959356274</v>
      </c>
      <c r="M71" s="128">
        <v>0.19997329099036382</v>
      </c>
      <c r="N71" s="127">
        <v>7.5261623472601045</v>
      </c>
      <c r="O71" s="127">
        <v>12.336577193291289</v>
      </c>
      <c r="P71" s="127">
        <v>1.3807208057009839</v>
      </c>
      <c r="Q71" s="127">
        <v>0.2693501988803233</v>
      </c>
      <c r="R71" s="127">
        <v>8.2931988360723477E-2</v>
      </c>
      <c r="S71" s="127">
        <f>(X71*1.46)/10000</f>
        <v>2.9394021530083903E-2</v>
      </c>
      <c r="T71" s="127">
        <v>0.57262361201023793</v>
      </c>
      <c r="U71" s="127">
        <f t="shared" si="4"/>
        <v>101.28417344206358</v>
      </c>
      <c r="V71" s="129">
        <v>42.071383720770584</v>
      </c>
      <c r="W71" s="130">
        <v>298.90028310103963</v>
      </c>
      <c r="X71" s="130">
        <v>201.32891458961581</v>
      </c>
      <c r="Y71" s="130">
        <v>31.429755542354819</v>
      </c>
      <c r="Z71" s="130">
        <v>137.00584987455147</v>
      </c>
      <c r="AA71" s="130">
        <v>0.88763666940451957</v>
      </c>
      <c r="AB71" s="130">
        <v>63.855770916637304</v>
      </c>
      <c r="AC71" s="130">
        <v>49.971308159301643</v>
      </c>
      <c r="AD71" s="130">
        <v>21.932122978335176</v>
      </c>
      <c r="AE71" s="130">
        <v>49.5350304073921</v>
      </c>
      <c r="AF71" s="130">
        <v>64.170313333815812</v>
      </c>
      <c r="AG71" s="128">
        <v>0.58750430996146763</v>
      </c>
      <c r="AH71" s="130">
        <v>303.72249542484565</v>
      </c>
      <c r="AI71" s="130">
        <v>200.33923078599463</v>
      </c>
      <c r="AJ71" s="128">
        <v>0.11494736725517608</v>
      </c>
      <c r="AK71" s="128">
        <v>8.2149258038097308</v>
      </c>
      <c r="AL71" s="130">
        <v>38.28805629029889</v>
      </c>
      <c r="AM71" s="130">
        <v>133.23862273868534</v>
      </c>
      <c r="AN71" s="130">
        <v>1.6712879497454001</v>
      </c>
      <c r="AO71" s="130">
        <v>66.978215649390293</v>
      </c>
      <c r="AP71" s="130">
        <v>13.800999718432951</v>
      </c>
      <c r="AQ71" s="130">
        <v>11.169833114312883</v>
      </c>
      <c r="AR71" s="130">
        <v>52.153263357075943</v>
      </c>
      <c r="AS71" s="130">
        <v>21.747953717097086</v>
      </c>
      <c r="AT71" s="130">
        <v>48.139552943865525</v>
      </c>
      <c r="AU71" s="128">
        <v>1.1274864406370171</v>
      </c>
      <c r="AV71" s="128">
        <v>1.3511944898903878</v>
      </c>
      <c r="AW71" s="130">
        <v>59.501502066292474</v>
      </c>
      <c r="AX71" s="128">
        <v>1.4361083231500615</v>
      </c>
      <c r="AY71" s="128">
        <v>4.730776782826756</v>
      </c>
      <c r="AZ71" s="128">
        <v>0.56776152019396997</v>
      </c>
      <c r="BA71" s="128">
        <v>2.8507779765092209</v>
      </c>
      <c r="BB71" s="128">
        <v>1.2419253565134172</v>
      </c>
      <c r="BC71" s="128">
        <v>0.53570047038914381</v>
      </c>
      <c r="BD71" s="128">
        <v>2.1903091553332708</v>
      </c>
      <c r="BE71" s="128">
        <v>0.43881789289842832</v>
      </c>
      <c r="BF71" s="128">
        <v>2.9767273086508261</v>
      </c>
      <c r="BG71" s="128">
        <v>0.5980937892538144</v>
      </c>
      <c r="BH71" s="128">
        <v>1.8082442381815673</v>
      </c>
      <c r="BI71" s="128">
        <v>0.30014609982627855</v>
      </c>
      <c r="BJ71" s="128">
        <v>2.1499512206068188</v>
      </c>
      <c r="BK71" s="128">
        <v>0.31619621877667692</v>
      </c>
      <c r="BL71" s="128">
        <v>1.4318216562663948</v>
      </c>
      <c r="BM71" s="128">
        <v>9.2322983362001468E-2</v>
      </c>
      <c r="BN71" s="128">
        <v>3.2514153211478249</v>
      </c>
      <c r="BO71" s="128">
        <v>1.7467592512745269</v>
      </c>
      <c r="BP71" s="128">
        <v>0.20567419491952726</v>
      </c>
    </row>
    <row r="72" spans="1:68" x14ac:dyDescent="0.35">
      <c r="A72" s="122" t="s">
        <v>4476</v>
      </c>
      <c r="B72" s="131">
        <v>483378</v>
      </c>
      <c r="C72" s="131">
        <v>6769071</v>
      </c>
      <c r="D72" t="s">
        <v>138</v>
      </c>
      <c r="E72" s="138" t="s">
        <v>4274</v>
      </c>
      <c r="F72" s="125" t="s">
        <v>4395</v>
      </c>
      <c r="G72" s="125" t="s">
        <v>4582</v>
      </c>
      <c r="H72" s="126">
        <v>43647</v>
      </c>
      <c r="I72" s="127">
        <v>54.474078394695859</v>
      </c>
      <c r="J72" s="128">
        <v>0.36633057083371839</v>
      </c>
      <c r="K72" s="127">
        <v>13.461045386923956</v>
      </c>
      <c r="L72" s="127">
        <v>8.8793960185217014</v>
      </c>
      <c r="M72" s="128">
        <v>0.14934014729081269</v>
      </c>
      <c r="N72" s="127">
        <v>8.3952041916925229</v>
      </c>
      <c r="O72" s="127">
        <v>12.100781926047739</v>
      </c>
      <c r="P72" s="127">
        <v>1.5066301858596833</v>
      </c>
      <c r="Q72" s="127">
        <v>0.15748074774397317</v>
      </c>
      <c r="R72" s="127">
        <v>3.8700545721371805E-2</v>
      </c>
      <c r="S72" s="127">
        <f>(X72*1.46)/10000</f>
        <v>2.0751744392808344E-2</v>
      </c>
      <c r="T72" s="127">
        <v>0.30993260195796368</v>
      </c>
      <c r="U72" s="127">
        <f t="shared" si="4"/>
        <v>99.859672461682123</v>
      </c>
      <c r="V72" s="129">
        <v>43.006699706042653</v>
      </c>
      <c r="W72" s="130">
        <v>240.88795604124911</v>
      </c>
      <c r="X72" s="130">
        <v>142.13523556718044</v>
      </c>
      <c r="Y72" s="130">
        <v>40.442867433182464</v>
      </c>
      <c r="Z72" s="130">
        <v>124.76848752127735</v>
      </c>
      <c r="AA72" s="130">
        <v>25.947075843254598</v>
      </c>
      <c r="AB72" s="130">
        <v>50.228131289690914</v>
      </c>
      <c r="AC72" s="130">
        <v>41.48795557706682</v>
      </c>
      <c r="AD72" s="130">
        <v>12.313739069104562</v>
      </c>
      <c r="AE72" s="130">
        <v>27.393828658289376</v>
      </c>
      <c r="AF72" s="130">
        <v>51.721048494676815</v>
      </c>
      <c r="AG72" s="128">
        <v>0.36507974911035285</v>
      </c>
      <c r="AH72" s="130">
        <v>222.85572473248797</v>
      </c>
      <c r="AI72" s="130">
        <v>128.91153760082287</v>
      </c>
      <c r="AJ72" s="128">
        <v>0.15205789750770071</v>
      </c>
      <c r="AK72" s="128">
        <v>8.9585049406353185</v>
      </c>
      <c r="AL72" s="130">
        <v>37.401457133077244</v>
      </c>
      <c r="AM72" s="130">
        <v>122.19591886868159</v>
      </c>
      <c r="AN72" s="130">
        <v>24.317575700645598</v>
      </c>
      <c r="AO72" s="130">
        <v>51.532392921675402</v>
      </c>
      <c r="AP72" s="130">
        <v>9.5338328347728538</v>
      </c>
      <c r="AQ72" s="130">
        <v>32.831014232220973</v>
      </c>
      <c r="AR72" s="130">
        <v>38.25311037984104</v>
      </c>
      <c r="AS72" s="130">
        <v>12.097518575003892</v>
      </c>
      <c r="AT72" s="130">
        <v>23.52273969892461</v>
      </c>
      <c r="AU72" s="128">
        <v>0.64875817856292939</v>
      </c>
      <c r="AV72" s="128">
        <v>12.219646904493018</v>
      </c>
      <c r="AW72" s="130">
        <v>48.782968399942533</v>
      </c>
      <c r="AX72" s="128">
        <v>2.6448622039018934</v>
      </c>
      <c r="AY72" s="128">
        <v>4.5200343683285151</v>
      </c>
      <c r="AZ72" s="128">
        <v>0.61246165288336962</v>
      </c>
      <c r="BA72" s="128">
        <v>2.7534450034026037</v>
      </c>
      <c r="BB72" s="128">
        <v>0.88687431002049744</v>
      </c>
      <c r="BC72" s="128">
        <v>0.40124162536162183</v>
      </c>
      <c r="BD72" s="128">
        <v>1.3154904693074538</v>
      </c>
      <c r="BE72" s="128">
        <v>0.26618635812569585</v>
      </c>
      <c r="BF72" s="128">
        <v>1.7884158248360016</v>
      </c>
      <c r="BG72" s="128">
        <v>0.35334901339317848</v>
      </c>
      <c r="BH72" s="128">
        <v>1.1231445490994791</v>
      </c>
      <c r="BI72" s="128">
        <v>0.19534032740068186</v>
      </c>
      <c r="BJ72" s="128">
        <v>1.2065347977347149</v>
      </c>
      <c r="BK72" s="128">
        <v>0.18181928212616838</v>
      </c>
      <c r="BL72" s="128">
        <v>0.67700673982490023</v>
      </c>
      <c r="BM72" s="128">
        <v>6.1845076672832976E-2</v>
      </c>
      <c r="BN72" s="128">
        <v>3.8224554865497509</v>
      </c>
      <c r="BO72" s="128">
        <v>0.40038746263421837</v>
      </c>
      <c r="BP72" s="128">
        <v>0.12083025410158514</v>
      </c>
    </row>
    <row r="73" spans="1:68" x14ac:dyDescent="0.35">
      <c r="A73" s="133" t="s">
        <v>4386</v>
      </c>
      <c r="B73" s="131">
        <v>487905</v>
      </c>
      <c r="C73" s="131">
        <v>6766786</v>
      </c>
      <c r="D73" t="s">
        <v>138</v>
      </c>
      <c r="E73" s="138" t="s">
        <v>4274</v>
      </c>
      <c r="F73" s="125" t="s">
        <v>4389</v>
      </c>
      <c r="G73" s="125" t="s">
        <v>4582</v>
      </c>
      <c r="H73" s="134">
        <v>42917</v>
      </c>
      <c r="I73" s="127">
        <v>49.647946606966386</v>
      </c>
      <c r="J73" s="128">
        <v>0.84920909566497216</v>
      </c>
      <c r="K73" s="127">
        <v>14.799496078211375</v>
      </c>
      <c r="L73" s="127">
        <v>12.37404991974617</v>
      </c>
      <c r="M73" s="128">
        <v>0.17359991004864236</v>
      </c>
      <c r="N73" s="127">
        <v>7.8425436929958856</v>
      </c>
      <c r="O73" s="127">
        <v>10.442264186968469</v>
      </c>
      <c r="P73" s="127">
        <v>2.3182261189527655</v>
      </c>
      <c r="Q73" s="127">
        <v>6.2748728210311175E-2</v>
      </c>
      <c r="R73" s="127">
        <v>5.3843478793402413E-2</v>
      </c>
      <c r="S73" s="127">
        <f>(X73*152/104)/10000</f>
        <v>4.5935620304858031E-2</v>
      </c>
      <c r="T73" s="127">
        <v>0.47268468166988681</v>
      </c>
      <c r="U73" s="127">
        <f t="shared" si="4"/>
        <v>99.082548118533126</v>
      </c>
      <c r="V73" s="129">
        <v>44.520629055780553</v>
      </c>
      <c r="W73" s="130">
        <v>272.33903068272883</v>
      </c>
      <c r="X73" s="130">
        <v>314.29634945429177</v>
      </c>
      <c r="Y73" s="130">
        <v>57.968956876043094</v>
      </c>
      <c r="Z73" s="130">
        <v>109.11960096307527</v>
      </c>
      <c r="AA73" s="130">
        <v>114.67718772399418</v>
      </c>
      <c r="AB73" s="130">
        <v>93.781294943553107</v>
      </c>
      <c r="AC73" s="130">
        <v>150.47759075154238</v>
      </c>
      <c r="AD73" s="130">
        <v>41.416204404036783</v>
      </c>
      <c r="AE73" s="130">
        <v>64.19045958894138</v>
      </c>
      <c r="AF73" s="130">
        <v>58.19481737169594</v>
      </c>
      <c r="AG73" s="128">
        <v>0.83820000000000006</v>
      </c>
      <c r="AH73" s="130">
        <v>277.85600915412402</v>
      </c>
      <c r="AI73" s="130">
        <v>305.28037754751881</v>
      </c>
      <c r="AJ73" s="128">
        <v>0.17414276516980523</v>
      </c>
      <c r="AK73" s="128">
        <v>10.327898550724639</v>
      </c>
      <c r="AL73" s="130">
        <v>63.951696348319764</v>
      </c>
      <c r="AM73" s="130">
        <v>107.83910446202566</v>
      </c>
      <c r="AN73" s="130">
        <v>114.196351383473</v>
      </c>
      <c r="AO73" s="135">
        <v>58.387283051414052</v>
      </c>
      <c r="AP73" s="130">
        <v>12.501395407292051</v>
      </c>
      <c r="AQ73" s="130">
        <v>1.7500808106278427</v>
      </c>
      <c r="AR73" s="130">
        <v>146.21883676780629</v>
      </c>
      <c r="AS73" s="130">
        <v>40.40722921438983</v>
      </c>
      <c r="AT73" s="130">
        <v>63.068554534065903</v>
      </c>
      <c r="AU73" s="128">
        <v>2.6412938366617098</v>
      </c>
      <c r="AV73" s="128">
        <v>0.18369970468845348</v>
      </c>
      <c r="AW73" s="130">
        <v>57.752030349345297</v>
      </c>
      <c r="AX73" s="128">
        <v>10.439365161048553</v>
      </c>
      <c r="AY73" s="128">
        <v>28.081111892162998</v>
      </c>
      <c r="AZ73" s="128">
        <v>2.4068173240603383</v>
      </c>
      <c r="BA73" s="128">
        <v>10.056378081298977</v>
      </c>
      <c r="BB73" s="128">
        <v>3.3684335987471568</v>
      </c>
      <c r="BC73" s="128">
        <v>0.85018590525384419</v>
      </c>
      <c r="BD73" s="128">
        <v>3.8049442232309976</v>
      </c>
      <c r="BE73" s="128">
        <v>0.79014080703407119</v>
      </c>
      <c r="BF73" s="128">
        <v>5.7939215300253109</v>
      </c>
      <c r="BG73" s="128">
        <v>1.204846938652377</v>
      </c>
      <c r="BH73" s="128">
        <v>3.402040374984328</v>
      </c>
      <c r="BI73" s="128">
        <v>0.54466540444063682</v>
      </c>
      <c r="BJ73" s="128">
        <v>3.5292554758357606</v>
      </c>
      <c r="BK73" s="128">
        <v>0.605902081845478</v>
      </c>
      <c r="BL73" s="128">
        <v>1.8232580943004433</v>
      </c>
      <c r="BM73" s="128">
        <v>0.19890192355919334</v>
      </c>
      <c r="BN73" s="136">
        <v>2.2186015824225183</v>
      </c>
      <c r="BO73" s="128">
        <v>1.5280350109528738</v>
      </c>
      <c r="BP73" s="128">
        <v>0.52300146832949768</v>
      </c>
    </row>
    <row r="74" spans="1:68" x14ac:dyDescent="0.35">
      <c r="A74" s="122" t="s">
        <v>4420</v>
      </c>
      <c r="B74" s="131">
        <v>486678</v>
      </c>
      <c r="C74" s="131">
        <v>6765467</v>
      </c>
      <c r="D74" t="s">
        <v>138</v>
      </c>
      <c r="E74" s="138" t="s">
        <v>4274</v>
      </c>
      <c r="F74" s="125" t="s">
        <v>4389</v>
      </c>
      <c r="G74" s="125" t="s">
        <v>4582</v>
      </c>
      <c r="H74" s="132">
        <v>43313</v>
      </c>
      <c r="I74" s="127">
        <v>48.744264380049628</v>
      </c>
      <c r="J74" s="128">
        <v>1.5065647682320238</v>
      </c>
      <c r="K74" s="127">
        <v>14.434240687727716</v>
      </c>
      <c r="L74" s="127">
        <v>15.436772968087352</v>
      </c>
      <c r="M74" s="128">
        <v>0.17947237116995621</v>
      </c>
      <c r="N74" s="127">
        <v>5.6095713478715137</v>
      </c>
      <c r="O74" s="127">
        <v>9.223563229568466</v>
      </c>
      <c r="P74" s="127">
        <v>3.9002204236828821</v>
      </c>
      <c r="Q74" s="127">
        <v>0.3338288236194244</v>
      </c>
      <c r="R74" s="127">
        <v>0.22044241099220585</v>
      </c>
      <c r="S74" s="127">
        <f t="shared" ref="S74:S82" si="7">(X74*1.46)/10000</f>
        <v>1.4209920702042489E-2</v>
      </c>
      <c r="T74" s="127">
        <v>0.17185505253858022</v>
      </c>
      <c r="U74" s="127">
        <f t="shared" si="4"/>
        <v>99.775006384241792</v>
      </c>
      <c r="V74" s="129">
        <v>29.736648361092819</v>
      </c>
      <c r="W74" s="130">
        <v>314.38953888530813</v>
      </c>
      <c r="X74" s="130">
        <v>97.328223986592405</v>
      </c>
      <c r="Y74" s="130">
        <v>46.525482443172699</v>
      </c>
      <c r="Z74" s="130">
        <v>106.02147852933652</v>
      </c>
      <c r="AA74" s="130">
        <v>45.306328239012096</v>
      </c>
      <c r="AB74" s="130">
        <v>111.23991866550456</v>
      </c>
      <c r="AC74" s="130">
        <v>140.38629809421289</v>
      </c>
      <c r="AD74" s="130">
        <v>35.482572768641191</v>
      </c>
      <c r="AE74" s="130">
        <v>111.22648324027499</v>
      </c>
      <c r="AF74" s="130">
        <v>159.63303976524082</v>
      </c>
      <c r="AG74" s="128">
        <v>1.48257831880714</v>
      </c>
      <c r="AH74" s="130">
        <v>293.3017227432664</v>
      </c>
      <c r="AI74" s="130">
        <v>91.939779548264312</v>
      </c>
      <c r="AJ74" s="128">
        <v>0.19976435967374467</v>
      </c>
      <c r="AK74" s="128">
        <v>14.129320638868219</v>
      </c>
      <c r="AL74" s="130">
        <v>45.606970409501187</v>
      </c>
      <c r="AM74" s="130">
        <v>103.91091496461456</v>
      </c>
      <c r="AN74" s="130">
        <v>47.00491278547215</v>
      </c>
      <c r="AO74" s="130">
        <v>104.05745043184029</v>
      </c>
      <c r="AP74" s="130">
        <v>14.792626272163453</v>
      </c>
      <c r="AQ74" s="130">
        <v>7.6274997314056074</v>
      </c>
      <c r="AR74" s="130">
        <v>135.26581508515468</v>
      </c>
      <c r="AS74" s="130">
        <v>31.041844509127905</v>
      </c>
      <c r="AT74" s="130">
        <v>106.70717086606773</v>
      </c>
      <c r="AU74" s="128">
        <v>3.9437922566755081</v>
      </c>
      <c r="AV74" s="128">
        <v>0.32479898613951014</v>
      </c>
      <c r="AW74" s="130">
        <v>138.30344793559559</v>
      </c>
      <c r="AX74" s="128">
        <v>7.5722688275665204</v>
      </c>
      <c r="AY74" s="128">
        <v>20.931375125010565</v>
      </c>
      <c r="AZ74" s="128">
        <v>2.3741931974329074</v>
      </c>
      <c r="BA74" s="128">
        <v>11.339482007474958</v>
      </c>
      <c r="BB74" s="128">
        <v>3.8906580454576698</v>
      </c>
      <c r="BC74" s="128">
        <v>1.3495591880275843</v>
      </c>
      <c r="BD74" s="128">
        <v>4.5570038840801894</v>
      </c>
      <c r="BE74" s="128">
        <v>0.70996786411365032</v>
      </c>
      <c r="BF74" s="128">
        <v>4.9181923224957904</v>
      </c>
      <c r="BG74" s="128">
        <v>0.92848878912348387</v>
      </c>
      <c r="BH74" s="128">
        <v>2.8095699713425515</v>
      </c>
      <c r="BI74" s="128">
        <v>0.46670184772741569</v>
      </c>
      <c r="BJ74" s="128">
        <v>2.9637811959879548</v>
      </c>
      <c r="BK74" s="128">
        <v>0.45874232093321637</v>
      </c>
      <c r="BL74" s="128">
        <v>2.8456000366815513</v>
      </c>
      <c r="BM74" s="128">
        <v>0.3365942854725622</v>
      </c>
      <c r="BN74" s="128">
        <v>8.5816335516851847</v>
      </c>
      <c r="BO74" s="128">
        <v>2.4775275961597072</v>
      </c>
      <c r="BP74" s="128">
        <v>0.59714174421297128</v>
      </c>
    </row>
    <row r="75" spans="1:68" x14ac:dyDescent="0.35">
      <c r="A75" s="122" t="s">
        <v>4421</v>
      </c>
      <c r="B75" s="131">
        <v>486079</v>
      </c>
      <c r="C75" s="131">
        <v>6765036</v>
      </c>
      <c r="D75" t="s">
        <v>153</v>
      </c>
      <c r="E75" s="138" t="s">
        <v>4274</v>
      </c>
      <c r="F75" s="125" t="s">
        <v>4389</v>
      </c>
      <c r="G75" s="125" t="s">
        <v>4582</v>
      </c>
      <c r="H75" s="132">
        <v>43313</v>
      </c>
      <c r="I75" s="127">
        <v>47.980517916810904</v>
      </c>
      <c r="J75" s="128">
        <v>0.78697419743500019</v>
      </c>
      <c r="K75" s="127">
        <v>16.116579763526829</v>
      </c>
      <c r="L75" s="127">
        <v>10.216346022942391</v>
      </c>
      <c r="M75" s="128">
        <v>0.13075847322168194</v>
      </c>
      <c r="N75" s="127">
        <v>9.5306745287323835</v>
      </c>
      <c r="O75" s="127">
        <v>11.023450361136025</v>
      </c>
      <c r="P75" s="127">
        <v>2.2392022545657619</v>
      </c>
      <c r="Q75" s="127">
        <v>0.1454122360484213</v>
      </c>
      <c r="R75" s="127">
        <v>7.242414488274454E-2</v>
      </c>
      <c r="S75" s="127">
        <f t="shared" si="7"/>
        <v>5.4059231649243158E-2</v>
      </c>
      <c r="T75" s="127">
        <v>0.79800254577504603</v>
      </c>
      <c r="U75" s="127">
        <f t="shared" si="4"/>
        <v>99.094401676726434</v>
      </c>
      <c r="V75" s="129">
        <v>27.943926963625835</v>
      </c>
      <c r="W75" s="130">
        <v>227.80109747281159</v>
      </c>
      <c r="X75" s="130">
        <v>370.26870992632303</v>
      </c>
      <c r="Y75" s="130">
        <v>39.447857219075807</v>
      </c>
      <c r="Z75" s="130">
        <v>281.13036899927101</v>
      </c>
      <c r="AA75" s="130">
        <v>81.895858925412995</v>
      </c>
      <c r="AB75" s="130">
        <v>74.233388312817127</v>
      </c>
      <c r="AC75" s="130">
        <v>131.35402648204126</v>
      </c>
      <c r="AD75" s="130">
        <v>18.90148983005091</v>
      </c>
      <c r="AE75" s="130">
        <v>48.079948146194688</v>
      </c>
      <c r="AF75" s="130">
        <v>116.77366179769598</v>
      </c>
      <c r="AG75" s="128">
        <v>0.79436287656804905</v>
      </c>
      <c r="AH75" s="130">
        <v>217.80973758957376</v>
      </c>
      <c r="AI75" s="130">
        <v>367.22232150747141</v>
      </c>
      <c r="AJ75" s="128">
        <v>0.13086057131654225</v>
      </c>
      <c r="AK75" s="128">
        <v>9.2273036211883976</v>
      </c>
      <c r="AL75" s="130">
        <v>43.082566543909905</v>
      </c>
      <c r="AM75" s="130">
        <v>278.76310266586103</v>
      </c>
      <c r="AN75" s="130">
        <v>88.372738598808411</v>
      </c>
      <c r="AO75" s="130">
        <v>70.938602436590955</v>
      </c>
      <c r="AP75" s="130">
        <v>11.872894656916287</v>
      </c>
      <c r="AQ75" s="130">
        <v>4.9290272895439884</v>
      </c>
      <c r="AR75" s="130">
        <v>130.80524747897402</v>
      </c>
      <c r="AS75" s="130">
        <v>17.059198764650411</v>
      </c>
      <c r="AT75" s="130">
        <v>48.410559736576566</v>
      </c>
      <c r="AU75" s="128">
        <v>1.7596027252383961</v>
      </c>
      <c r="AV75" s="128">
        <v>0.59109457954924072</v>
      </c>
      <c r="AW75" s="130">
        <v>103.98932099756092</v>
      </c>
      <c r="AX75" s="128">
        <v>5.3108892457164485</v>
      </c>
      <c r="AY75" s="128">
        <v>10.84231372730294</v>
      </c>
      <c r="AZ75" s="128">
        <v>1.3944415650853821</v>
      </c>
      <c r="BA75" s="128">
        <v>6.4805714015272056</v>
      </c>
      <c r="BB75" s="128">
        <v>1.8249599009148731</v>
      </c>
      <c r="BC75" s="128">
        <v>0.68514044938304619</v>
      </c>
      <c r="BD75" s="128">
        <v>2.2537412869028324</v>
      </c>
      <c r="BE75" s="128">
        <v>0.36197071903875883</v>
      </c>
      <c r="BF75" s="128">
        <v>2.579208470020192</v>
      </c>
      <c r="BG75" s="128">
        <v>0.48504959571323958</v>
      </c>
      <c r="BH75" s="128">
        <v>1.5227570065863567</v>
      </c>
      <c r="BI75" s="128">
        <v>0.27023464476395348</v>
      </c>
      <c r="BJ75" s="128">
        <v>1.5610509514183735</v>
      </c>
      <c r="BK75" s="128">
        <v>0.23777690727390077</v>
      </c>
      <c r="BL75" s="128">
        <v>1.3641993543757887</v>
      </c>
      <c r="BM75" s="128">
        <v>0.14900794446986065</v>
      </c>
      <c r="BN75" s="128">
        <v>3.8842144405383348</v>
      </c>
      <c r="BO75" s="128">
        <v>1.50125583724777</v>
      </c>
      <c r="BP75" s="128">
        <v>0.22177273286618349</v>
      </c>
    </row>
    <row r="76" spans="1:68" x14ac:dyDescent="0.35">
      <c r="A76" s="122" t="s">
        <v>4425</v>
      </c>
      <c r="B76" s="131">
        <v>486478</v>
      </c>
      <c r="C76" s="131">
        <v>6766296</v>
      </c>
      <c r="D76" t="s">
        <v>4344</v>
      </c>
      <c r="E76" s="138" t="s">
        <v>4274</v>
      </c>
      <c r="F76" s="125" t="s">
        <v>4389</v>
      </c>
      <c r="G76" s="125" t="s">
        <v>4582</v>
      </c>
      <c r="H76" s="132">
        <v>43313</v>
      </c>
      <c r="I76" s="127">
        <v>48.488090863333639</v>
      </c>
      <c r="J76" s="128">
        <v>0.70952887811458476</v>
      </c>
      <c r="K76" s="127">
        <v>16.596487096637901</v>
      </c>
      <c r="L76" s="127">
        <v>10.212021063442913</v>
      </c>
      <c r="M76" s="128">
        <v>0.13425118952325293</v>
      </c>
      <c r="N76" s="127">
        <v>10.200187535921177</v>
      </c>
      <c r="O76" s="127">
        <v>11.008619050744551</v>
      </c>
      <c r="P76" s="127">
        <v>2.1351517865354772</v>
      </c>
      <c r="Q76" s="127">
        <v>0.33479634201933062</v>
      </c>
      <c r="R76" s="127">
        <v>8.1349238473387084E-2</v>
      </c>
      <c r="S76" s="127">
        <f t="shared" si="7"/>
        <v>6.5354785825074646E-2</v>
      </c>
      <c r="T76" s="127">
        <v>0.96537457518587122</v>
      </c>
      <c r="U76" s="127">
        <f t="shared" si="4"/>
        <v>100.93121240575718</v>
      </c>
      <c r="V76" s="129">
        <v>28.459586901562584</v>
      </c>
      <c r="W76" s="130">
        <v>202.41944337364973</v>
      </c>
      <c r="X76" s="130">
        <v>447.63551934982632</v>
      </c>
      <c r="Y76" s="130">
        <v>42.016027666788396</v>
      </c>
      <c r="Z76" s="130">
        <v>484.74633710048664</v>
      </c>
      <c r="AA76" s="130">
        <v>28.832407424656562</v>
      </c>
      <c r="AB76" s="130">
        <v>78.520657713104072</v>
      </c>
      <c r="AC76" s="130">
        <v>121.06245691033747</v>
      </c>
      <c r="AD76" s="130">
        <v>17.241840317171949</v>
      </c>
      <c r="AE76" s="130">
        <v>49.057321484523086</v>
      </c>
      <c r="AF76" s="130">
        <v>108.00583668418612</v>
      </c>
      <c r="AG76" s="128">
        <v>0.70996836286300002</v>
      </c>
      <c r="AH76" s="130">
        <v>205.61871655805942</v>
      </c>
      <c r="AI76" s="130">
        <v>458.03113883009746</v>
      </c>
      <c r="AJ76" s="128">
        <v>0.13990852087508154</v>
      </c>
      <c r="AK76" s="128">
        <v>9.8730655048367044</v>
      </c>
      <c r="AL76" s="130">
        <v>49.036029908238127</v>
      </c>
      <c r="AM76" s="130">
        <v>475.01927870545097</v>
      </c>
      <c r="AN76" s="130">
        <v>29.164025586951599</v>
      </c>
      <c r="AO76" s="130">
        <v>80.617685322854911</v>
      </c>
      <c r="AP76" s="130">
        <v>13.222675726576073</v>
      </c>
      <c r="AQ76" s="130">
        <v>30.559815105256551</v>
      </c>
      <c r="AR76" s="130">
        <v>124.56954225744866</v>
      </c>
      <c r="AS76" s="130">
        <v>16.538116363319705</v>
      </c>
      <c r="AT76" s="130">
        <v>53.756230302163573</v>
      </c>
      <c r="AU76" s="128">
        <v>1.8845855193666696</v>
      </c>
      <c r="AV76" s="128">
        <v>24.221270177744316</v>
      </c>
      <c r="AW76" s="130">
        <v>104.50834686380794</v>
      </c>
      <c r="AX76" s="128">
        <v>5.0428961852068781</v>
      </c>
      <c r="AY76" s="128">
        <v>10.83062527006196</v>
      </c>
      <c r="AZ76" s="128">
        <v>1.3637879509166813</v>
      </c>
      <c r="BA76" s="128">
        <v>6.5382235940036573</v>
      </c>
      <c r="BB76" s="128">
        <v>1.9325725990802305</v>
      </c>
      <c r="BC76" s="128">
        <v>0.70020330163358724</v>
      </c>
      <c r="BD76" s="128">
        <v>2.2935459990038258</v>
      </c>
      <c r="BE76" s="128">
        <v>0.37995956842710227</v>
      </c>
      <c r="BF76" s="128">
        <v>2.525021237961298</v>
      </c>
      <c r="BG76" s="128">
        <v>0.51419196532361622</v>
      </c>
      <c r="BH76" s="128">
        <v>1.478643647161805</v>
      </c>
      <c r="BI76" s="128">
        <v>0.2544421510651898</v>
      </c>
      <c r="BJ76" s="128">
        <v>1.6104227458408775</v>
      </c>
      <c r="BK76" s="128">
        <v>0.26315374283753507</v>
      </c>
      <c r="BL76" s="128">
        <v>1.5134650088240615</v>
      </c>
      <c r="BM76" s="128">
        <v>0.1493619099056217</v>
      </c>
      <c r="BN76" s="128">
        <v>3.1380391125975429</v>
      </c>
      <c r="BO76" s="128">
        <v>1.5445142093664701</v>
      </c>
      <c r="BP76" s="128">
        <v>0.29090987812670172</v>
      </c>
    </row>
    <row r="77" spans="1:68" x14ac:dyDescent="0.35">
      <c r="A77" s="122" t="s">
        <v>4432</v>
      </c>
      <c r="B77" s="131">
        <v>485488</v>
      </c>
      <c r="C77" s="131">
        <v>6764602</v>
      </c>
      <c r="D77" t="s">
        <v>153</v>
      </c>
      <c r="E77" s="138" t="s">
        <v>4274</v>
      </c>
      <c r="F77" s="125" t="s">
        <v>4389</v>
      </c>
      <c r="G77" s="125" t="s">
        <v>4582</v>
      </c>
      <c r="H77" s="132">
        <v>43313</v>
      </c>
      <c r="I77" s="127">
        <v>47.117494061003796</v>
      </c>
      <c r="J77" s="128">
        <v>0.93190479324558151</v>
      </c>
      <c r="K77" s="127">
        <v>15.078054101058845</v>
      </c>
      <c r="L77" s="127">
        <v>15.445310055425658</v>
      </c>
      <c r="M77" s="128">
        <v>0.22358000537237444</v>
      </c>
      <c r="N77" s="127">
        <v>8.2863924065692611</v>
      </c>
      <c r="O77" s="127">
        <v>11.413988698200118</v>
      </c>
      <c r="P77" s="127">
        <v>2.0536522124857846</v>
      </c>
      <c r="Q77" s="127">
        <v>0.10623158839061619</v>
      </c>
      <c r="R77" s="127">
        <v>8.2111037176158058E-2</v>
      </c>
      <c r="S77" s="127">
        <f t="shared" si="7"/>
        <v>2.6255730818450371E-2</v>
      </c>
      <c r="T77" s="127">
        <v>0.22303727200635245</v>
      </c>
      <c r="U77" s="127">
        <f t="shared" si="4"/>
        <v>100.98801196175299</v>
      </c>
      <c r="V77" s="129">
        <v>42.506687649403695</v>
      </c>
      <c r="W77" s="130">
        <v>303.66917089969422</v>
      </c>
      <c r="X77" s="130">
        <v>179.83377272911213</v>
      </c>
      <c r="Y77" s="130">
        <v>50.007757245405834</v>
      </c>
      <c r="Z77" s="130">
        <v>163.05644206645385</v>
      </c>
      <c r="AA77" s="130">
        <v>109.22500392741621</v>
      </c>
      <c r="AB77" s="130">
        <v>115.2732563153738</v>
      </c>
      <c r="AC77" s="130">
        <v>88.657931372590397</v>
      </c>
      <c r="AD77" s="130">
        <v>27.541000957160328</v>
      </c>
      <c r="AE77" s="130">
        <v>65.468392531267497</v>
      </c>
      <c r="AF77" s="130">
        <v>193.67614187289035</v>
      </c>
      <c r="AG77" s="128">
        <v>0.94505802287917995</v>
      </c>
      <c r="AH77" s="130">
        <v>320.201216671699</v>
      </c>
      <c r="AI77" s="130">
        <v>189.87517509027896</v>
      </c>
      <c r="AJ77" s="128">
        <v>0.21993300791021941</v>
      </c>
      <c r="AK77" s="128">
        <v>15.315437023137521</v>
      </c>
      <c r="AL77" s="130">
        <v>50.861827443191402</v>
      </c>
      <c r="AM77" s="130">
        <v>160.16932939211321</v>
      </c>
      <c r="AN77" s="130">
        <v>114.80792447789996</v>
      </c>
      <c r="AO77" s="130">
        <v>123.08722473015132</v>
      </c>
      <c r="AP77" s="130">
        <v>14.901825860061114</v>
      </c>
      <c r="AQ77" s="130">
        <v>0.49227307763536254</v>
      </c>
      <c r="AR77" s="130">
        <v>92.851010178362017</v>
      </c>
      <c r="AS77" s="130">
        <v>27.015774273527171</v>
      </c>
      <c r="AT77" s="130">
        <v>66.763157271449188</v>
      </c>
      <c r="AU77" s="128">
        <v>1.4120779071640235</v>
      </c>
      <c r="AV77" s="128">
        <v>2.7581176572497583E-2</v>
      </c>
      <c r="AW77" s="130">
        <v>194.38387939280989</v>
      </c>
      <c r="AX77" s="128">
        <v>3.3830849538661134</v>
      </c>
      <c r="AY77" s="128">
        <v>8.3036451711271031</v>
      </c>
      <c r="AZ77" s="128">
        <v>1.2293677821095483</v>
      </c>
      <c r="BA77" s="128">
        <v>6.1760687020390197</v>
      </c>
      <c r="BB77" s="128">
        <v>2.2659077051287295</v>
      </c>
      <c r="BC77" s="128">
        <v>0.91673225167341044</v>
      </c>
      <c r="BD77" s="128">
        <v>3.324293484275</v>
      </c>
      <c r="BE77" s="128">
        <v>0.57051118544480595</v>
      </c>
      <c r="BF77" s="128">
        <v>4.1776919351259334</v>
      </c>
      <c r="BG77" s="128">
        <v>0.83524002473644221</v>
      </c>
      <c r="BH77" s="128">
        <v>2.4725379548397655</v>
      </c>
      <c r="BI77" s="128">
        <v>0.44040293705122185</v>
      </c>
      <c r="BJ77" s="128">
        <v>2.8684689481869694</v>
      </c>
      <c r="BK77" s="128">
        <v>0.45019828037113163</v>
      </c>
      <c r="BL77" s="128">
        <v>1.8879064547081779</v>
      </c>
      <c r="BM77" s="128">
        <v>0.1033255140503436</v>
      </c>
      <c r="BN77" s="128">
        <v>22.145576511169793</v>
      </c>
      <c r="BO77" s="128">
        <v>1.5373369384004318</v>
      </c>
      <c r="BP77" s="128">
        <v>0.34473937017311657</v>
      </c>
    </row>
    <row r="78" spans="1:68" x14ac:dyDescent="0.35">
      <c r="A78" s="122" t="s">
        <v>4434</v>
      </c>
      <c r="B78" s="131">
        <v>489895</v>
      </c>
      <c r="C78" s="131">
        <v>6766998</v>
      </c>
      <c r="D78" t="s">
        <v>4344</v>
      </c>
      <c r="E78" s="138" t="s">
        <v>4274</v>
      </c>
      <c r="F78" s="125" t="s">
        <v>4389</v>
      </c>
      <c r="G78" s="125" t="s">
        <v>4582</v>
      </c>
      <c r="H78" s="132">
        <v>43313</v>
      </c>
      <c r="I78" s="127">
        <v>47.451400798700163</v>
      </c>
      <c r="J78" s="128">
        <v>0.59077598114361174</v>
      </c>
      <c r="K78" s="127">
        <v>14.981896405956446</v>
      </c>
      <c r="L78" s="127">
        <v>12.445880037662835</v>
      </c>
      <c r="M78" s="128">
        <v>0.17182613471060168</v>
      </c>
      <c r="N78" s="127">
        <v>11.711406265908504</v>
      </c>
      <c r="O78" s="127">
        <v>11.46940604256937</v>
      </c>
      <c r="P78" s="127">
        <v>1.6027370958776583</v>
      </c>
      <c r="Q78" s="127">
        <v>9.0167394609757978E-2</v>
      </c>
      <c r="R78" s="127">
        <v>5.3022742745672022E-2</v>
      </c>
      <c r="S78" s="127">
        <f t="shared" si="7"/>
        <v>6.7699364140572482E-2</v>
      </c>
      <c r="T78" s="127">
        <v>0.55453780264389585</v>
      </c>
      <c r="U78" s="127">
        <f t="shared" si="4"/>
        <v>101.1907560666691</v>
      </c>
      <c r="V78" s="129">
        <v>33.007215808671958</v>
      </c>
      <c r="W78" s="130">
        <v>204.73517311124255</v>
      </c>
      <c r="X78" s="130">
        <v>463.69427493542798</v>
      </c>
      <c r="Y78" s="130">
        <v>55.163253718774278</v>
      </c>
      <c r="Z78" s="130">
        <v>301.13666818100967</v>
      </c>
      <c r="AA78" s="130">
        <v>97.452166292642573</v>
      </c>
      <c r="AB78" s="130">
        <v>73.979699633613222</v>
      </c>
      <c r="AC78" s="130">
        <v>53.149481214849999</v>
      </c>
      <c r="AD78" s="130">
        <v>17.450804789539575</v>
      </c>
      <c r="AE78" s="130">
        <v>38.900156167416299</v>
      </c>
      <c r="AF78" s="130">
        <v>56.611710621150323</v>
      </c>
      <c r="AG78" s="128">
        <v>0.60238219247963298</v>
      </c>
      <c r="AH78" s="130">
        <v>215.81746443225393</v>
      </c>
      <c r="AI78" s="130">
        <v>470.66891176201563</v>
      </c>
      <c r="AJ78" s="128">
        <v>0.18267329625526915</v>
      </c>
      <c r="AK78" s="128">
        <v>12.706579924718364</v>
      </c>
      <c r="AL78" s="130">
        <v>60.326194726623001</v>
      </c>
      <c r="AM78" s="130">
        <v>314.86127530578028</v>
      </c>
      <c r="AN78" s="130">
        <v>91.95098626120172</v>
      </c>
      <c r="AO78" s="130">
        <v>74.387955383115539</v>
      </c>
      <c r="AP78" s="130">
        <v>12.753413296358664</v>
      </c>
      <c r="AQ78" s="130">
        <v>2.1152852028652136</v>
      </c>
      <c r="AR78" s="130">
        <v>56.169997457797805</v>
      </c>
      <c r="AS78" s="130">
        <v>17.330960503554095</v>
      </c>
      <c r="AT78" s="130">
        <v>39.650785562369038</v>
      </c>
      <c r="AU78" s="128">
        <v>0.85936822595942397</v>
      </c>
      <c r="AV78" s="128">
        <v>0.25772279343338639</v>
      </c>
      <c r="AW78" s="130">
        <v>57.945660067761821</v>
      </c>
      <c r="AX78" s="128">
        <v>2.6313846041228288</v>
      </c>
      <c r="AY78" s="128">
        <v>5.7800190405398562</v>
      </c>
      <c r="AZ78" s="128">
        <v>0.80938733202296864</v>
      </c>
      <c r="BA78" s="128">
        <v>4.0869051894336597</v>
      </c>
      <c r="BB78" s="128">
        <v>1.4995445609865417</v>
      </c>
      <c r="BC78" s="128">
        <v>0.65076024969305379</v>
      </c>
      <c r="BD78" s="128">
        <v>2.0279657424242452</v>
      </c>
      <c r="BE78" s="128">
        <v>0.36590734946345338</v>
      </c>
      <c r="BF78" s="128">
        <v>2.5791368773084451</v>
      </c>
      <c r="BG78" s="128">
        <v>0.49343890506221544</v>
      </c>
      <c r="BH78" s="128">
        <v>1.537209030312582</v>
      </c>
      <c r="BI78" s="128">
        <v>0.27380893203315942</v>
      </c>
      <c r="BJ78" s="128">
        <v>1.6837269315532737</v>
      </c>
      <c r="BK78" s="128">
        <v>0.25235378676659581</v>
      </c>
      <c r="BL78" s="128">
        <v>1.164636735659637</v>
      </c>
      <c r="BM78" s="128">
        <v>7.4092649189991824E-2</v>
      </c>
      <c r="BN78" s="128">
        <v>0.41708698197425409</v>
      </c>
      <c r="BO78" s="128">
        <v>0.49427593633600331</v>
      </c>
      <c r="BP78" s="128">
        <v>0.17879064726129867</v>
      </c>
    </row>
    <row r="79" spans="1:68" x14ac:dyDescent="0.35">
      <c r="A79" s="122" t="s">
        <v>4488</v>
      </c>
      <c r="B79" s="131">
        <v>486433</v>
      </c>
      <c r="C79" s="131">
        <v>6763276</v>
      </c>
      <c r="D79" t="s">
        <v>138</v>
      </c>
      <c r="E79" s="138" t="s">
        <v>4274</v>
      </c>
      <c r="F79" s="125" t="s">
        <v>4389</v>
      </c>
      <c r="G79" s="125" t="s">
        <v>4582</v>
      </c>
      <c r="H79" s="126">
        <v>43647</v>
      </c>
      <c r="I79" s="127">
        <v>51.674468047572567</v>
      </c>
      <c r="J79" s="128">
        <v>0.53089117495513927</v>
      </c>
      <c r="K79" s="127">
        <v>14.608439204021549</v>
      </c>
      <c r="L79" s="127">
        <v>9.8808387072650401</v>
      </c>
      <c r="M79" s="128">
        <v>0.14517044364646492</v>
      </c>
      <c r="N79" s="127">
        <v>10.712044974731878</v>
      </c>
      <c r="O79" s="127">
        <v>10.444442240788391</v>
      </c>
      <c r="P79" s="127">
        <v>1.3437773030403624</v>
      </c>
      <c r="Q79" s="127">
        <v>0.1307450230798772</v>
      </c>
      <c r="R79" s="127">
        <v>5.2100599439257968E-2</v>
      </c>
      <c r="S79" s="127">
        <f t="shared" si="7"/>
        <v>5.8665189748526143E-2</v>
      </c>
      <c r="T79" s="127">
        <v>0.71910771940129481</v>
      </c>
      <c r="U79" s="127">
        <f t="shared" si="4"/>
        <v>100.30069062769036</v>
      </c>
      <c r="V79" s="129">
        <v>24.48514701633821</v>
      </c>
      <c r="W79" s="130">
        <v>176.25724236977598</v>
      </c>
      <c r="X79" s="130">
        <v>401.81636814059004</v>
      </c>
      <c r="Y79" s="130">
        <v>56.309613002544062</v>
      </c>
      <c r="Z79" s="130">
        <v>389.56526467680493</v>
      </c>
      <c r="AA79" s="130">
        <v>28.135594128673723</v>
      </c>
      <c r="AB79" s="130">
        <v>64.640897485319584</v>
      </c>
      <c r="AC79" s="130">
        <v>80.729302625711384</v>
      </c>
      <c r="AD79" s="130">
        <v>13.593508580612008</v>
      </c>
      <c r="AE79" s="130">
        <v>41.566768012931036</v>
      </c>
      <c r="AF79" s="130">
        <v>26.493546021587171</v>
      </c>
      <c r="AG79" s="128">
        <v>0.53757077090444771</v>
      </c>
      <c r="AH79" s="130">
        <v>168.14226600373408</v>
      </c>
      <c r="AI79" s="130">
        <v>382.44468505023485</v>
      </c>
      <c r="AJ79" s="128">
        <v>0.15407895203675012</v>
      </c>
      <c r="AK79" s="128">
        <v>10.112691904938867</v>
      </c>
      <c r="AL79" s="130">
        <v>50.942763487108323</v>
      </c>
      <c r="AM79" s="130">
        <v>388.23227329874595</v>
      </c>
      <c r="AN79" s="130">
        <v>25.099326687887384</v>
      </c>
      <c r="AO79" s="130">
        <v>67.002768199278705</v>
      </c>
      <c r="AP79" s="130">
        <v>11.833092268816072</v>
      </c>
      <c r="AQ79" s="130">
        <v>6.0601736039306244</v>
      </c>
      <c r="AR79" s="130">
        <v>83.208201916856765</v>
      </c>
      <c r="AS79" s="130">
        <v>13.218828495181887</v>
      </c>
      <c r="AT79" s="130">
        <v>44.1948690704928</v>
      </c>
      <c r="AU79" s="128">
        <v>1.7747322602206503</v>
      </c>
      <c r="AV79" s="128">
        <v>1.8933025261183094</v>
      </c>
      <c r="AW79" s="130">
        <v>28.959591042350688</v>
      </c>
      <c r="AX79" s="128">
        <v>4.4577947384147327</v>
      </c>
      <c r="AY79" s="128">
        <v>9.1584339026199455</v>
      </c>
      <c r="AZ79" s="128">
        <v>1.1649827511731723</v>
      </c>
      <c r="BA79" s="128">
        <v>5.4107069476364433</v>
      </c>
      <c r="BB79" s="128">
        <v>1.5699794819042232</v>
      </c>
      <c r="BC79" s="128">
        <v>0.66722167346769112</v>
      </c>
      <c r="BD79" s="128">
        <v>1.7323418815803773</v>
      </c>
      <c r="BE79" s="128">
        <v>0.32753538657368814</v>
      </c>
      <c r="BF79" s="128">
        <v>2.0299259599250496</v>
      </c>
      <c r="BG79" s="128">
        <v>0.38872024171837677</v>
      </c>
      <c r="BH79" s="128">
        <v>1.2089449321165862</v>
      </c>
      <c r="BI79" s="128">
        <v>0.21307336128344498</v>
      </c>
      <c r="BJ79" s="128">
        <v>1.3042991101408323</v>
      </c>
      <c r="BK79" s="128">
        <v>0.20369898098495257</v>
      </c>
      <c r="BL79" s="128">
        <v>1.0325865501505738</v>
      </c>
      <c r="BM79" s="128">
        <v>0.13733064500394149</v>
      </c>
      <c r="BN79" s="128">
        <v>4.9409981939737353</v>
      </c>
      <c r="BO79" s="128">
        <v>0.8183867139190717</v>
      </c>
      <c r="BP79" s="128">
        <v>0.24475319615654001</v>
      </c>
    </row>
    <row r="80" spans="1:68" x14ac:dyDescent="0.35">
      <c r="A80" s="122" t="s">
        <v>4493</v>
      </c>
      <c r="B80" s="131">
        <v>488818</v>
      </c>
      <c r="C80" s="131">
        <v>6761438</v>
      </c>
      <c r="D80" t="s">
        <v>153</v>
      </c>
      <c r="E80" s="138" t="s">
        <v>4274</v>
      </c>
      <c r="F80" s="125" t="s">
        <v>4389</v>
      </c>
      <c r="G80" s="125" t="s">
        <v>4582</v>
      </c>
      <c r="H80" s="126">
        <v>43647</v>
      </c>
      <c r="I80" s="127">
        <v>58.255263392755438</v>
      </c>
      <c r="J80" s="128">
        <v>1.2446448163120414</v>
      </c>
      <c r="K80" s="127">
        <v>12.646341989398955</v>
      </c>
      <c r="L80" s="127">
        <v>12.082338293445376</v>
      </c>
      <c r="M80" s="128">
        <v>0.15252580257419329</v>
      </c>
      <c r="N80" s="127">
        <v>4.8931745553716377</v>
      </c>
      <c r="O80" s="127">
        <v>7.6034893256547855</v>
      </c>
      <c r="P80" s="127">
        <v>2.8039791730892114</v>
      </c>
      <c r="Q80" s="127">
        <v>0.15871739264640189</v>
      </c>
      <c r="R80" s="127">
        <v>0.16845896323324575</v>
      </c>
      <c r="S80" s="127">
        <f t="shared" si="7"/>
        <v>6.5155365431458423E-3</v>
      </c>
      <c r="T80" s="127">
        <v>0.1135970761100395</v>
      </c>
      <c r="U80" s="127">
        <f t="shared" si="4"/>
        <v>100.1290463171345</v>
      </c>
      <c r="V80" s="129">
        <v>26.914730453732908</v>
      </c>
      <c r="W80" s="130">
        <v>304.85380826487886</v>
      </c>
      <c r="X80" s="130">
        <v>44.626962624286591</v>
      </c>
      <c r="Y80" s="130">
        <v>47.540052111621065</v>
      </c>
      <c r="Z80" s="130">
        <v>42.453304064467083</v>
      </c>
      <c r="AA80" s="130">
        <v>15.697485098768</v>
      </c>
      <c r="AB80" s="130">
        <v>81.786912272122663</v>
      </c>
      <c r="AC80" s="130">
        <v>133.2583008316706</v>
      </c>
      <c r="AD80" s="130">
        <v>35.200178893773412</v>
      </c>
      <c r="AE80" s="130">
        <v>145.44535748944611</v>
      </c>
      <c r="AF80" s="130">
        <v>171.86496280751911</v>
      </c>
      <c r="AG80" s="128">
        <v>1.1954731583173528</v>
      </c>
      <c r="AH80" s="130">
        <v>289.3131701107169</v>
      </c>
      <c r="AI80" s="130">
        <v>41.357631796103071</v>
      </c>
      <c r="AJ80" s="128">
        <v>0.1579217570062679</v>
      </c>
      <c r="AK80" s="128">
        <v>12.223852442652557</v>
      </c>
      <c r="AL80" s="130">
        <v>43.621414459363301</v>
      </c>
      <c r="AM80" s="130">
        <v>41.252648426948653</v>
      </c>
      <c r="AN80" s="130">
        <v>14.531520169551788</v>
      </c>
      <c r="AO80" s="130">
        <v>74.737124901499584</v>
      </c>
      <c r="AP80" s="130">
        <v>16.689391005978536</v>
      </c>
      <c r="AQ80" s="130">
        <v>2.1906166031323706</v>
      </c>
      <c r="AR80" s="130">
        <v>136.65677539561449</v>
      </c>
      <c r="AS80" s="130">
        <v>36.196361010712366</v>
      </c>
      <c r="AT80" s="130">
        <v>165.4949621928514</v>
      </c>
      <c r="AU80" s="128">
        <v>6.2842083831551321</v>
      </c>
      <c r="AV80" s="128">
        <v>8.2860986957834198E-2</v>
      </c>
      <c r="AW80" s="130">
        <v>180.194257795863</v>
      </c>
      <c r="AX80" s="128">
        <v>18.60580906397588</v>
      </c>
      <c r="AY80" s="128">
        <v>37.449264943383646</v>
      </c>
      <c r="AZ80" s="128">
        <v>4.4538122108598985</v>
      </c>
      <c r="BA80" s="128">
        <v>19.035505583766181</v>
      </c>
      <c r="BB80" s="128">
        <v>5.5412504071196507</v>
      </c>
      <c r="BC80" s="128">
        <v>1.5917025370218785</v>
      </c>
      <c r="BD80" s="128">
        <v>5.489600370022349</v>
      </c>
      <c r="BE80" s="128">
        <v>0.98004352347308143</v>
      </c>
      <c r="BF80" s="128">
        <v>5.9227970354705075</v>
      </c>
      <c r="BG80" s="128">
        <v>1.137456482638072</v>
      </c>
      <c r="BH80" s="128">
        <v>3.4725961685957509</v>
      </c>
      <c r="BI80" s="128">
        <v>0.5963254658087862</v>
      </c>
      <c r="BJ80" s="128">
        <v>3.5880766433293632</v>
      </c>
      <c r="BK80" s="128">
        <v>0.56615928106294533</v>
      </c>
      <c r="BL80" s="128">
        <v>4.4324789657278263</v>
      </c>
      <c r="BM80" s="128">
        <v>0.60179225839103967</v>
      </c>
      <c r="BN80" s="128">
        <v>8.0161562536491431</v>
      </c>
      <c r="BO80" s="128">
        <v>5.7609324705895482</v>
      </c>
      <c r="BP80" s="128">
        <v>1.7122265149669122</v>
      </c>
    </row>
    <row r="81" spans="1:68" x14ac:dyDescent="0.35">
      <c r="A81" s="122" t="s">
        <v>4498</v>
      </c>
      <c r="B81" s="131">
        <v>487980</v>
      </c>
      <c r="C81" s="131">
        <v>6762843</v>
      </c>
      <c r="D81" t="s">
        <v>138</v>
      </c>
      <c r="E81" s="138" t="s">
        <v>4274</v>
      </c>
      <c r="F81" s="125" t="s">
        <v>4389</v>
      </c>
      <c r="G81" s="125" t="s">
        <v>4582</v>
      </c>
      <c r="H81" s="126">
        <v>43647</v>
      </c>
      <c r="I81" s="127">
        <v>57.127067473086136</v>
      </c>
      <c r="J81" s="128">
        <v>0.37761665297334185</v>
      </c>
      <c r="K81" s="127">
        <v>10.141093721347975</v>
      </c>
      <c r="L81" s="127">
        <v>19.659375419481368</v>
      </c>
      <c r="M81" s="128">
        <v>9.3753079497324213E-2</v>
      </c>
      <c r="N81" s="127">
        <v>4.2115879383861117</v>
      </c>
      <c r="O81" s="127">
        <v>5.7666754861224678</v>
      </c>
      <c r="P81" s="127">
        <v>1.685132135903902</v>
      </c>
      <c r="Q81" s="127">
        <v>0.16579520150617644</v>
      </c>
      <c r="R81" s="127">
        <v>0.22462382263070638</v>
      </c>
      <c r="S81" s="127">
        <f t="shared" si="7"/>
        <v>9.4611621201781265E-3</v>
      </c>
      <c r="T81" s="127">
        <v>-0.29553738547927422</v>
      </c>
      <c r="U81" s="127">
        <f t="shared" si="4"/>
        <v>99.166644707576395</v>
      </c>
      <c r="V81" s="129">
        <v>7.3641609124296643</v>
      </c>
      <c r="W81" s="130">
        <v>92.58009984218188</v>
      </c>
      <c r="X81" s="130">
        <v>64.80248027519265</v>
      </c>
      <c r="Y81" s="130">
        <v>12.304769080715721</v>
      </c>
      <c r="Z81" s="130">
        <v>57.050951187061933</v>
      </c>
      <c r="AA81" s="130">
        <v>10.7015553218137</v>
      </c>
      <c r="AB81" s="130">
        <v>40.389228864417092</v>
      </c>
      <c r="AC81" s="130">
        <v>96.338525281742946</v>
      </c>
      <c r="AD81" s="130">
        <v>19.317367074715285</v>
      </c>
      <c r="AE81" s="130">
        <v>103.9145125291959</v>
      </c>
      <c r="AF81" s="130">
        <v>40.289355837621677</v>
      </c>
      <c r="AG81" s="128">
        <v>0.36844108481108845</v>
      </c>
      <c r="AH81" s="130">
        <v>89.028217110468702</v>
      </c>
      <c r="AI81" s="130">
        <v>58.525353049238518</v>
      </c>
      <c r="AJ81" s="128">
        <v>9.5901673640378882E-2</v>
      </c>
      <c r="AK81" s="128">
        <v>20.010874210127305</v>
      </c>
      <c r="AL81" s="130">
        <v>11.421272810243799</v>
      </c>
      <c r="AM81" s="130">
        <v>53.749682774090559</v>
      </c>
      <c r="AN81" s="130">
        <v>9.9095853198546866</v>
      </c>
      <c r="AO81" s="130">
        <v>45.1639960800537</v>
      </c>
      <c r="AP81" s="130">
        <v>10.818622870951309</v>
      </c>
      <c r="AQ81" s="130">
        <v>3.4147194410272044</v>
      </c>
      <c r="AR81" s="130">
        <v>94.658512570469739</v>
      </c>
      <c r="AS81" s="130">
        <v>19.979955562337754</v>
      </c>
      <c r="AT81" s="130">
        <v>103.35633656910957</v>
      </c>
      <c r="AU81" s="128">
        <v>4.5239676454708126</v>
      </c>
      <c r="AV81" s="128">
        <v>0.32573403607896423</v>
      </c>
      <c r="AW81" s="130">
        <v>37.425534442806168</v>
      </c>
      <c r="AX81" s="128">
        <v>11.146658207098653</v>
      </c>
      <c r="AY81" s="128">
        <v>29.695741574436823</v>
      </c>
      <c r="AZ81" s="128">
        <v>3.777305413409886</v>
      </c>
      <c r="BA81" s="128">
        <v>15.632852492948613</v>
      </c>
      <c r="BB81" s="128">
        <v>4.1851540122724433</v>
      </c>
      <c r="BC81" s="128">
        <v>2.4884435186314855</v>
      </c>
      <c r="BD81" s="128">
        <v>3.4987780428116406</v>
      </c>
      <c r="BE81" s="128">
        <v>0.59581060839342181</v>
      </c>
      <c r="BF81" s="128">
        <v>3.4376984443786527</v>
      </c>
      <c r="BG81" s="128">
        <v>0.62795631070807156</v>
      </c>
      <c r="BH81" s="128">
        <v>1.913901000042874</v>
      </c>
      <c r="BI81" s="128">
        <v>0.30971738535723364</v>
      </c>
      <c r="BJ81" s="128">
        <v>1.8378003329144146</v>
      </c>
      <c r="BK81" s="128">
        <v>0.27803223241268643</v>
      </c>
      <c r="BL81" s="128">
        <v>2.8171902602728705</v>
      </c>
      <c r="BM81" s="128">
        <v>0.44784599866967267</v>
      </c>
      <c r="BN81" s="128">
        <v>6.662353861721769</v>
      </c>
      <c r="BO81" s="128">
        <v>5.3906306475005987</v>
      </c>
      <c r="BP81" s="128">
        <v>1.0065385566042901</v>
      </c>
    </row>
    <row r="82" spans="1:68" x14ac:dyDescent="0.35">
      <c r="A82" s="122" t="s">
        <v>4502</v>
      </c>
      <c r="B82" s="131">
        <v>487594</v>
      </c>
      <c r="C82" s="131">
        <v>6762139</v>
      </c>
      <c r="D82" t="s">
        <v>4295</v>
      </c>
      <c r="E82" s="138" t="s">
        <v>4274</v>
      </c>
      <c r="F82" s="125" t="s">
        <v>4389</v>
      </c>
      <c r="G82" s="125" t="s">
        <v>4582</v>
      </c>
      <c r="H82" s="126">
        <v>43647</v>
      </c>
      <c r="I82" s="127">
        <v>57.856501804197357</v>
      </c>
      <c r="J82" s="128">
        <v>1.3290046281632413</v>
      </c>
      <c r="K82" s="127">
        <v>13.332383360678117</v>
      </c>
      <c r="L82" s="127">
        <v>11.209113989472494</v>
      </c>
      <c r="M82" s="128">
        <v>0.11701481245802543</v>
      </c>
      <c r="N82" s="127">
        <v>4.3287910870121946</v>
      </c>
      <c r="O82" s="127">
        <v>7.7134306499346081</v>
      </c>
      <c r="P82" s="127">
        <v>2.9784296712812983</v>
      </c>
      <c r="Q82" s="127">
        <v>0.26432823869885386</v>
      </c>
      <c r="R82" s="127">
        <v>5.4334862269438421E-2</v>
      </c>
      <c r="S82" s="127">
        <f t="shared" si="7"/>
        <v>8.0940000426485293E-3</v>
      </c>
      <c r="T82" s="127">
        <v>1.1543164587919692</v>
      </c>
      <c r="U82" s="127">
        <f t="shared" si="4"/>
        <v>100.34574356300025</v>
      </c>
      <c r="V82" s="129">
        <v>29.237168198509476</v>
      </c>
      <c r="W82" s="130">
        <v>323.34752169982198</v>
      </c>
      <c r="X82" s="130">
        <v>55.438356456496777</v>
      </c>
      <c r="Y82" s="130">
        <v>47.319451739529271</v>
      </c>
      <c r="Z82" s="130">
        <v>51.33234228609119</v>
      </c>
      <c r="AA82" s="130">
        <v>35.812659616324297</v>
      </c>
      <c r="AB82" s="130">
        <v>90.236442031791569</v>
      </c>
      <c r="AC82" s="130">
        <v>177.61461838444623</v>
      </c>
      <c r="AD82" s="130">
        <v>181.12166737784011</v>
      </c>
      <c r="AE82" s="130">
        <v>142.64449834520209</v>
      </c>
      <c r="AF82" s="130">
        <v>136.85447415368375</v>
      </c>
      <c r="AG82" s="128">
        <v>1.2947618144702999</v>
      </c>
      <c r="AH82" s="130">
        <v>323.57901604178397</v>
      </c>
      <c r="AI82" s="130">
        <v>50.78771296477251</v>
      </c>
      <c r="AJ82" s="128">
        <v>0.12272381815670733</v>
      </c>
      <c r="AK82" s="128">
        <v>11.438849031942899</v>
      </c>
      <c r="AL82" s="130">
        <v>44.089558650061299</v>
      </c>
      <c r="AM82" s="130">
        <v>46.610286184244409</v>
      </c>
      <c r="AN82" s="130">
        <v>33.437471733046642</v>
      </c>
      <c r="AO82" s="130">
        <v>98.267054402739603</v>
      </c>
      <c r="AP82" s="130">
        <v>21.763787453752602</v>
      </c>
      <c r="AQ82" s="130">
        <v>39.812918052842193</v>
      </c>
      <c r="AR82" s="130">
        <v>176.11495822313697</v>
      </c>
      <c r="AS82" s="130">
        <v>175.72188987610105</v>
      </c>
      <c r="AT82" s="130">
        <v>151.07365841794476</v>
      </c>
      <c r="AU82" s="128">
        <v>8.453493492464192</v>
      </c>
      <c r="AV82" s="128">
        <v>3.0392866910513878</v>
      </c>
      <c r="AW82" s="130">
        <v>132.66056362583194</v>
      </c>
      <c r="AX82" s="128">
        <v>116.12360127932955</v>
      </c>
      <c r="AY82" s="128">
        <v>153.883160709576</v>
      </c>
      <c r="AZ82" s="128">
        <v>23.054152310684831</v>
      </c>
      <c r="BA82" s="128">
        <v>102.69804542353772</v>
      </c>
      <c r="BB82" s="128">
        <v>25.02042208447984</v>
      </c>
      <c r="BC82" s="128">
        <v>7.1478256144703707</v>
      </c>
      <c r="BD82" s="128">
        <v>25.412053016742483</v>
      </c>
      <c r="BE82" s="128">
        <v>4.3067686142400179</v>
      </c>
      <c r="BF82" s="128">
        <v>24.207392048518834</v>
      </c>
      <c r="BG82" s="128">
        <v>4.7280289463315963</v>
      </c>
      <c r="BH82" s="128">
        <v>13.576681942179087</v>
      </c>
      <c r="BI82" s="128">
        <v>2.1628886148503721</v>
      </c>
      <c r="BJ82" s="128">
        <v>12.239235947055892</v>
      </c>
      <c r="BK82" s="128">
        <v>1.8259229810865043</v>
      </c>
      <c r="BL82" s="128">
        <v>3.8112639694217711</v>
      </c>
      <c r="BM82" s="128">
        <v>0.54821083355595035</v>
      </c>
      <c r="BN82" s="128">
        <v>53.314341515497127</v>
      </c>
      <c r="BO82" s="128">
        <v>4.1763427882132831</v>
      </c>
      <c r="BP82" s="128">
        <v>1.3945257675207994</v>
      </c>
    </row>
    <row r="83" spans="1:68" x14ac:dyDescent="0.35">
      <c r="A83" s="133" t="s">
        <v>4272</v>
      </c>
      <c r="B83" s="131">
        <v>495680</v>
      </c>
      <c r="C83" s="131">
        <v>6792411</v>
      </c>
      <c r="D83" s="140" t="s">
        <v>153</v>
      </c>
      <c r="E83" s="138" t="s">
        <v>4274</v>
      </c>
      <c r="F83" s="125" t="s">
        <v>4277</v>
      </c>
      <c r="G83" s="125" t="s">
        <v>4582</v>
      </c>
      <c r="H83" s="134">
        <v>42917</v>
      </c>
      <c r="I83" s="127">
        <v>58.036737833603063</v>
      </c>
      <c r="J83" s="128">
        <v>0.83284252165348482</v>
      </c>
      <c r="K83" s="127">
        <v>13.636477374846512</v>
      </c>
      <c r="L83" s="127">
        <v>9.1252976644541572</v>
      </c>
      <c r="M83" s="128">
        <v>0.12986837330184595</v>
      </c>
      <c r="N83" s="127">
        <v>5.3840285053062322</v>
      </c>
      <c r="O83" s="127">
        <v>9.7164241446071937</v>
      </c>
      <c r="P83" s="127">
        <v>3.317246902159019</v>
      </c>
      <c r="Q83" s="127">
        <v>7.3860969617682404E-2</v>
      </c>
      <c r="R83" s="127">
        <v>0.13357838752048559</v>
      </c>
      <c r="S83" s="127">
        <f>(X83*152/104)/10000</f>
        <v>1.0006758433838761E-2</v>
      </c>
      <c r="T83" s="127">
        <v>0.61728395061725549</v>
      </c>
      <c r="U83" s="127">
        <f t="shared" si="4"/>
        <v>101.01365338612074</v>
      </c>
      <c r="V83" s="129">
        <v>41.900810179557695</v>
      </c>
      <c r="W83" s="130">
        <v>264.41406409393437</v>
      </c>
      <c r="X83" s="130">
        <v>68.467294547317834</v>
      </c>
      <c r="Y83" s="130">
        <v>42.470526328331374</v>
      </c>
      <c r="Z83" s="130">
        <v>148.12405282982022</v>
      </c>
      <c r="AA83" s="130">
        <v>143.38956976418086</v>
      </c>
      <c r="AB83" s="130">
        <v>46.278438969665963</v>
      </c>
      <c r="AC83" s="130">
        <v>128.50751492553073</v>
      </c>
      <c r="AD83" s="130">
        <v>41.627917538329548</v>
      </c>
      <c r="AE83" s="130">
        <v>83.610749383475763</v>
      </c>
      <c r="AF83" s="130">
        <v>49.373428064309117</v>
      </c>
      <c r="AG83" s="128">
        <v>0.8510224089635855</v>
      </c>
      <c r="AH83" s="130">
        <v>265.58134260485201</v>
      </c>
      <c r="AI83" s="130">
        <v>70.650669891822872</v>
      </c>
      <c r="AJ83" s="128">
        <v>0.12998666980318355</v>
      </c>
      <c r="AK83" s="128">
        <v>7.9326589874199263</v>
      </c>
      <c r="AL83" s="130">
        <v>42.195505021967591</v>
      </c>
      <c r="AM83" s="130">
        <v>147.08234335439798</v>
      </c>
      <c r="AN83" s="130">
        <v>140.400696821765</v>
      </c>
      <c r="AO83" s="135">
        <v>9.6409821648473226</v>
      </c>
      <c r="AP83" s="130">
        <v>11.061814362617961</v>
      </c>
      <c r="AQ83" s="130">
        <v>3.4906462562310496</v>
      </c>
      <c r="AR83" s="130">
        <v>129.69255787481947</v>
      </c>
      <c r="AS83" s="130">
        <v>39.186090595309665</v>
      </c>
      <c r="AT83" s="130">
        <v>83.585318030407194</v>
      </c>
      <c r="AU83" s="128">
        <v>3.8084075607237939</v>
      </c>
      <c r="AV83" s="128">
        <v>0.13738785145728033</v>
      </c>
      <c r="AW83" s="130">
        <v>48.8000194705862</v>
      </c>
      <c r="AX83" s="128">
        <v>9.9794042289298677</v>
      </c>
      <c r="AY83" s="128">
        <v>20.509220491619054</v>
      </c>
      <c r="AZ83" s="128">
        <v>3.2656281041590804</v>
      </c>
      <c r="BA83" s="128">
        <v>14.137353134121753</v>
      </c>
      <c r="BB83" s="128">
        <v>4.2122804907760765</v>
      </c>
      <c r="BC83" s="128">
        <v>1.0333719097358798</v>
      </c>
      <c r="BD83" s="128">
        <v>4.8072649914463845</v>
      </c>
      <c r="BE83" s="128">
        <v>0.83381736205799473</v>
      </c>
      <c r="BF83" s="128">
        <v>5.7708923234287663</v>
      </c>
      <c r="BG83" s="128">
        <v>1.168227807707988</v>
      </c>
      <c r="BH83" s="128">
        <v>3.4429931322683096</v>
      </c>
      <c r="BI83" s="128">
        <v>0.50845422492401227</v>
      </c>
      <c r="BJ83" s="128">
        <v>3.0723564955371594</v>
      </c>
      <c r="BK83" s="128">
        <v>0.4865418989387027</v>
      </c>
      <c r="BL83" s="128">
        <v>2.2517597198420125</v>
      </c>
      <c r="BM83" s="128">
        <v>0.2402914289592338</v>
      </c>
      <c r="BN83" s="136">
        <v>2.4743137986959858</v>
      </c>
      <c r="BO83" s="128">
        <v>1.7170758099508612</v>
      </c>
      <c r="BP83" s="128">
        <v>0.32831258373735833</v>
      </c>
    </row>
    <row r="84" spans="1:68" x14ac:dyDescent="0.35">
      <c r="A84" s="122" t="s">
        <v>4286</v>
      </c>
      <c r="B84" s="131">
        <v>494961</v>
      </c>
      <c r="C84" s="131">
        <v>6796400</v>
      </c>
      <c r="D84" t="s">
        <v>138</v>
      </c>
      <c r="E84" s="138" t="s">
        <v>4274</v>
      </c>
      <c r="F84" s="125" t="s">
        <v>4277</v>
      </c>
      <c r="G84" s="125" t="s">
        <v>4582</v>
      </c>
      <c r="H84" s="132">
        <v>43313</v>
      </c>
      <c r="I84" s="127">
        <v>51.060641477014215</v>
      </c>
      <c r="J84" s="128">
        <v>0.42360839432087016</v>
      </c>
      <c r="K84" s="127">
        <v>11.646599374546437</v>
      </c>
      <c r="L84" s="127">
        <v>11.257493181153087</v>
      </c>
      <c r="M84" s="128">
        <v>0.16571344549974931</v>
      </c>
      <c r="N84" s="127">
        <v>11.320067397290339</v>
      </c>
      <c r="O84" s="127">
        <v>12.03722091453367</v>
      </c>
      <c r="P84" s="127">
        <v>1.5279050351757857</v>
      </c>
      <c r="Q84" s="127">
        <v>0.16857761371975391</v>
      </c>
      <c r="R84" s="127">
        <v>4.6598742131090838E-2</v>
      </c>
      <c r="S84" s="127">
        <f>(X84*1.46)/10000</f>
        <v>8.9261767671367058E-3</v>
      </c>
      <c r="T84" s="127">
        <v>1.3029315960912364</v>
      </c>
      <c r="U84" s="127">
        <f t="shared" si="4"/>
        <v>100.96628334824338</v>
      </c>
      <c r="V84" s="129">
        <v>51.747530395403807</v>
      </c>
      <c r="W84" s="130">
        <v>252.43507538096412</v>
      </c>
      <c r="X84" s="130">
        <v>61.13819703518292</v>
      </c>
      <c r="Y84" s="130">
        <v>69.827133904880995</v>
      </c>
      <c r="Z84" s="130">
        <v>421.1354390976677</v>
      </c>
      <c r="AA84" s="130">
        <v>189.07654840801482</v>
      </c>
      <c r="AB84" s="130">
        <v>49.601057796134199</v>
      </c>
      <c r="AC84" s="130">
        <v>26.193693676804401</v>
      </c>
      <c r="AD84" s="130">
        <v>19.700700762018826</v>
      </c>
      <c r="AE84" s="130">
        <v>28.830012446263602</v>
      </c>
      <c r="AF84" s="130">
        <v>32.622749175461983</v>
      </c>
      <c r="AG84" s="128">
        <v>0.41991420242088401</v>
      </c>
      <c r="AH84" s="130">
        <v>246.63280975268052</v>
      </c>
      <c r="AI84" s="130">
        <v>61.811173870627854</v>
      </c>
      <c r="AJ84" s="128">
        <v>0.1849314055710751</v>
      </c>
      <c r="AK84" s="128">
        <v>11.352168425221439</v>
      </c>
      <c r="AL84" s="130">
        <v>65.298870805050001</v>
      </c>
      <c r="AM84" s="130">
        <v>430.19862064874798</v>
      </c>
      <c r="AN84" s="130">
        <v>193.45965491472816</v>
      </c>
      <c r="AO84" s="130">
        <v>54.582202903109376</v>
      </c>
      <c r="AP84" s="130">
        <v>8.6011721399539773</v>
      </c>
      <c r="AQ84" s="130">
        <v>5.5309854814912089</v>
      </c>
      <c r="AR84" s="130">
        <v>26.963531071678638</v>
      </c>
      <c r="AS84" s="130">
        <v>18.743100830920604</v>
      </c>
      <c r="AT84" s="130">
        <v>30.153510768142734</v>
      </c>
      <c r="AU84" s="128">
        <v>2.7101403536321644</v>
      </c>
      <c r="AV84" s="128">
        <v>0.1261271548295553</v>
      </c>
      <c r="AW84" s="130">
        <v>31.609353565060374</v>
      </c>
      <c r="AX84" s="128">
        <v>2.4364552243295989</v>
      </c>
      <c r="AY84" s="128">
        <v>5.2886044936248302</v>
      </c>
      <c r="AZ84" s="128">
        <v>0.79290163241735023</v>
      </c>
      <c r="BA84" s="128">
        <v>3.9339203968058745</v>
      </c>
      <c r="BB84" s="128">
        <v>1.4225362199018063</v>
      </c>
      <c r="BC84" s="128">
        <v>0.41998799027694128</v>
      </c>
      <c r="BD84" s="128">
        <v>2.012548648050076</v>
      </c>
      <c r="BE84" s="128">
        <v>0.40213470343612795</v>
      </c>
      <c r="BF84" s="128">
        <v>2.5447032172769459</v>
      </c>
      <c r="BG84" s="128">
        <v>0.50171778513691967</v>
      </c>
      <c r="BH84" s="128">
        <v>1.6083404603697629</v>
      </c>
      <c r="BI84" s="128">
        <v>0.24174474648674207</v>
      </c>
      <c r="BJ84" s="128">
        <v>1.6612621984493166</v>
      </c>
      <c r="BK84" s="128">
        <v>0.28204830813659643</v>
      </c>
      <c r="BL84" s="128">
        <v>0.85114578766326165</v>
      </c>
      <c r="BM84" s="128">
        <v>0.1481930472310434</v>
      </c>
      <c r="BN84" s="128">
        <v>2.0136599172303966</v>
      </c>
      <c r="BO84" s="128">
        <v>1.08994249343578</v>
      </c>
      <c r="BP84" s="128">
        <v>0.16911116898155235</v>
      </c>
    </row>
    <row r="85" spans="1:68" x14ac:dyDescent="0.35">
      <c r="A85" s="122" t="s">
        <v>4585</v>
      </c>
      <c r="B85" s="131">
        <v>494961</v>
      </c>
      <c r="C85" s="131">
        <v>6796400</v>
      </c>
      <c r="D85" t="s">
        <v>4289</v>
      </c>
      <c r="E85" s="138" t="s">
        <v>4274</v>
      </c>
      <c r="F85" s="125" t="s">
        <v>4277</v>
      </c>
      <c r="G85" s="125" t="s">
        <v>4582</v>
      </c>
      <c r="H85" s="132">
        <v>43313</v>
      </c>
      <c r="I85" s="127">
        <v>64.149417704266668</v>
      </c>
      <c r="J85" s="128">
        <v>0.41029423468335063</v>
      </c>
      <c r="K85" s="127">
        <v>9.9720838433583587</v>
      </c>
      <c r="L85" s="127">
        <v>7.4765899554697208</v>
      </c>
      <c r="M85" s="128">
        <v>0.109036942640459</v>
      </c>
      <c r="N85" s="127">
        <v>6.1337275504986994</v>
      </c>
      <c r="O85" s="127">
        <v>7.4372446476271703</v>
      </c>
      <c r="P85" s="127">
        <v>3.7328407160344512</v>
      </c>
      <c r="Q85" s="127">
        <v>9.4834452355026702E-2</v>
      </c>
      <c r="R85" s="127">
        <v>0.10048697895896713</v>
      </c>
      <c r="S85" s="127">
        <f>(X85*1.46)/10000</f>
        <v>2.832769120183802E-4</v>
      </c>
      <c r="T85" s="127">
        <v>0.60252864480442492</v>
      </c>
      <c r="U85" s="127">
        <f t="shared" si="4"/>
        <v>100.21936894760931</v>
      </c>
      <c r="V85" s="129">
        <v>17.358624728006784</v>
      </c>
      <c r="W85" s="130">
        <v>83.096791977045484</v>
      </c>
      <c r="X85" s="130">
        <v>1.9402528220437001</v>
      </c>
      <c r="Y85" s="130">
        <v>25.731874122789019</v>
      </c>
      <c r="Z85" s="130">
        <v>92.705906887588426</v>
      </c>
      <c r="AA85" s="130">
        <v>32.537548198027402</v>
      </c>
      <c r="AB85" s="130">
        <v>33.422560900852091</v>
      </c>
      <c r="AC85" s="130">
        <v>32.056419624949136</v>
      </c>
      <c r="AD85" s="130">
        <v>37.774581055198631</v>
      </c>
      <c r="AE85" s="130">
        <v>227.56895660336053</v>
      </c>
      <c r="AF85" s="130">
        <v>45.375838774561764</v>
      </c>
      <c r="AG85" s="128">
        <v>0.39926469096853701</v>
      </c>
      <c r="AH85" s="130">
        <v>78.804589376854125</v>
      </c>
      <c r="AI85" s="130">
        <v>2.0267685118993501</v>
      </c>
      <c r="AJ85" s="128">
        <v>0.11320146559976997</v>
      </c>
      <c r="AK85" s="128">
        <v>6.9892005520755598</v>
      </c>
      <c r="AL85" s="130">
        <v>30.421077798676215</v>
      </c>
      <c r="AM85" s="130">
        <v>94.606727851100686</v>
      </c>
      <c r="AN85" s="130">
        <v>34.074923648897808</v>
      </c>
      <c r="AO85" s="130">
        <v>37.11591535084645</v>
      </c>
      <c r="AP85" s="130">
        <v>8.7149932178058194</v>
      </c>
      <c r="AQ85" s="130">
        <v>1.4592271006283453</v>
      </c>
      <c r="AR85" s="130">
        <v>29.13784388104138</v>
      </c>
      <c r="AS85" s="130">
        <v>34.376764178614181</v>
      </c>
      <c r="AT85" s="130">
        <v>229.10104405115632</v>
      </c>
      <c r="AU85" s="128">
        <v>3.3303603706846916</v>
      </c>
      <c r="AV85" s="128">
        <v>0.118451293092687</v>
      </c>
      <c r="AW85" s="130">
        <v>42.488466640216501</v>
      </c>
      <c r="AX85" s="128">
        <v>3.6824199749095778</v>
      </c>
      <c r="AY85" s="128">
        <v>7.7073817051658802</v>
      </c>
      <c r="AZ85" s="128">
        <v>0.9171836552191216</v>
      </c>
      <c r="BA85" s="128">
        <v>4.2932307394490765</v>
      </c>
      <c r="BB85" s="128">
        <v>1.8828029729506319</v>
      </c>
      <c r="BC85" s="128">
        <v>0.9360977989064021</v>
      </c>
      <c r="BD85" s="128">
        <v>3.1845665390035918</v>
      </c>
      <c r="BE85" s="128">
        <v>0.69218744624830653</v>
      </c>
      <c r="BF85" s="128">
        <v>4.801849056811105</v>
      </c>
      <c r="BG85" s="128">
        <v>0.91858930176228359</v>
      </c>
      <c r="BH85" s="128">
        <v>3.0406596353396269</v>
      </c>
      <c r="BI85" s="128">
        <v>0.4768788295075172</v>
      </c>
      <c r="BJ85" s="128">
        <v>3.1392818349770111</v>
      </c>
      <c r="BK85" s="128">
        <v>0.49825465342103481</v>
      </c>
      <c r="BL85" s="128">
        <v>6.353353345235667</v>
      </c>
      <c r="BM85" s="128">
        <v>0.17485931443319822</v>
      </c>
      <c r="BN85" s="128">
        <v>1.4160238397776577</v>
      </c>
      <c r="BO85" s="128">
        <v>1.9969128293699354</v>
      </c>
      <c r="BP85" s="128">
        <v>0.8557334291928389</v>
      </c>
    </row>
    <row r="86" spans="1:68" x14ac:dyDescent="0.35">
      <c r="A86" s="133" t="s">
        <v>4291</v>
      </c>
      <c r="B86" s="131">
        <v>495306</v>
      </c>
      <c r="C86" s="131">
        <v>6796930</v>
      </c>
      <c r="D86" t="s">
        <v>153</v>
      </c>
      <c r="E86" s="138" t="s">
        <v>4274</v>
      </c>
      <c r="F86" s="125" t="s">
        <v>4277</v>
      </c>
      <c r="G86" s="125" t="s">
        <v>4582</v>
      </c>
      <c r="H86" s="134">
        <v>42917</v>
      </c>
      <c r="I86" s="127">
        <v>50.757580982708468</v>
      </c>
      <c r="J86" s="128">
        <v>0.49414122371310865</v>
      </c>
      <c r="K86" s="127">
        <v>15.417255976678256</v>
      </c>
      <c r="L86" s="127">
        <v>11.269939506317654</v>
      </c>
      <c r="M86" s="128">
        <v>0.16426045316186128</v>
      </c>
      <c r="N86" s="127">
        <v>6.9301210367520278</v>
      </c>
      <c r="O86" s="127">
        <v>11.570981062394649</v>
      </c>
      <c r="P86" s="127">
        <v>2.3024124252415175</v>
      </c>
      <c r="Q86" s="127">
        <v>0.44781964127344526</v>
      </c>
      <c r="R86" s="127">
        <v>4.8547739112041362E-2</v>
      </c>
      <c r="S86" s="127">
        <f>(X86*152/104)/10000</f>
        <v>3.921625601672093E-3</v>
      </c>
      <c r="T86" s="127">
        <v>1.4170292106898785</v>
      </c>
      <c r="U86" s="127">
        <f t="shared" si="4"/>
        <v>100.82401088364456</v>
      </c>
      <c r="V86" s="129">
        <v>41.555800811086868</v>
      </c>
      <c r="W86" s="130">
        <v>257.71129841364893</v>
      </c>
      <c r="X86" s="130">
        <v>26.832175169335375</v>
      </c>
      <c r="Y86" s="130">
        <v>40.616163431051099</v>
      </c>
      <c r="Z86" s="130">
        <v>92.112832830271046</v>
      </c>
      <c r="AA86" s="130">
        <v>152.2040036492177</v>
      </c>
      <c r="AB86" s="130">
        <v>78.134708335045062</v>
      </c>
      <c r="AC86" s="130">
        <v>46.065409095502893</v>
      </c>
      <c r="AD86" s="130">
        <v>15.321166690649733</v>
      </c>
      <c r="AE86" s="130">
        <v>52.646156924961204</v>
      </c>
      <c r="AF86" s="130">
        <v>75.522884894240491</v>
      </c>
      <c r="AG86" s="128">
        <v>0.49936694677871157</v>
      </c>
      <c r="AH86" s="130">
        <v>249.86765710709099</v>
      </c>
      <c r="AI86" s="130">
        <v>30.041108916213101</v>
      </c>
      <c r="AJ86" s="128">
        <v>0.16255931937583312</v>
      </c>
      <c r="AK86" s="128">
        <v>9.4963110673767073</v>
      </c>
      <c r="AL86" s="130">
        <v>42.930292487907643</v>
      </c>
      <c r="AM86" s="130">
        <v>86.784587831570278</v>
      </c>
      <c r="AN86" s="130">
        <v>138.489791108807</v>
      </c>
      <c r="AO86" s="135">
        <v>16.887549456159078</v>
      </c>
      <c r="AP86" s="130">
        <v>13.410627744740282</v>
      </c>
      <c r="AQ86" s="130">
        <v>9.3233520522692004</v>
      </c>
      <c r="AR86" s="130">
        <v>47.131730993432036</v>
      </c>
      <c r="AS86" s="130">
        <v>15.719574375281455</v>
      </c>
      <c r="AT86" s="130">
        <v>51.551110504751598</v>
      </c>
      <c r="AU86" s="128">
        <v>1.18085328932733</v>
      </c>
      <c r="AV86" s="128">
        <v>0.12781338337217393</v>
      </c>
      <c r="AW86" s="130">
        <v>77.252977669943149</v>
      </c>
      <c r="AX86" s="128">
        <v>2.620301087814068</v>
      </c>
      <c r="AY86" s="128">
        <v>5.2054684124111326</v>
      </c>
      <c r="AZ86" s="128">
        <v>0.68022836762512251</v>
      </c>
      <c r="BA86" s="128">
        <v>3.1592902410399923</v>
      </c>
      <c r="BB86" s="128">
        <v>1.1104142340504808</v>
      </c>
      <c r="BC86" s="128">
        <v>0.459578806287604</v>
      </c>
      <c r="BD86" s="128">
        <v>1.5514809812478785</v>
      </c>
      <c r="BE86" s="128">
        <v>0.32009104626852103</v>
      </c>
      <c r="BF86" s="128">
        <v>2.5572280985820033</v>
      </c>
      <c r="BG86" s="128">
        <v>0.52452376813667723</v>
      </c>
      <c r="BH86" s="128">
        <v>1.5174294959046732</v>
      </c>
      <c r="BI86" s="128">
        <v>0.24380741641337389</v>
      </c>
      <c r="BJ86" s="128">
        <v>1.6358382888438314</v>
      </c>
      <c r="BK86" s="128">
        <v>0.25188264998181814</v>
      </c>
      <c r="BL86" s="128">
        <v>1.1177588387847439</v>
      </c>
      <c r="BM86" s="128">
        <v>8.7109934297312092E-2</v>
      </c>
      <c r="BN86" s="136">
        <v>7.151802796699247E-2</v>
      </c>
      <c r="BO86" s="128">
        <v>0.63905541146888734</v>
      </c>
      <c r="BP86" s="128">
        <v>0.17345449281821226</v>
      </c>
    </row>
    <row r="87" spans="1:68" x14ac:dyDescent="0.35">
      <c r="A87" s="133" t="s">
        <v>4293</v>
      </c>
      <c r="B87" s="131">
        <v>493583</v>
      </c>
      <c r="C87" s="131">
        <v>6792744</v>
      </c>
      <c r="D87" t="s">
        <v>138</v>
      </c>
      <c r="E87" s="138" t="s">
        <v>4274</v>
      </c>
      <c r="F87" s="125" t="s">
        <v>4277</v>
      </c>
      <c r="G87" s="125" t="s">
        <v>4582</v>
      </c>
      <c r="H87" s="134">
        <v>42917</v>
      </c>
      <c r="I87" s="127">
        <v>50.649732552703718</v>
      </c>
      <c r="J87" s="128">
        <v>0.26667515724424107</v>
      </c>
      <c r="K87" s="127">
        <v>13.651380504014357</v>
      </c>
      <c r="L87" s="127">
        <v>7.3171069156586181</v>
      </c>
      <c r="M87" s="128">
        <v>0.13267077177252892</v>
      </c>
      <c r="N87" s="127">
        <v>10.631603023547354</v>
      </c>
      <c r="O87" s="127">
        <v>13.675245110464463</v>
      </c>
      <c r="P87" s="127">
        <v>1.9496376580908872</v>
      </c>
      <c r="Q87" s="127">
        <v>9.7903664723448039E-2</v>
      </c>
      <c r="R87" s="127">
        <v>1.6938170069424448E-2</v>
      </c>
      <c r="S87" s="127">
        <f>(X87*152/104)/10000</f>
        <v>6.2087800048203461E-2</v>
      </c>
      <c r="T87" s="127">
        <v>0.94577006507587569</v>
      </c>
      <c r="U87" s="127">
        <f t="shared" si="4"/>
        <v>99.396751393413112</v>
      </c>
      <c r="V87" s="129">
        <v>40.989866851429973</v>
      </c>
      <c r="W87" s="130">
        <v>172.52866507365965</v>
      </c>
      <c r="X87" s="130">
        <v>424.81126348770789</v>
      </c>
      <c r="Y87" s="130">
        <v>43.441898838319098</v>
      </c>
      <c r="Z87" s="130">
        <v>186.51481464554365</v>
      </c>
      <c r="AA87" s="130">
        <v>65.878274097101269</v>
      </c>
      <c r="AB87" s="130">
        <v>24.929555328327254</v>
      </c>
      <c r="AC87" s="130">
        <v>33.766577895830899</v>
      </c>
      <c r="AD87" s="130">
        <v>8.3662462472828949</v>
      </c>
      <c r="AE87" s="130">
        <v>17.187632588690438</v>
      </c>
      <c r="AF87" s="130">
        <v>37.086400357369882</v>
      </c>
      <c r="AG87" s="128">
        <v>0.2755014005602241</v>
      </c>
      <c r="AH87" s="130">
        <v>174.62105497136901</v>
      </c>
      <c r="AI87" s="130">
        <v>417.91823086743267</v>
      </c>
      <c r="AJ87" s="128">
        <v>0.12910632792284166</v>
      </c>
      <c r="AK87" s="128">
        <v>6.2542824342054484</v>
      </c>
      <c r="AL87" s="130">
        <v>41.345630362567043</v>
      </c>
      <c r="AM87" s="130">
        <v>188.39450830285156</v>
      </c>
      <c r="AN87" s="130">
        <v>62.056618791110701</v>
      </c>
      <c r="AO87" s="135">
        <v>37.218452352240853</v>
      </c>
      <c r="AP87" s="130">
        <v>9.5044489679498998</v>
      </c>
      <c r="AQ87" s="130">
        <v>1.765839946619898</v>
      </c>
      <c r="AR87" s="130">
        <v>33.765004452707352</v>
      </c>
      <c r="AS87" s="130">
        <v>8.4674615403026134</v>
      </c>
      <c r="AT87" s="130">
        <v>18.411014723679699</v>
      </c>
      <c r="AU87" s="128">
        <v>0.49526608770257002</v>
      </c>
      <c r="AV87" s="128">
        <v>9.7175085499833502E-2</v>
      </c>
      <c r="AW87" s="130">
        <v>37.092278313029958</v>
      </c>
      <c r="AX87" s="128">
        <v>1.3801219973311794</v>
      </c>
      <c r="AY87" s="128">
        <v>2.7483214817180643</v>
      </c>
      <c r="AZ87" s="128">
        <v>0.34596577980310839</v>
      </c>
      <c r="BA87" s="128">
        <v>1.7183845806626343</v>
      </c>
      <c r="BB87" s="128">
        <v>0.52344421099129568</v>
      </c>
      <c r="BC87" s="128">
        <v>0.23344853808837027</v>
      </c>
      <c r="BD87" s="128">
        <v>0.8358900142109088</v>
      </c>
      <c r="BE87" s="128">
        <v>0.16597315153167894</v>
      </c>
      <c r="BF87" s="128">
        <v>1.2814320154604604</v>
      </c>
      <c r="BG87" s="128">
        <v>0.27980983573766649</v>
      </c>
      <c r="BH87" s="128">
        <v>0.80752040499558231</v>
      </c>
      <c r="BI87" s="128">
        <v>0.13257904761904762</v>
      </c>
      <c r="BJ87" s="128">
        <v>0.82693468960156657</v>
      </c>
      <c r="BK87" s="128">
        <v>0.1499911339873814</v>
      </c>
      <c r="BL87" s="128">
        <v>0.3932006890050081</v>
      </c>
      <c r="BM87" s="128">
        <v>2.8039946159708291E-2</v>
      </c>
      <c r="BN87" s="136">
        <v>0.53860762173438248</v>
      </c>
      <c r="BO87" s="128">
        <v>0.22684478528292906</v>
      </c>
      <c r="BP87" s="128">
        <v>8.0743398912670822E-2</v>
      </c>
    </row>
    <row r="88" spans="1:68" x14ac:dyDescent="0.35">
      <c r="A88" s="133" t="s">
        <v>4294</v>
      </c>
      <c r="B88" s="131">
        <v>494833</v>
      </c>
      <c r="C88" s="131">
        <v>6801066</v>
      </c>
      <c r="D88" t="s">
        <v>4295</v>
      </c>
      <c r="E88" s="138" t="s">
        <v>4274</v>
      </c>
      <c r="F88" s="125" t="s">
        <v>4277</v>
      </c>
      <c r="G88" s="125" t="s">
        <v>4582</v>
      </c>
      <c r="H88" s="134">
        <v>42917</v>
      </c>
      <c r="I88" s="127">
        <v>52.485147524681693</v>
      </c>
      <c r="J88" s="128">
        <v>0.41179720396084568</v>
      </c>
      <c r="K88" s="127">
        <v>13.966703131912057</v>
      </c>
      <c r="L88" s="127">
        <v>8.5251417685211965</v>
      </c>
      <c r="M88" s="128">
        <v>0.17489409455085433</v>
      </c>
      <c r="N88" s="127">
        <v>8.8186943498140948</v>
      </c>
      <c r="O88" s="127">
        <v>12.576646231882053</v>
      </c>
      <c r="P88" s="127">
        <v>2.5256483488616976</v>
      </c>
      <c r="Q88" s="127">
        <v>0.12614866667021854</v>
      </c>
      <c r="R88" s="127">
        <v>3.4532982132612196E-2</v>
      </c>
      <c r="S88" s="127">
        <v>0.11206747264147507</v>
      </c>
      <c r="T88" s="127">
        <v>1.1503888966512634</v>
      </c>
      <c r="U88" s="127">
        <v>100.90781067228005</v>
      </c>
      <c r="V88" s="129">
        <v>44.289608343783698</v>
      </c>
      <c r="W88" s="130">
        <v>206.161974496601</v>
      </c>
      <c r="X88" s="130">
        <v>766.77744438904006</v>
      </c>
      <c r="Y88" s="130">
        <v>38.959205492993959</v>
      </c>
      <c r="Z88" s="130">
        <v>129.27865836598502</v>
      </c>
      <c r="AA88" s="130">
        <v>48.688460569509203</v>
      </c>
      <c r="AB88" s="130">
        <v>48.05912673174987</v>
      </c>
      <c r="AC88" s="130">
        <v>73.668642488299753</v>
      </c>
      <c r="AD88" s="130">
        <v>12.097210740748082</v>
      </c>
      <c r="AE88" s="130">
        <v>27.658157148235578</v>
      </c>
      <c r="AF88" s="130">
        <v>47.679315570621263</v>
      </c>
      <c r="AG88" s="128">
        <v>0.42309943977591041</v>
      </c>
      <c r="AH88" s="130">
        <v>207.28893638996732</v>
      </c>
      <c r="AI88" s="130">
        <v>748.27573688100529</v>
      </c>
      <c r="AJ88" s="128">
        <v>0.17106824276640789</v>
      </c>
      <c r="AK88" s="128">
        <v>7.1442568148491157</v>
      </c>
      <c r="AL88" s="130">
        <v>40.581905387924571</v>
      </c>
      <c r="AM88" s="130">
        <v>124.26952908895409</v>
      </c>
      <c r="AN88" s="130">
        <v>45.279096276352739</v>
      </c>
      <c r="AO88" s="135">
        <v>45.872935577243467</v>
      </c>
      <c r="AP88" s="130">
        <v>9.4813277382420136</v>
      </c>
      <c r="AQ88" s="130">
        <v>2.0289010505995697</v>
      </c>
      <c r="AR88" s="130">
        <v>72.413371110427775</v>
      </c>
      <c r="AS88" s="130">
        <v>11.984815310693946</v>
      </c>
      <c r="AT88" s="130">
        <v>27.343601714861855</v>
      </c>
      <c r="AU88" s="128">
        <v>0.48722454206992505</v>
      </c>
      <c r="AV88" s="128">
        <v>1.8743657879604109E-2</v>
      </c>
      <c r="AW88" s="130">
        <v>45.107316433722026</v>
      </c>
      <c r="AX88" s="128">
        <v>2.0156523874065386</v>
      </c>
      <c r="AY88" s="128">
        <v>4.5791877090977922</v>
      </c>
      <c r="AZ88" s="128">
        <v>0.66197784373189716</v>
      </c>
      <c r="BA88" s="128">
        <v>3.0124167494207219</v>
      </c>
      <c r="BB88" s="128">
        <v>1.1269418988083348</v>
      </c>
      <c r="BC88" s="128">
        <v>0.28528381335314601</v>
      </c>
      <c r="BD88" s="128">
        <v>1.1761830768230397</v>
      </c>
      <c r="BE88" s="128">
        <v>0.23792709826379421</v>
      </c>
      <c r="BF88" s="128">
        <v>1.8003062679857262</v>
      </c>
      <c r="BG88" s="128">
        <v>0.34758343266675057</v>
      </c>
      <c r="BH88" s="128">
        <v>1.1402124454951406</v>
      </c>
      <c r="BI88" s="128">
        <v>0.19751978926038505</v>
      </c>
      <c r="BJ88" s="128">
        <v>1.2044198234743735</v>
      </c>
      <c r="BK88" s="128">
        <v>0.20121834196191929</v>
      </c>
      <c r="BL88" s="128">
        <v>0.65828437024031072</v>
      </c>
      <c r="BM88" s="128">
        <v>3.6350465093591335E-2</v>
      </c>
      <c r="BN88" s="136">
        <v>6.9110787914498234E-2</v>
      </c>
      <c r="BO88" s="128">
        <v>0.2140433055569525</v>
      </c>
      <c r="BP88" s="128">
        <v>7.9852270382303137E-2</v>
      </c>
    </row>
    <row r="89" spans="1:68" x14ac:dyDescent="0.35">
      <c r="A89" s="122" t="s">
        <v>4298</v>
      </c>
      <c r="B89" s="131">
        <v>495990</v>
      </c>
      <c r="C89" s="131">
        <v>6793197</v>
      </c>
      <c r="D89" t="s">
        <v>4295</v>
      </c>
      <c r="E89" s="138" t="s">
        <v>4274</v>
      </c>
      <c r="F89" s="125" t="s">
        <v>4277</v>
      </c>
      <c r="G89" s="125" t="s">
        <v>4582</v>
      </c>
      <c r="H89" s="126">
        <v>43647</v>
      </c>
      <c r="I89" s="127">
        <v>54.648083729398422</v>
      </c>
      <c r="J89" s="128">
        <v>0.44876548476265787</v>
      </c>
      <c r="K89" s="127">
        <v>14.372668766269625</v>
      </c>
      <c r="L89" s="127">
        <v>9.431648381352467</v>
      </c>
      <c r="M89" s="128">
        <v>0.15866913848553754</v>
      </c>
      <c r="N89" s="127">
        <v>6.667268980213902</v>
      </c>
      <c r="O89" s="127">
        <v>10.407239818233354</v>
      </c>
      <c r="P89" s="127">
        <v>1.7318069958821587</v>
      </c>
      <c r="Q89" s="127">
        <v>0.15425856742043043</v>
      </c>
      <c r="R89" s="127">
        <v>4.3821621022307938E-2</v>
      </c>
      <c r="S89" s="127">
        <f>(X89*1.46)/10000</f>
        <v>2.3684184976244783E-3</v>
      </c>
      <c r="T89" s="127">
        <v>2.3768449300363277</v>
      </c>
      <c r="U89" s="127">
        <f t="shared" ref="U89:U116" si="8">SUM(I89:T89)</f>
        <v>100.44344483157479</v>
      </c>
      <c r="V89" s="129">
        <v>40.419099167416185</v>
      </c>
      <c r="W89" s="130">
        <v>247.66400454592852</v>
      </c>
      <c r="X89" s="130">
        <v>16.22204450427725</v>
      </c>
      <c r="Y89" s="130">
        <v>45.151823637603449</v>
      </c>
      <c r="Z89" s="130">
        <v>72.243925578903585</v>
      </c>
      <c r="AA89" s="130">
        <v>160.80487994630275</v>
      </c>
      <c r="AB89" s="130">
        <v>64.201445110742412</v>
      </c>
      <c r="AC89" s="130">
        <v>109.46774716078042</v>
      </c>
      <c r="AD89" s="130">
        <v>17.348148498910749</v>
      </c>
      <c r="AE89" s="130">
        <v>60.977940558548767</v>
      </c>
      <c r="AF89" s="130">
        <v>53.705457588554737</v>
      </c>
      <c r="AG89" s="128">
        <v>0.48094742488806819</v>
      </c>
      <c r="AH89" s="130">
        <v>251.57171589207977</v>
      </c>
      <c r="AI89" s="130">
        <v>18.645017726912481</v>
      </c>
      <c r="AJ89" s="128">
        <v>0.16807033280089109</v>
      </c>
      <c r="AK89" s="128">
        <v>10.178641961011062</v>
      </c>
      <c r="AL89" s="130">
        <v>51.209122275561711</v>
      </c>
      <c r="AM89" s="130">
        <v>72.151274782329722</v>
      </c>
      <c r="AN89" s="130">
        <v>175.63383063708926</v>
      </c>
      <c r="AO89" s="130">
        <v>63.871658044293</v>
      </c>
      <c r="AP89" s="130">
        <v>14.42328424698097</v>
      </c>
      <c r="AQ89" s="130">
        <v>3.9982898426819107</v>
      </c>
      <c r="AR89" s="130">
        <v>112.47729857803425</v>
      </c>
      <c r="AS89" s="130">
        <v>16.989310372593209</v>
      </c>
      <c r="AT89" s="130">
        <v>57.673477267505554</v>
      </c>
      <c r="AU89" s="128">
        <v>2.7046649664737323</v>
      </c>
      <c r="AV89" s="128">
        <v>0.58268144027243152</v>
      </c>
      <c r="AW89" s="130">
        <v>49.432319697264852</v>
      </c>
      <c r="AX89" s="128">
        <v>8.5721891463666804</v>
      </c>
      <c r="AY89" s="128">
        <v>17.070085570340304</v>
      </c>
      <c r="AZ89" s="128">
        <v>1.9677755843797544</v>
      </c>
      <c r="BA89" s="128">
        <v>8.5919834792871654</v>
      </c>
      <c r="BB89" s="128">
        <v>2.1349996177607693</v>
      </c>
      <c r="BC89" s="128">
        <v>0.74042024933205353</v>
      </c>
      <c r="BD89" s="128">
        <v>2.3671601150361163</v>
      </c>
      <c r="BE89" s="128">
        <v>0.38396310273237033</v>
      </c>
      <c r="BF89" s="128">
        <v>2.5567311031922531</v>
      </c>
      <c r="BG89" s="128">
        <v>0.49307592924343652</v>
      </c>
      <c r="BH89" s="128">
        <v>1.6057243836582735</v>
      </c>
      <c r="BI89" s="128">
        <v>0.25822140125918147</v>
      </c>
      <c r="BJ89" s="128">
        <v>1.5165643397064195</v>
      </c>
      <c r="BK89" s="128">
        <v>0.2393807167565494</v>
      </c>
      <c r="BL89" s="128">
        <v>1.5928653326019513</v>
      </c>
      <c r="BM89" s="128">
        <v>0.17914688828128073</v>
      </c>
      <c r="BN89" s="128">
        <v>10.613397150329808</v>
      </c>
      <c r="BO89" s="128">
        <v>1.8915640208112683</v>
      </c>
      <c r="BP89" s="128">
        <v>0.75167469684573684</v>
      </c>
    </row>
    <row r="90" spans="1:68" x14ac:dyDescent="0.35">
      <c r="A90" s="122" t="s">
        <v>4300</v>
      </c>
      <c r="B90" s="131">
        <v>493863</v>
      </c>
      <c r="C90" s="131">
        <v>6805936</v>
      </c>
      <c r="D90" t="s">
        <v>138</v>
      </c>
      <c r="E90" s="138" t="s">
        <v>4274</v>
      </c>
      <c r="F90" s="125" t="s">
        <v>4277</v>
      </c>
      <c r="G90" s="125" t="s">
        <v>4582</v>
      </c>
      <c r="H90" s="126">
        <v>43647</v>
      </c>
      <c r="I90" s="127">
        <v>52.640752631065354</v>
      </c>
      <c r="J90" s="128">
        <v>0.62352367465709679</v>
      </c>
      <c r="K90" s="127">
        <v>14.941745006151569</v>
      </c>
      <c r="L90" s="127">
        <v>8.2174148997117396</v>
      </c>
      <c r="M90" s="128">
        <v>0.13054460348360375</v>
      </c>
      <c r="N90" s="127">
        <v>7.7358142093261977</v>
      </c>
      <c r="O90" s="127">
        <v>9.3473964136229917</v>
      </c>
      <c r="P90" s="127">
        <v>2.9372935714100414</v>
      </c>
      <c r="Q90" s="127">
        <v>0.47221028697722178</v>
      </c>
      <c r="R90" s="127">
        <v>3.6375917673513586E-2</v>
      </c>
      <c r="S90" s="127">
        <f>(X90*1.46)/10000</f>
        <v>6.9717808441206411E-2</v>
      </c>
      <c r="T90" s="127">
        <v>2.262090483619267</v>
      </c>
      <c r="U90" s="127">
        <f t="shared" si="8"/>
        <v>99.414879506139769</v>
      </c>
      <c r="V90" s="129">
        <v>30.116525112048993</v>
      </c>
      <c r="W90" s="130">
        <v>244.68288331051778</v>
      </c>
      <c r="X90" s="130">
        <v>477.51923589867403</v>
      </c>
      <c r="Y90" s="130">
        <v>43.112764586159258</v>
      </c>
      <c r="Z90" s="130">
        <v>191.58948955953647</v>
      </c>
      <c r="AA90" s="130">
        <v>59.798545427606307</v>
      </c>
      <c r="AB90" s="130">
        <v>55.428758960559733</v>
      </c>
      <c r="AC90" s="130">
        <v>77.503011433473205</v>
      </c>
      <c r="AD90" s="130">
        <v>13.946383866955308</v>
      </c>
      <c r="AE90" s="130">
        <v>31.45197515601199</v>
      </c>
      <c r="AF90" s="130">
        <v>437.22573331017355</v>
      </c>
      <c r="AG90" s="128">
        <v>0.62666936092935599</v>
      </c>
      <c r="AH90" s="130">
        <v>252.21891988542797</v>
      </c>
      <c r="AI90" s="130">
        <v>495.13214581481753</v>
      </c>
      <c r="AJ90" s="128">
        <v>0.14335505649178626</v>
      </c>
      <c r="AK90" s="128">
        <v>8.9695525376109178</v>
      </c>
      <c r="AL90" s="130">
        <v>48.246728866204336</v>
      </c>
      <c r="AM90" s="130">
        <v>193.87197005691155</v>
      </c>
      <c r="AN90" s="130">
        <v>55.146479732519254</v>
      </c>
      <c r="AO90" s="130">
        <v>47.465123854570898</v>
      </c>
      <c r="AP90" s="130">
        <v>12.878677461971375</v>
      </c>
      <c r="AQ90" s="130">
        <v>20.8426493727939</v>
      </c>
      <c r="AR90" s="130">
        <v>81.335121160095227</v>
      </c>
      <c r="AS90" s="130">
        <v>14.836064189286081</v>
      </c>
      <c r="AT90" s="130">
        <v>32.73223459304436</v>
      </c>
      <c r="AU90" s="128">
        <v>2.2424524229907101</v>
      </c>
      <c r="AV90" s="128">
        <v>0.58287917394949118</v>
      </c>
      <c r="AW90" s="130">
        <v>444.49283576580598</v>
      </c>
      <c r="AX90" s="128">
        <v>1.6544743564393798</v>
      </c>
      <c r="AY90" s="128">
        <v>4.4389126775148897</v>
      </c>
      <c r="AZ90" s="128">
        <v>0.67329282024321824</v>
      </c>
      <c r="BA90" s="128">
        <v>3.7914374593093467</v>
      </c>
      <c r="BB90" s="128">
        <v>1.3244408840548787</v>
      </c>
      <c r="BC90" s="128">
        <v>0.55281906222715405</v>
      </c>
      <c r="BD90" s="128">
        <v>1.8820887172951259</v>
      </c>
      <c r="BE90" s="128">
        <v>0.30912618398730796</v>
      </c>
      <c r="BF90" s="128">
        <v>2.1509165679138622</v>
      </c>
      <c r="BG90" s="128">
        <v>0.4203059966963319</v>
      </c>
      <c r="BH90" s="128">
        <v>1.40907885699354</v>
      </c>
      <c r="BI90" s="128">
        <v>0.22351788611286572</v>
      </c>
      <c r="BJ90" s="128">
        <v>1.3732063609595522</v>
      </c>
      <c r="BK90" s="128">
        <v>0.22663139521950001</v>
      </c>
      <c r="BL90" s="128">
        <v>0.96099664187683842</v>
      </c>
      <c r="BM90" s="128">
        <v>8.1442428032178354E-2</v>
      </c>
      <c r="BN90" s="128">
        <v>2.29812520909572</v>
      </c>
      <c r="BO90" s="128">
        <v>0.20194814054466287</v>
      </c>
      <c r="BP90" s="128">
        <v>4.2173270310384182E-2</v>
      </c>
    </row>
    <row r="91" spans="1:68" x14ac:dyDescent="0.35">
      <c r="A91" s="122" t="s">
        <v>112</v>
      </c>
      <c r="B91" s="131">
        <v>502541</v>
      </c>
      <c r="C91" s="131">
        <v>6795519</v>
      </c>
      <c r="D91" t="s">
        <v>4289</v>
      </c>
      <c r="E91" s="138" t="s">
        <v>4274</v>
      </c>
      <c r="F91" s="125" t="s">
        <v>4277</v>
      </c>
      <c r="G91" s="125" t="s">
        <v>4582</v>
      </c>
      <c r="H91" s="126">
        <v>43647</v>
      </c>
      <c r="I91" s="127">
        <v>66.830351664343127</v>
      </c>
      <c r="J91" s="128">
        <v>0.43172483452618088</v>
      </c>
      <c r="K91" s="127">
        <v>14.558726294213196</v>
      </c>
      <c r="L91" s="127">
        <v>3.2094798788833701</v>
      </c>
      <c r="M91" s="128">
        <v>4.6102185255691937E-2</v>
      </c>
      <c r="N91" s="127">
        <v>1.7581757662987911</v>
      </c>
      <c r="O91" s="127">
        <v>2.2508900780772421</v>
      </c>
      <c r="P91" s="127">
        <v>9.7212265867916585</v>
      </c>
      <c r="Q91" s="127">
        <v>0.11209587895626816</v>
      </c>
      <c r="R91" s="127">
        <v>0.15092483417551061</v>
      </c>
      <c r="S91" s="127">
        <f>(X91*1.46)/10000</f>
        <v>4.6658814058934874E-3</v>
      </c>
      <c r="T91" s="127">
        <v>0.33969427515228118</v>
      </c>
      <c r="U91" s="127">
        <f t="shared" si="8"/>
        <v>99.414058158079229</v>
      </c>
      <c r="V91" s="129">
        <v>7.2444272605597853</v>
      </c>
      <c r="W91" s="130">
        <v>59.761747661557422</v>
      </c>
      <c r="X91" s="130">
        <v>31.958091821188269</v>
      </c>
      <c r="Y91" s="130">
        <v>14.293168496924315</v>
      </c>
      <c r="Z91" s="130">
        <v>40.439223622964818</v>
      </c>
      <c r="AA91" s="130">
        <v>3.9926080973158</v>
      </c>
      <c r="AB91" s="130">
        <v>2.9213435059508415</v>
      </c>
      <c r="AC91" s="130">
        <v>165.8742628053669</v>
      </c>
      <c r="AD91" s="130">
        <v>19.979525467924802</v>
      </c>
      <c r="AE91" s="130">
        <v>159.74769927012139</v>
      </c>
      <c r="AF91" s="130">
        <v>72.277663917888646</v>
      </c>
      <c r="AG91" s="128">
        <v>0.44732144192790002</v>
      </c>
      <c r="AH91" s="130">
        <v>60.283305251779183</v>
      </c>
      <c r="AI91" s="130">
        <v>35.37319421463809</v>
      </c>
      <c r="AJ91" s="128">
        <v>5.1998982342141647E-2</v>
      </c>
      <c r="AK91" s="128">
        <v>3.4786115011842087</v>
      </c>
      <c r="AL91" s="130">
        <v>12.793809702034173</v>
      </c>
      <c r="AM91" s="130">
        <v>42.490312523516835</v>
      </c>
      <c r="AN91" s="130">
        <v>3.6206904703341749</v>
      </c>
      <c r="AO91" s="130">
        <v>3.0763676238407398</v>
      </c>
      <c r="AP91" s="130">
        <v>15.847633661823615</v>
      </c>
      <c r="AQ91" s="130">
        <v>1.5658613110319826</v>
      </c>
      <c r="AR91" s="130">
        <v>180.10411208006929</v>
      </c>
      <c r="AS91" s="130">
        <v>20.292423249674428</v>
      </c>
      <c r="AT91" s="130">
        <v>161.40410306385149</v>
      </c>
      <c r="AU91" s="128">
        <v>8.5119050268184537</v>
      </c>
      <c r="AV91" s="128">
        <v>0.11270050446267493</v>
      </c>
      <c r="AW91" s="130">
        <v>72.794324647325041</v>
      </c>
      <c r="AX91" s="128">
        <v>29.080170436787938</v>
      </c>
      <c r="AY91" s="128">
        <v>48.716610974689019</v>
      </c>
      <c r="AZ91" s="128">
        <v>5.4054108890983832</v>
      </c>
      <c r="BA91" s="128">
        <v>19.904402103481218</v>
      </c>
      <c r="BB91" s="128">
        <v>3.7837652258436427</v>
      </c>
      <c r="BC91" s="128">
        <v>1.6195332439240411</v>
      </c>
      <c r="BD91" s="128">
        <v>3.5520646779290925</v>
      </c>
      <c r="BE91" s="128">
        <v>0.47893793364601422</v>
      </c>
      <c r="BF91" s="128">
        <v>2.8021858703181439</v>
      </c>
      <c r="BG91" s="128">
        <v>0.51824231912422691</v>
      </c>
      <c r="BH91" s="128">
        <v>1.6694811716494764</v>
      </c>
      <c r="BI91" s="128">
        <v>0.25292719061364566</v>
      </c>
      <c r="BJ91" s="128">
        <v>1.5699441596133048</v>
      </c>
      <c r="BK91" s="128">
        <v>0.24325741984992871</v>
      </c>
      <c r="BL91" s="128">
        <v>4.2226815964436621</v>
      </c>
      <c r="BM91" s="128">
        <v>0.73547010881133701</v>
      </c>
      <c r="BN91" s="128">
        <v>1.3010934630225792</v>
      </c>
      <c r="BO91" s="128">
        <v>5.8186838068038638</v>
      </c>
      <c r="BP91" s="128">
        <v>1.9643494061424238</v>
      </c>
    </row>
    <row r="92" spans="1:68" x14ac:dyDescent="0.35">
      <c r="A92" s="133" t="s">
        <v>4343</v>
      </c>
      <c r="B92" s="131">
        <v>497759</v>
      </c>
      <c r="C92" s="131">
        <v>6774882</v>
      </c>
      <c r="D92" t="s">
        <v>4344</v>
      </c>
      <c r="E92" s="138" t="s">
        <v>4274</v>
      </c>
      <c r="F92" s="125" t="s">
        <v>4277</v>
      </c>
      <c r="G92" s="125" t="s">
        <v>4582</v>
      </c>
      <c r="H92" s="134">
        <v>42917</v>
      </c>
      <c r="I92" s="127">
        <v>51.230025085455736</v>
      </c>
      <c r="J92" s="128">
        <v>0.63055043595372473</v>
      </c>
      <c r="K92" s="127">
        <v>14.141750418691592</v>
      </c>
      <c r="L92" s="127">
        <v>14.307694819512038</v>
      </c>
      <c r="M92" s="128">
        <v>0.17794801259435447</v>
      </c>
      <c r="N92" s="127">
        <v>7.1244751327268494</v>
      </c>
      <c r="O92" s="127">
        <v>9.8839260533105922</v>
      </c>
      <c r="P92" s="127">
        <v>2.4840519058285113</v>
      </c>
      <c r="Q92" s="127">
        <v>5.2361517000102338E-2</v>
      </c>
      <c r="R92" s="127">
        <v>4.0405937280111839E-2</v>
      </c>
      <c r="S92" s="127">
        <f t="shared" ref="S92:S98" si="9">(X92*152/104)/10000</f>
        <v>4.2997564693060389E-2</v>
      </c>
      <c r="T92" s="127">
        <v>0.32830220857848635</v>
      </c>
      <c r="U92" s="127">
        <f t="shared" si="8"/>
        <v>100.44448909162516</v>
      </c>
      <c r="V92" s="129">
        <v>41.796997109724437</v>
      </c>
      <c r="W92" s="130">
        <v>257.30822990829279</v>
      </c>
      <c r="X92" s="130">
        <v>294.19386368936057</v>
      </c>
      <c r="Y92" s="130">
        <v>66.121566331183374</v>
      </c>
      <c r="Z92" s="130">
        <v>5795.0367467699843</v>
      </c>
      <c r="AA92" s="130">
        <v>420.18441524098176</v>
      </c>
      <c r="AB92" s="130">
        <v>99.522912309921082</v>
      </c>
      <c r="AC92" s="130">
        <v>48.488876487455315</v>
      </c>
      <c r="AD92" s="130">
        <v>30.767587582176073</v>
      </c>
      <c r="AE92" s="130">
        <v>37.019655324826388</v>
      </c>
      <c r="AF92" s="130">
        <v>48.462633103592744</v>
      </c>
      <c r="AG92" s="128">
        <v>0.64101736694677802</v>
      </c>
      <c r="AH92" s="130">
        <v>235.64289642880766</v>
      </c>
      <c r="AI92" s="130">
        <v>292.4312027546128</v>
      </c>
      <c r="AJ92" s="128">
        <v>0.19401995815226136</v>
      </c>
      <c r="AK92" s="128">
        <v>12.032395238095237</v>
      </c>
      <c r="AL92" s="130">
        <v>65.911738868100002</v>
      </c>
      <c r="AM92" s="130">
        <v>5662.1091483349801</v>
      </c>
      <c r="AN92" s="130">
        <v>419.69726833057098</v>
      </c>
      <c r="AO92" s="135">
        <v>55.983013972739805</v>
      </c>
      <c r="AP92" s="130">
        <v>14.179255806152453</v>
      </c>
      <c r="AQ92" s="130">
        <v>1.2994611300204988</v>
      </c>
      <c r="AR92" s="130">
        <v>52.978114653041644</v>
      </c>
      <c r="AS92" s="130">
        <v>32.963050689287037</v>
      </c>
      <c r="AT92" s="130">
        <v>37.9096970943882</v>
      </c>
      <c r="AU92" s="128">
        <v>1.1322655442677001</v>
      </c>
      <c r="AV92" s="128">
        <v>0.19863894619737618</v>
      </c>
      <c r="AW92" s="130">
        <v>47.066342131546151</v>
      </c>
      <c r="AX92" s="128">
        <v>5.3494881727830341</v>
      </c>
      <c r="AY92" s="128">
        <v>10.556156321244925</v>
      </c>
      <c r="AZ92" s="128">
        <v>1.592251781321965</v>
      </c>
      <c r="BA92" s="128">
        <v>6.9100485476966282</v>
      </c>
      <c r="BB92" s="128">
        <v>2.2585494385202955</v>
      </c>
      <c r="BC92" s="128">
        <v>0.79121124669222731</v>
      </c>
      <c r="BD92" s="128">
        <v>3.1604310466125107</v>
      </c>
      <c r="BE92" s="128">
        <v>0.62789629292748816</v>
      </c>
      <c r="BF92" s="128">
        <v>5.0071777327264009</v>
      </c>
      <c r="BG92" s="128">
        <v>1.019957051042653</v>
      </c>
      <c r="BH92" s="128">
        <v>3.1899328104340099</v>
      </c>
      <c r="BI92" s="128">
        <v>0.50986282343025713</v>
      </c>
      <c r="BJ92" s="128">
        <v>3.3420808986456301</v>
      </c>
      <c r="BK92" s="128">
        <v>0.48827619841848968</v>
      </c>
      <c r="BL92" s="128">
        <v>1.0597668078982418</v>
      </c>
      <c r="BM92" s="128">
        <v>8.9328909568778467E-2</v>
      </c>
      <c r="BN92" s="136">
        <v>1.3000003269342923</v>
      </c>
      <c r="BO92" s="128">
        <v>0.33734526180630564</v>
      </c>
      <c r="BP92" s="128">
        <v>0.13163547868420128</v>
      </c>
    </row>
    <row r="93" spans="1:68" x14ac:dyDescent="0.35">
      <c r="A93" s="133" t="s">
        <v>4348</v>
      </c>
      <c r="B93" s="131">
        <v>497907</v>
      </c>
      <c r="C93" s="131">
        <v>6774721</v>
      </c>
      <c r="D93" t="s">
        <v>4349</v>
      </c>
      <c r="E93" s="138" t="s">
        <v>4274</v>
      </c>
      <c r="F93" s="125" t="s">
        <v>4277</v>
      </c>
      <c r="G93" s="125" t="s">
        <v>4582</v>
      </c>
      <c r="H93" s="134">
        <v>42917</v>
      </c>
      <c r="I93" s="127">
        <v>51.600176216707411</v>
      </c>
      <c r="J93" s="128">
        <v>0.44985958234166112</v>
      </c>
      <c r="K93" s="127">
        <v>12.80677331564366</v>
      </c>
      <c r="L93" s="127">
        <v>10.113398914970841</v>
      </c>
      <c r="M93" s="128">
        <v>0.16525677088986698</v>
      </c>
      <c r="N93" s="127">
        <v>9.6429506888411272</v>
      </c>
      <c r="O93" s="127">
        <v>11.275175392417154</v>
      </c>
      <c r="P93" s="127">
        <v>2.4505666101245951</v>
      </c>
      <c r="Q93" s="127">
        <v>0.12516792108101318</v>
      </c>
      <c r="R93" s="127">
        <v>2.0379899823004973E-2</v>
      </c>
      <c r="S93" s="127">
        <f t="shared" si="9"/>
        <v>8.0749076447844945E-2</v>
      </c>
      <c r="T93" s="127">
        <v>0.64318021494665389</v>
      </c>
      <c r="U93" s="127">
        <f t="shared" si="8"/>
        <v>99.373634604234837</v>
      </c>
      <c r="V93" s="129">
        <v>42.193122778670975</v>
      </c>
      <c r="W93" s="130">
        <v>228.89724092094778</v>
      </c>
      <c r="X93" s="130">
        <v>552.49368095893908</v>
      </c>
      <c r="Y93" s="130">
        <v>46.063367507413808</v>
      </c>
      <c r="Z93" s="130">
        <v>187.94598827424173</v>
      </c>
      <c r="AA93" s="130">
        <v>78.918417623607269</v>
      </c>
      <c r="AB93" s="130">
        <v>65.713323542421477</v>
      </c>
      <c r="AC93" s="130">
        <v>68.526914449118649</v>
      </c>
      <c r="AD93" s="130">
        <v>14.879912923415347</v>
      </c>
      <c r="AE93" s="130">
        <v>22.969860422613735</v>
      </c>
      <c r="AF93" s="130">
        <v>68.039304056065305</v>
      </c>
      <c r="AG93" s="128">
        <v>0.45272829131652664</v>
      </c>
      <c r="AH93" s="130">
        <v>233.39468550602001</v>
      </c>
      <c r="AI93" s="130">
        <v>535.27736822495694</v>
      </c>
      <c r="AJ93" s="128">
        <v>0.1660111862224368</v>
      </c>
      <c r="AK93" s="128">
        <v>7.7167285714285709</v>
      </c>
      <c r="AL93" s="130">
        <v>46.051572062394108</v>
      </c>
      <c r="AM93" s="130">
        <v>181.89899560771167</v>
      </c>
      <c r="AN93" s="130">
        <v>70.919035097337996</v>
      </c>
      <c r="AO93" s="135">
        <v>51.441826758127938</v>
      </c>
      <c r="AP93" s="130">
        <v>11.035234642131288</v>
      </c>
      <c r="AQ93" s="130">
        <v>8.1111719551529742</v>
      </c>
      <c r="AR93" s="130">
        <v>68.241093376445889</v>
      </c>
      <c r="AS93" s="130">
        <v>14.780991803457757</v>
      </c>
      <c r="AT93" s="130">
        <v>24.254608583042099</v>
      </c>
      <c r="AU93" s="128">
        <v>0.59034761485506004</v>
      </c>
      <c r="AV93" s="128">
        <v>1.4440384619358753</v>
      </c>
      <c r="AW93" s="130">
        <v>65.533706550197351</v>
      </c>
      <c r="AX93" s="128">
        <v>2.1757213817382577</v>
      </c>
      <c r="AY93" s="128">
        <v>5.8616386414674118</v>
      </c>
      <c r="AZ93" s="128">
        <v>0.93701857738048988</v>
      </c>
      <c r="BA93" s="128">
        <v>4.3467209480093727</v>
      </c>
      <c r="BB93" s="128">
        <v>1.6578451237994831</v>
      </c>
      <c r="BC93" s="128">
        <v>0.60736187430729016</v>
      </c>
      <c r="BD93" s="128">
        <v>1.8135670526072654</v>
      </c>
      <c r="BE93" s="128">
        <v>0.3396078916735697</v>
      </c>
      <c r="BF93" s="128">
        <v>2.5196142809497517</v>
      </c>
      <c r="BG93" s="128">
        <v>0.50216478300141576</v>
      </c>
      <c r="BH93" s="128">
        <v>1.4851976088326377</v>
      </c>
      <c r="BI93" s="128">
        <v>0.2087536788874842</v>
      </c>
      <c r="BJ93" s="128">
        <v>1.5661683120147332</v>
      </c>
      <c r="BK93" s="128">
        <v>0.20106625366710848</v>
      </c>
      <c r="BL93" s="128">
        <v>0.62251961688700586</v>
      </c>
      <c r="BM93" s="128">
        <v>3.2521217261086151E-2</v>
      </c>
      <c r="BN93" s="136">
        <v>-0.33041441960948603</v>
      </c>
      <c r="BO93" s="128">
        <v>0.108676793331538</v>
      </c>
      <c r="BP93" s="128">
        <v>6.507750194264092E-2</v>
      </c>
    </row>
    <row r="94" spans="1:68" x14ac:dyDescent="0.35">
      <c r="A94" s="133" t="s">
        <v>4352</v>
      </c>
      <c r="B94" s="131">
        <v>499817</v>
      </c>
      <c r="C94" s="131">
        <v>6779392</v>
      </c>
      <c r="D94" t="s">
        <v>4349</v>
      </c>
      <c r="E94" s="138" t="s">
        <v>4274</v>
      </c>
      <c r="F94" s="125" t="s">
        <v>4277</v>
      </c>
      <c r="G94" s="125" t="s">
        <v>4582</v>
      </c>
      <c r="H94" s="134">
        <v>42917</v>
      </c>
      <c r="I94" s="127">
        <v>52.267485648262166</v>
      </c>
      <c r="J94" s="128">
        <v>0.36121975064520323</v>
      </c>
      <c r="K94" s="127">
        <v>5.8058822625777378</v>
      </c>
      <c r="L94" s="127">
        <v>8.9599729310292258</v>
      </c>
      <c r="M94" s="128">
        <v>0.17718746565757895</v>
      </c>
      <c r="N94" s="127">
        <v>17.215137235723464</v>
      </c>
      <c r="O94" s="127">
        <v>13.446661185035687</v>
      </c>
      <c r="P94" s="127">
        <v>1.7281759140137507</v>
      </c>
      <c r="Q94" s="127">
        <v>6.9178066657765075E-2</v>
      </c>
      <c r="R94" s="127">
        <v>2.658934065222638E-2</v>
      </c>
      <c r="S94" s="127">
        <f t="shared" si="9"/>
        <v>0.30269141972190655</v>
      </c>
      <c r="T94" s="127">
        <v>0.77634983990531914</v>
      </c>
      <c r="U94" s="127">
        <f t="shared" si="8"/>
        <v>101.13653105988203</v>
      </c>
      <c r="V94" s="129">
        <v>50.377572080958736</v>
      </c>
      <c r="W94" s="130">
        <v>196.68861916799437</v>
      </c>
      <c r="X94" s="130">
        <v>2071.0465559919921</v>
      </c>
      <c r="Y94" s="130">
        <v>49.840024132160998</v>
      </c>
      <c r="Z94" s="130">
        <v>333.19896814355729</v>
      </c>
      <c r="AA94" s="130">
        <v>89.13659738321499</v>
      </c>
      <c r="AB94" s="130">
        <v>65.316017082116943</v>
      </c>
      <c r="AC94" s="130">
        <v>38.290862769078174</v>
      </c>
      <c r="AD94" s="130">
        <v>10.828037562882761</v>
      </c>
      <c r="AE94" s="130">
        <v>21.121146493708011</v>
      </c>
      <c r="AF94" s="130">
        <v>21.327051877350424</v>
      </c>
      <c r="AG94" s="128">
        <v>0.37694677871148002</v>
      </c>
      <c r="AH94" s="130">
        <v>203.15830132522899</v>
      </c>
      <c r="AI94" s="130">
        <v>2026.6506965211399</v>
      </c>
      <c r="AJ94" s="128">
        <v>0.18408136166103328</v>
      </c>
      <c r="AK94" s="128">
        <v>7.1657752380952369</v>
      </c>
      <c r="AL94" s="130">
        <v>53.711155048215623</v>
      </c>
      <c r="AM94" s="130">
        <v>349.40759197134798</v>
      </c>
      <c r="AN94" s="130">
        <v>83.044240302543201</v>
      </c>
      <c r="AO94" s="135">
        <v>52.261214885981808</v>
      </c>
      <c r="AP94" s="130">
        <v>6.2968071289037741</v>
      </c>
      <c r="AQ94" s="130">
        <v>1.0629569665080083</v>
      </c>
      <c r="AR94" s="130">
        <v>40.663665910295023</v>
      </c>
      <c r="AS94" s="130">
        <v>11.483978458827384</v>
      </c>
      <c r="AT94" s="130">
        <v>22.1426161867014</v>
      </c>
      <c r="AU94" s="128">
        <v>1.0730501604589</v>
      </c>
      <c r="AV94" s="128">
        <v>0.16431691229907108</v>
      </c>
      <c r="AW94" s="130">
        <v>22.169315915816714</v>
      </c>
      <c r="AX94" s="128">
        <v>2.2793389190516904</v>
      </c>
      <c r="AY94" s="128">
        <v>4.0138780137359857</v>
      </c>
      <c r="AZ94" s="128">
        <v>0.67225864904367305</v>
      </c>
      <c r="BA94" s="128">
        <v>2.9220329104800529</v>
      </c>
      <c r="BB94" s="128">
        <v>1.0421979156776557</v>
      </c>
      <c r="BC94" s="128">
        <v>0.35388907096000977</v>
      </c>
      <c r="BD94" s="128">
        <v>1.2792826764364149</v>
      </c>
      <c r="BE94" s="128">
        <v>0.24177717067043494</v>
      </c>
      <c r="BF94" s="128">
        <v>1.7668541286654877</v>
      </c>
      <c r="BG94" s="128">
        <v>0.37022199949626117</v>
      </c>
      <c r="BH94" s="128">
        <v>1.0450898021411876</v>
      </c>
      <c r="BI94" s="128">
        <v>0.14992772018541931</v>
      </c>
      <c r="BJ94" s="128">
        <v>1.0125691615564278</v>
      </c>
      <c r="BK94" s="128">
        <v>0.15711597742401454</v>
      </c>
      <c r="BL94" s="128">
        <v>0.54930613374093851</v>
      </c>
      <c r="BM94" s="128">
        <v>4.6723140338009235E-2</v>
      </c>
      <c r="BN94" s="136">
        <v>0.15196346057484567</v>
      </c>
      <c r="BO94" s="128">
        <v>0.84202546230755893</v>
      </c>
      <c r="BP94" s="128">
        <v>6.507750194264092E-2</v>
      </c>
    </row>
    <row r="95" spans="1:68" x14ac:dyDescent="0.35">
      <c r="A95" s="133" t="s">
        <v>4354</v>
      </c>
      <c r="B95" s="131">
        <v>499578</v>
      </c>
      <c r="C95" s="131">
        <v>6780169</v>
      </c>
      <c r="D95" t="s">
        <v>4344</v>
      </c>
      <c r="E95" s="138" t="s">
        <v>4274</v>
      </c>
      <c r="F95" s="125" t="s">
        <v>4277</v>
      </c>
      <c r="G95" s="125" t="s">
        <v>4582</v>
      </c>
      <c r="H95" s="134">
        <v>42917</v>
      </c>
      <c r="I95" s="127">
        <v>50.0895235448371</v>
      </c>
      <c r="J95" s="128">
        <v>0.19618053919652173</v>
      </c>
      <c r="K95" s="127">
        <v>5.1464047363261312</v>
      </c>
      <c r="L95" s="127">
        <v>10.392092157581896</v>
      </c>
      <c r="M95" s="128">
        <v>0.19510845170067501</v>
      </c>
      <c r="N95" s="127">
        <v>27.7794152711244</v>
      </c>
      <c r="O95" s="127">
        <v>3.9995180777260804</v>
      </c>
      <c r="P95" s="127">
        <v>1.5095983205698782</v>
      </c>
      <c r="Q95" s="127">
        <v>0.20280434334412353</v>
      </c>
      <c r="R95" s="127">
        <v>2.8279250789379193E-2</v>
      </c>
      <c r="S95" s="127">
        <f t="shared" si="9"/>
        <v>0.4191323966251328</v>
      </c>
      <c r="T95" s="127">
        <v>1.4189557940694975</v>
      </c>
      <c r="U95" s="127">
        <f t="shared" si="8"/>
        <v>101.37701288389081</v>
      </c>
      <c r="V95" s="129">
        <v>27.71</v>
      </c>
      <c r="W95" s="130">
        <v>120.29240552778299</v>
      </c>
      <c r="X95" s="130">
        <v>2867.7479769088031</v>
      </c>
      <c r="Y95" s="130">
        <v>76.298479420558706</v>
      </c>
      <c r="Z95" s="130">
        <v>558.67758638421174</v>
      </c>
      <c r="AA95" s="130">
        <v>163.27775604680389</v>
      </c>
      <c r="AB95" s="130">
        <v>120.85540190729846</v>
      </c>
      <c r="AC95" s="130">
        <v>16.113340453564327</v>
      </c>
      <c r="AD95" s="130">
        <v>5.7828061856147874</v>
      </c>
      <c r="AE95" s="130">
        <v>42.238466948350194</v>
      </c>
      <c r="AF95" s="130">
        <v>39.302607164375239</v>
      </c>
      <c r="AG95" s="128">
        <v>0.20513697478991597</v>
      </c>
      <c r="AH95" s="130">
        <v>126.45</v>
      </c>
      <c r="AI95" s="130">
        <v>2324</v>
      </c>
      <c r="AJ95" s="128">
        <v>0.21751118622243679</v>
      </c>
      <c r="AK95" s="128">
        <v>8.7815285714285718</v>
      </c>
      <c r="AL95" s="130">
        <v>64.400000000000006</v>
      </c>
      <c r="AM95" s="130">
        <v>542.25</v>
      </c>
      <c r="AN95" s="130">
        <v>34.44</v>
      </c>
      <c r="AO95" s="135">
        <v>78.849999999999994</v>
      </c>
      <c r="AP95" s="130">
        <v>6.2623521024487472</v>
      </c>
      <c r="AQ95" s="130">
        <v>6.18</v>
      </c>
      <c r="AR95" s="130">
        <v>14.77</v>
      </c>
      <c r="AS95" s="130">
        <v>4.8849999999999998</v>
      </c>
      <c r="AT95" s="130">
        <v>7.5250000000000004</v>
      </c>
      <c r="AU95" s="128">
        <v>0.30299999999999999</v>
      </c>
      <c r="AV95" s="128">
        <v>0.77049999999999996</v>
      </c>
      <c r="AW95" s="130">
        <v>36.549999999999997</v>
      </c>
      <c r="AX95" s="128">
        <v>0.98150000000000004</v>
      </c>
      <c r="AY95" s="128">
        <v>1.9755</v>
      </c>
      <c r="AZ95" s="128">
        <v>0.23150000000000001</v>
      </c>
      <c r="BA95" s="128">
        <v>1.1000000000000001</v>
      </c>
      <c r="BB95" s="128">
        <v>0.44850000000000001</v>
      </c>
      <c r="BC95" s="128">
        <v>0.17899999999999999</v>
      </c>
      <c r="BD95" s="128">
        <v>0.60850000000000004</v>
      </c>
      <c r="BE95" s="128">
        <v>0.10500000000000001</v>
      </c>
      <c r="BF95" s="128">
        <v>0.77900000000000003</v>
      </c>
      <c r="BG95" s="128">
        <v>0.16899999999999998</v>
      </c>
      <c r="BH95" s="128">
        <v>0.58299999999999996</v>
      </c>
      <c r="BI95" s="128">
        <v>0.09</v>
      </c>
      <c r="BJ95" s="128">
        <v>0.621</v>
      </c>
      <c r="BK95" s="128">
        <v>9.5000000000000001E-2</v>
      </c>
      <c r="BL95" s="128">
        <v>0.22500000000000001</v>
      </c>
      <c r="BM95" s="128">
        <v>1.8200000000000001E-2</v>
      </c>
      <c r="BN95" s="136">
        <v>1.0549999999999999</v>
      </c>
      <c r="BO95" s="128">
        <v>0.152</v>
      </c>
      <c r="BP95" s="128">
        <v>5.3500000000000006E-2</v>
      </c>
    </row>
    <row r="96" spans="1:68" x14ac:dyDescent="0.35">
      <c r="A96" s="133" t="s">
        <v>4356</v>
      </c>
      <c r="B96" s="131">
        <v>499401</v>
      </c>
      <c r="C96" s="131">
        <v>6780245</v>
      </c>
      <c r="D96" t="s">
        <v>153</v>
      </c>
      <c r="E96" s="138" t="s">
        <v>4274</v>
      </c>
      <c r="F96" s="125" t="s">
        <v>4277</v>
      </c>
      <c r="G96" s="125" t="s">
        <v>4582</v>
      </c>
      <c r="H96" s="134">
        <v>42917</v>
      </c>
      <c r="I96" s="127">
        <v>49.617762540736685</v>
      </c>
      <c r="J96" s="128">
        <v>0.19844000352610666</v>
      </c>
      <c r="K96" s="127">
        <v>16.586405308764455</v>
      </c>
      <c r="L96" s="127">
        <v>7.6688637727411439</v>
      </c>
      <c r="M96" s="128">
        <v>0.12275496967549271</v>
      </c>
      <c r="N96" s="127">
        <v>11.973702146303783</v>
      </c>
      <c r="O96" s="127">
        <v>9.4360002374621423</v>
      </c>
      <c r="P96" s="127">
        <v>1.7387527906177704</v>
      </c>
      <c r="Q96" s="127">
        <v>9.4464158329806369E-2</v>
      </c>
      <c r="R96" s="127">
        <v>2.3474909875101247E-2</v>
      </c>
      <c r="S96" s="127">
        <f t="shared" si="9"/>
        <v>8.9362643077812734E-2</v>
      </c>
      <c r="T96" s="127">
        <v>2.3750641593952864</v>
      </c>
      <c r="U96" s="127">
        <f t="shared" si="8"/>
        <v>99.925047640505596</v>
      </c>
      <c r="V96" s="129">
        <v>23.026573274430795</v>
      </c>
      <c r="W96" s="130">
        <v>125.42040566205601</v>
      </c>
      <c r="X96" s="130">
        <v>611.4286105324029</v>
      </c>
      <c r="Y96" s="130">
        <v>43.816399503693603</v>
      </c>
      <c r="Z96" s="130">
        <v>202.4153564617053</v>
      </c>
      <c r="AA96" s="130">
        <v>89.251124613905844</v>
      </c>
      <c r="AB96" s="130">
        <v>52.414318738754829</v>
      </c>
      <c r="AC96" s="130">
        <v>40.837252464905852</v>
      </c>
      <c r="AD96" s="130">
        <v>6.1743734365275733</v>
      </c>
      <c r="AE96" s="130">
        <v>13.929870894004372</v>
      </c>
      <c r="AF96" s="130">
        <v>33.205541005083106</v>
      </c>
      <c r="AG96" s="128">
        <v>0.19758151260504203</v>
      </c>
      <c r="AH96" s="130">
        <v>117.42687634092316</v>
      </c>
      <c r="AI96" s="130">
        <v>594.35247211615422</v>
      </c>
      <c r="AJ96" s="128">
        <v>0.13258136166103329</v>
      </c>
      <c r="AK96" s="128">
        <v>6.3453952380952376</v>
      </c>
      <c r="AL96" s="130">
        <v>42.537919018190607</v>
      </c>
      <c r="AM96" s="130">
        <v>216.77282833498438</v>
      </c>
      <c r="AN96" s="130">
        <v>91.015111173414098</v>
      </c>
      <c r="AO96" s="135">
        <v>40.612082465890488</v>
      </c>
      <c r="AP96" s="130">
        <v>11.879382790279436</v>
      </c>
      <c r="AQ96" s="130">
        <v>2.3353884578024822</v>
      </c>
      <c r="AR96" s="130">
        <v>43.544745858715402</v>
      </c>
      <c r="AS96" s="130">
        <v>7.431561174353754</v>
      </c>
      <c r="AT96" s="130">
        <v>13.770174699235501</v>
      </c>
      <c r="AU96" s="128">
        <v>0.29151772928765302</v>
      </c>
      <c r="AV96" s="128">
        <v>0.47321521738381683</v>
      </c>
      <c r="AW96" s="130">
        <v>33.767546854379844</v>
      </c>
      <c r="AX96" s="128">
        <v>1.1050068294994517</v>
      </c>
      <c r="AY96" s="128">
        <v>2.3354874694372176</v>
      </c>
      <c r="AZ96" s="128">
        <v>0.33130881327180084</v>
      </c>
      <c r="BA96" s="128">
        <v>1.5538139894479963</v>
      </c>
      <c r="BB96" s="128">
        <v>0.71345426085532071</v>
      </c>
      <c r="BC96" s="128">
        <v>0.22225727179682986</v>
      </c>
      <c r="BD96" s="128">
        <v>0.75668245163311776</v>
      </c>
      <c r="BE96" s="128">
        <v>0.14498720201839732</v>
      </c>
      <c r="BF96" s="128">
        <v>1.1376345855182797</v>
      </c>
      <c r="BG96" s="128">
        <v>0.22497406135193121</v>
      </c>
      <c r="BH96" s="128">
        <v>0.66941465201250583</v>
      </c>
      <c r="BI96" s="128">
        <v>0.12001621576064056</v>
      </c>
      <c r="BJ96" s="128">
        <v>0.69861879267648153</v>
      </c>
      <c r="BK96" s="128">
        <v>0.12032039731351729</v>
      </c>
      <c r="BL96" s="128">
        <v>0.39576118992071374</v>
      </c>
      <c r="BM96" s="128">
        <v>2.5420255722624616E-2</v>
      </c>
      <c r="BN96" s="136">
        <v>-0.274193221452804</v>
      </c>
      <c r="BO96" s="128">
        <v>0.18584651493913773</v>
      </c>
      <c r="BP96" s="128">
        <v>8.7956806447552299E-2</v>
      </c>
    </row>
    <row r="97" spans="1:68" x14ac:dyDescent="0.35">
      <c r="A97" s="133" t="s">
        <v>4358</v>
      </c>
      <c r="B97" s="131">
        <v>499085</v>
      </c>
      <c r="C97" s="131">
        <v>6780563</v>
      </c>
      <c r="D97" t="s">
        <v>4359</v>
      </c>
      <c r="E97" s="138" t="s">
        <v>4274</v>
      </c>
      <c r="F97" s="125" t="s">
        <v>4277</v>
      </c>
      <c r="G97" s="125" t="s">
        <v>4582</v>
      </c>
      <c r="H97" s="134">
        <v>42917</v>
      </c>
      <c r="I97" s="127">
        <v>56.231362087908671</v>
      </c>
      <c r="J97" s="128">
        <v>1.1537557756720138</v>
      </c>
      <c r="K97" s="127">
        <v>12.403615899573788</v>
      </c>
      <c r="L97" s="127">
        <v>13.37084837820894</v>
      </c>
      <c r="M97" s="128">
        <v>0.11086844985826222</v>
      </c>
      <c r="N97" s="127">
        <v>4.1717650551541228</v>
      </c>
      <c r="O97" s="127">
        <v>8.7209799794737712</v>
      </c>
      <c r="P97" s="127">
        <v>2.9131128956577936</v>
      </c>
      <c r="Q97" s="127">
        <v>5.1335827748018842E-2</v>
      </c>
      <c r="R97" s="127">
        <v>1.1763093543158201E-2</v>
      </c>
      <c r="S97" s="127">
        <f t="shared" si="9"/>
        <v>8.7465180988091206E-4</v>
      </c>
      <c r="T97" s="127">
        <v>0.8098910093481595</v>
      </c>
      <c r="U97" s="127">
        <f t="shared" si="8"/>
        <v>99.950173103956573</v>
      </c>
      <c r="V97" s="129">
        <v>48.5</v>
      </c>
      <c r="W97" s="130">
        <v>658.99800980539021</v>
      </c>
      <c r="X97" s="130">
        <v>5.9844597518167673</v>
      </c>
      <c r="Y97" s="130">
        <v>30.828259348784002</v>
      </c>
      <c r="Z97" s="130">
        <v>155.74683186460828</v>
      </c>
      <c r="AA97" s="130">
        <v>116.06748548978543</v>
      </c>
      <c r="AB97" s="130">
        <v>12.219556865215399</v>
      </c>
      <c r="AC97" s="130">
        <v>15.650505499195857</v>
      </c>
      <c r="AD97" s="130">
        <v>24.842124834553111</v>
      </c>
      <c r="AE97" s="130">
        <v>121.74755711913996</v>
      </c>
      <c r="AF97" s="130">
        <v>10.153335803198946</v>
      </c>
      <c r="AG97" s="128">
        <v>1.1294218487394958</v>
      </c>
      <c r="AH97" s="130">
        <v>652.65</v>
      </c>
      <c r="AI97" s="130">
        <v>11.15</v>
      </c>
      <c r="AJ97" s="128">
        <v>0.11812522131015611</v>
      </c>
      <c r="AK97" s="128">
        <v>11.096661904761906</v>
      </c>
      <c r="AL97" s="130">
        <v>25.555</v>
      </c>
      <c r="AM97" s="130">
        <v>111.3</v>
      </c>
      <c r="AN97" s="130">
        <v>29.675000000000001</v>
      </c>
      <c r="AO97" s="135">
        <v>19.8</v>
      </c>
      <c r="AP97" s="130">
        <v>16.358536229432879</v>
      </c>
      <c r="AQ97" s="130">
        <v>0.53500000000000003</v>
      </c>
      <c r="AR97" s="130">
        <v>16.34</v>
      </c>
      <c r="AS97" s="130">
        <v>20.37</v>
      </c>
      <c r="AT97" s="130">
        <v>81.449999999999989</v>
      </c>
      <c r="AU97" s="128">
        <v>2.4300000000000002</v>
      </c>
      <c r="AV97" s="128">
        <v>0.17649999999999999</v>
      </c>
      <c r="AW97" s="130">
        <v>19.82</v>
      </c>
      <c r="AX97" s="128">
        <v>2.8380000000000001</v>
      </c>
      <c r="AY97" s="128">
        <v>3.3834999999999997</v>
      </c>
      <c r="AZ97" s="128">
        <v>0.54800000000000004</v>
      </c>
      <c r="BA97" s="128">
        <v>3.0049999999999999</v>
      </c>
      <c r="BB97" s="128">
        <v>1.1949999999999998</v>
      </c>
      <c r="BC97" s="128">
        <v>0.68399999999999994</v>
      </c>
      <c r="BD97" s="128">
        <v>2.0750000000000002</v>
      </c>
      <c r="BE97" s="128">
        <v>0.39500000000000002</v>
      </c>
      <c r="BF97" s="128">
        <v>3.18</v>
      </c>
      <c r="BG97" s="128">
        <v>0.66850000000000009</v>
      </c>
      <c r="BH97" s="128">
        <v>2.2250000000000001</v>
      </c>
      <c r="BI97" s="128">
        <v>0.30399999999999999</v>
      </c>
      <c r="BJ97" s="128">
        <v>2.2649999999999997</v>
      </c>
      <c r="BK97" s="128">
        <v>0.33850000000000002</v>
      </c>
      <c r="BL97" s="128">
        <v>2.34</v>
      </c>
      <c r="BM97" s="128">
        <v>0.1915</v>
      </c>
      <c r="BN97" s="136">
        <v>3.1550000000000002</v>
      </c>
      <c r="BO97" s="128">
        <v>0.72599999999999998</v>
      </c>
      <c r="BP97" s="128">
        <v>0.157</v>
      </c>
    </row>
    <row r="98" spans="1:68" x14ac:dyDescent="0.35">
      <c r="A98" s="133" t="s">
        <v>4586</v>
      </c>
      <c r="B98" s="131">
        <v>494198</v>
      </c>
      <c r="C98" s="131">
        <v>6774632</v>
      </c>
      <c r="D98" t="s">
        <v>138</v>
      </c>
      <c r="E98" s="138" t="s">
        <v>4274</v>
      </c>
      <c r="F98" s="125" t="s">
        <v>4277</v>
      </c>
      <c r="G98" s="125" t="s">
        <v>4582</v>
      </c>
      <c r="H98" s="134">
        <v>42917</v>
      </c>
      <c r="I98" s="127">
        <v>52.243315793855352</v>
      </c>
      <c r="J98" s="128">
        <v>0.36423807286883642</v>
      </c>
      <c r="K98" s="127">
        <v>13.518347797277464</v>
      </c>
      <c r="L98" s="127">
        <v>10.148048307951631</v>
      </c>
      <c r="M98" s="128">
        <v>0.16687678130532935</v>
      </c>
      <c r="N98" s="127">
        <v>10.346070413891141</v>
      </c>
      <c r="O98" s="127">
        <v>12.29493736172909</v>
      </c>
      <c r="P98" s="127">
        <v>1.722576061635577</v>
      </c>
      <c r="Q98" s="127">
        <v>0.19644413292538881</v>
      </c>
      <c r="R98" s="127">
        <v>3.1092015407630281E-2</v>
      </c>
      <c r="S98" s="127">
        <f t="shared" si="9"/>
        <v>1.7356585144139031E-2</v>
      </c>
      <c r="T98" s="127">
        <v>0.68477516548735751</v>
      </c>
      <c r="U98" s="127">
        <f t="shared" si="8"/>
        <v>101.73407848947893</v>
      </c>
      <c r="V98" s="129">
        <v>42.425971614034111</v>
      </c>
      <c r="W98" s="130">
        <v>209.81334953783178</v>
      </c>
      <c r="X98" s="130">
        <v>118.75558256516179</v>
      </c>
      <c r="Y98" s="130">
        <v>56.408324214624997</v>
      </c>
      <c r="Z98" s="130">
        <v>183.46235541766049</v>
      </c>
      <c r="AA98" s="130">
        <v>21.962659599410699</v>
      </c>
      <c r="AB98" s="130">
        <v>69.669575870209584</v>
      </c>
      <c r="AC98" s="130">
        <v>45.504676420036489</v>
      </c>
      <c r="AD98" s="130">
        <v>12.385281493695604</v>
      </c>
      <c r="AE98" s="130">
        <v>34.675521622764919</v>
      </c>
      <c r="AF98" s="130">
        <v>119.28009479785722</v>
      </c>
      <c r="AG98" s="128">
        <v>0.3891</v>
      </c>
      <c r="AH98" s="130">
        <v>202.92172343983799</v>
      </c>
      <c r="AI98" s="130">
        <v>125.25677554211964</v>
      </c>
      <c r="AJ98" s="128">
        <v>0.18137083534524381</v>
      </c>
      <c r="AK98" s="128">
        <v>8.6343995859213258</v>
      </c>
      <c r="AL98" s="130">
        <v>53.248344950715662</v>
      </c>
      <c r="AM98" s="130">
        <v>197.173305310682</v>
      </c>
      <c r="AN98" s="130">
        <v>22.610167879508101</v>
      </c>
      <c r="AO98" s="135">
        <v>30.043359606437981</v>
      </c>
      <c r="AP98" s="130">
        <v>10.458568484215128</v>
      </c>
      <c r="AQ98" s="130">
        <v>11.320914210547938</v>
      </c>
      <c r="AR98" s="130">
        <v>49.959450404169949</v>
      </c>
      <c r="AS98" s="130">
        <v>14.3511725133589</v>
      </c>
      <c r="AT98" s="130">
        <v>32.96456432598761</v>
      </c>
      <c r="AU98" s="128">
        <v>1.0228647178841299</v>
      </c>
      <c r="AV98" s="128">
        <v>2.016949346008396</v>
      </c>
      <c r="AW98" s="130">
        <v>126.17561495868964</v>
      </c>
      <c r="AX98" s="128">
        <v>2.343675665444668</v>
      </c>
      <c r="AY98" s="128">
        <v>4.0831262255617791</v>
      </c>
      <c r="AZ98" s="128">
        <v>0.60089464063443887</v>
      </c>
      <c r="BA98" s="128">
        <v>2.5225093190200001</v>
      </c>
      <c r="BB98" s="128">
        <v>0.88718813320906698</v>
      </c>
      <c r="BC98" s="128">
        <v>0.36746892412176863</v>
      </c>
      <c r="BD98" s="128">
        <v>1.3221539991984113</v>
      </c>
      <c r="BE98" s="128">
        <v>0.25995898885225305</v>
      </c>
      <c r="BF98" s="128">
        <v>1.7830860208869292</v>
      </c>
      <c r="BG98" s="128">
        <v>0.40834932592028145</v>
      </c>
      <c r="BH98" s="128">
        <v>1.1663231810365979</v>
      </c>
      <c r="BI98" s="128">
        <v>0.1869022859998572</v>
      </c>
      <c r="BJ98" s="128">
        <v>1.1953656213930055</v>
      </c>
      <c r="BK98" s="128">
        <v>0.21271119865459487</v>
      </c>
      <c r="BL98" s="128">
        <v>1.0042133797854238</v>
      </c>
      <c r="BM98" s="128">
        <v>6.9300916636600512E-2</v>
      </c>
      <c r="BN98" s="136">
        <v>-3.091922747624487E-2</v>
      </c>
      <c r="BO98" s="128">
        <v>0.49218984658889098</v>
      </c>
      <c r="BP98" s="128">
        <v>0.12307723719190053</v>
      </c>
    </row>
    <row r="99" spans="1:68" x14ac:dyDescent="0.35">
      <c r="A99" s="122" t="s">
        <v>4365</v>
      </c>
      <c r="B99" s="131">
        <v>492489</v>
      </c>
      <c r="C99" s="131">
        <v>6771162</v>
      </c>
      <c r="D99" t="s">
        <v>138</v>
      </c>
      <c r="E99" s="138" t="s">
        <v>4274</v>
      </c>
      <c r="F99" s="125" t="s">
        <v>4277</v>
      </c>
      <c r="G99" s="125" t="s">
        <v>4582</v>
      </c>
      <c r="H99" s="132">
        <v>43313</v>
      </c>
      <c r="I99" s="127">
        <v>50.578918165672</v>
      </c>
      <c r="J99" s="128">
        <v>0.363634287987046</v>
      </c>
      <c r="K99" s="127">
        <v>13.823068887488029</v>
      </c>
      <c r="L99" s="127">
        <v>8.6747590560819354</v>
      </c>
      <c r="M99" s="128">
        <v>0.14814541131931444</v>
      </c>
      <c r="N99" s="127">
        <v>10.528630693971843</v>
      </c>
      <c r="O99" s="127">
        <v>13.728856826695781</v>
      </c>
      <c r="P99" s="127">
        <v>0.83514478680923954</v>
      </c>
      <c r="Q99" s="127">
        <v>0.15646188814195841</v>
      </c>
      <c r="R99" s="127">
        <v>3.6752976653326337E-2</v>
      </c>
      <c r="S99" s="127">
        <f t="shared" ref="S99:S116" si="10">(X99*1.46)/10000</f>
        <v>6.3595085689879483E-2</v>
      </c>
      <c r="T99" s="127">
        <v>0.54871053025395322</v>
      </c>
      <c r="U99" s="127">
        <f t="shared" si="8"/>
        <v>99.486678596764335</v>
      </c>
      <c r="V99" s="129">
        <v>39.871566513591155</v>
      </c>
      <c r="W99" s="130">
        <v>163.53473220751985</v>
      </c>
      <c r="X99" s="130">
        <v>435.58277869780471</v>
      </c>
      <c r="Y99" s="130">
        <v>30.667729387562133</v>
      </c>
      <c r="Z99" s="130">
        <v>123.86998053600894</v>
      </c>
      <c r="AA99" s="130">
        <v>13.4501845553553</v>
      </c>
      <c r="AB99" s="130">
        <v>67.825372765821712</v>
      </c>
      <c r="AC99" s="130">
        <v>93.440035479782424</v>
      </c>
      <c r="AD99" s="130">
        <v>10.536568897772609</v>
      </c>
      <c r="AE99" s="130">
        <v>24.250767836575999</v>
      </c>
      <c r="AF99" s="130">
        <v>129.44700670544785</v>
      </c>
      <c r="AG99" s="128">
        <v>0.34918487173631002</v>
      </c>
      <c r="AH99" s="130">
        <v>161.33497273888409</v>
      </c>
      <c r="AI99" s="130">
        <v>457.722586508213</v>
      </c>
      <c r="AJ99" s="128">
        <v>0.1325716756081195</v>
      </c>
      <c r="AK99" s="128">
        <v>8.364908503525152</v>
      </c>
      <c r="AL99" s="130">
        <v>28.152640195609901</v>
      </c>
      <c r="AM99" s="130">
        <v>125.00656691816491</v>
      </c>
      <c r="AN99" s="130">
        <v>16.18232281244812</v>
      </c>
      <c r="AO99" s="130">
        <v>69.703063410446205</v>
      </c>
      <c r="AP99" s="130">
        <v>12.304836145243099</v>
      </c>
      <c r="AQ99" s="130">
        <v>6.5725611549220115</v>
      </c>
      <c r="AR99" s="130">
        <v>93.26018058109436</v>
      </c>
      <c r="AS99" s="130">
        <v>11.117312154291596</v>
      </c>
      <c r="AT99" s="130">
        <v>23.971769873288494</v>
      </c>
      <c r="AU99" s="128">
        <v>0.71709985651815566</v>
      </c>
      <c r="AV99" s="128">
        <v>0.6251154940532706</v>
      </c>
      <c r="AW99" s="130">
        <v>130.53627412050412</v>
      </c>
      <c r="AX99" s="128">
        <v>1.9031699520523759</v>
      </c>
      <c r="AY99" s="128">
        <v>4.2415909756665648</v>
      </c>
      <c r="AZ99" s="128">
        <v>0.54755855113751961</v>
      </c>
      <c r="BA99" s="128">
        <v>2.6525197412774499</v>
      </c>
      <c r="BB99" s="128">
        <v>0.76909763923028696</v>
      </c>
      <c r="BC99" s="128">
        <v>0.26600217551499222</v>
      </c>
      <c r="BD99" s="128">
        <v>1.0947852382282532</v>
      </c>
      <c r="BE99" s="128">
        <v>0.22284869619534028</v>
      </c>
      <c r="BF99" s="128">
        <v>1.3761733565758985</v>
      </c>
      <c r="BG99" s="128">
        <v>0.28091560651827185</v>
      </c>
      <c r="BH99" s="128">
        <v>0.86532635183566342</v>
      </c>
      <c r="BI99" s="128">
        <v>0.16064687676361505</v>
      </c>
      <c r="BJ99" s="128">
        <v>0.92410477417959269</v>
      </c>
      <c r="BK99" s="128">
        <v>0.18161358429226648</v>
      </c>
      <c r="BL99" s="128">
        <v>0.64878182596750378</v>
      </c>
      <c r="BM99" s="128">
        <v>5.6766040990702614E-2</v>
      </c>
      <c r="BN99" s="128">
        <v>4.7214548501242053</v>
      </c>
      <c r="BO99" s="128">
        <v>0.43295673354645597</v>
      </c>
      <c r="BP99" s="128">
        <v>6.8224845884952812E-2</v>
      </c>
    </row>
    <row r="100" spans="1:68" x14ac:dyDescent="0.35">
      <c r="A100" s="122" t="s">
        <v>4366</v>
      </c>
      <c r="B100" s="131">
        <v>492980</v>
      </c>
      <c r="C100" s="131">
        <v>6767106</v>
      </c>
      <c r="D100" t="s">
        <v>138</v>
      </c>
      <c r="E100" s="138" t="s">
        <v>4274</v>
      </c>
      <c r="F100" s="125" t="s">
        <v>4277</v>
      </c>
      <c r="G100" s="125" t="s">
        <v>4582</v>
      </c>
      <c r="H100" s="132">
        <v>43313</v>
      </c>
      <c r="I100" s="127">
        <v>50.974477255799997</v>
      </c>
      <c r="J100" s="128">
        <v>0.36244642231604873</v>
      </c>
      <c r="K100" s="127">
        <v>6.6853959100377356</v>
      </c>
      <c r="L100" s="127">
        <v>10.120737935112444</v>
      </c>
      <c r="M100" s="128">
        <v>0.16171024014293386</v>
      </c>
      <c r="N100" s="127">
        <v>15.040281887381285</v>
      </c>
      <c r="O100" s="127">
        <v>14.327940545537727</v>
      </c>
      <c r="P100" s="127">
        <v>1.0761192117743867</v>
      </c>
      <c r="Q100" s="127">
        <v>7.9747438817398542E-2</v>
      </c>
      <c r="R100" s="127">
        <v>3.0405999049629207E-2</v>
      </c>
      <c r="S100" s="127">
        <f t="shared" si="10"/>
        <v>0.23965119520407729</v>
      </c>
      <c r="T100" s="127">
        <v>0.26921926413400399</v>
      </c>
      <c r="U100" s="127">
        <f t="shared" si="8"/>
        <v>99.368133305307666</v>
      </c>
      <c r="V100" s="129">
        <v>57.673391031351272</v>
      </c>
      <c r="W100" s="130">
        <v>206.98225859889683</v>
      </c>
      <c r="X100" s="130">
        <v>1641.44654249368</v>
      </c>
      <c r="Y100" s="130">
        <v>248.74544909411</v>
      </c>
      <c r="Z100" s="130">
        <v>2145.2023211333358</v>
      </c>
      <c r="AA100" s="130">
        <v>68.524997107788863</v>
      </c>
      <c r="AB100" s="130">
        <v>70.735912319850485</v>
      </c>
      <c r="AC100" s="130">
        <v>28.890832829458134</v>
      </c>
      <c r="AD100" s="130">
        <v>11.320625280058847</v>
      </c>
      <c r="AE100" s="130">
        <v>25.105246604423083</v>
      </c>
      <c r="AF100" s="130">
        <v>30.576281298507961</v>
      </c>
      <c r="AG100" s="128">
        <v>0.36727840235999998</v>
      </c>
      <c r="AH100" s="130">
        <v>202.54967455380401</v>
      </c>
      <c r="AI100" s="130">
        <v>1652.9559160607926</v>
      </c>
      <c r="AJ100" s="128">
        <v>0.14140506688341636</v>
      </c>
      <c r="AK100" s="128">
        <v>9.5677871483886552</v>
      </c>
      <c r="AL100" s="130">
        <v>252.35349240015</v>
      </c>
      <c r="AM100" s="130">
        <v>2121.57859812267</v>
      </c>
      <c r="AN100" s="130">
        <v>70.480004918249691</v>
      </c>
      <c r="AO100" s="130">
        <v>62.081796375456399</v>
      </c>
      <c r="AP100" s="130">
        <v>6.7283398474944791</v>
      </c>
      <c r="AQ100" s="130">
        <v>0.61765888920169265</v>
      </c>
      <c r="AR100" s="130">
        <v>24.314990559093371</v>
      </c>
      <c r="AS100" s="130">
        <v>9.2135404152304154</v>
      </c>
      <c r="AT100" s="130">
        <v>22.019682277681635</v>
      </c>
      <c r="AU100" s="128">
        <v>3.4866363556379545</v>
      </c>
      <c r="AV100" s="128">
        <v>5.2340083048547287E-2</v>
      </c>
      <c r="AW100" s="130">
        <v>26.423150756671653</v>
      </c>
      <c r="AX100" s="128">
        <v>1.5397830918877042</v>
      </c>
      <c r="AY100" s="128">
        <v>3.0151169450671045</v>
      </c>
      <c r="AZ100" s="128">
        <v>0.46599772517058097</v>
      </c>
      <c r="BA100" s="128">
        <v>2.2802775695815081</v>
      </c>
      <c r="BB100" s="128">
        <v>0.79289714912386111</v>
      </c>
      <c r="BC100" s="128">
        <v>0.31553228738510042</v>
      </c>
      <c r="BD100" s="128">
        <v>0.98168472166992171</v>
      </c>
      <c r="BE100" s="128">
        <v>0.19600819722168863</v>
      </c>
      <c r="BF100" s="128">
        <v>1.1909398176055708</v>
      </c>
      <c r="BG100" s="128">
        <v>0.25490408331852638</v>
      </c>
      <c r="BH100" s="128">
        <v>0.79783594291229698</v>
      </c>
      <c r="BI100" s="128">
        <v>0.1259235794568227</v>
      </c>
      <c r="BJ100" s="128">
        <v>0.86311294664441074</v>
      </c>
      <c r="BK100" s="128">
        <v>0.13544096470910688</v>
      </c>
      <c r="BL100" s="128">
        <v>0.5719673145295312</v>
      </c>
      <c r="BM100" s="128">
        <v>0.22597438276589221</v>
      </c>
      <c r="BN100" s="128">
        <v>1.9356227165507551</v>
      </c>
      <c r="BO100" s="128">
        <v>1.6924621772063557</v>
      </c>
      <c r="BP100" s="128">
        <v>8.7186202184459868E-2</v>
      </c>
    </row>
    <row r="101" spans="1:68" x14ac:dyDescent="0.35">
      <c r="A101" s="122" t="s">
        <v>4367</v>
      </c>
      <c r="B101" s="131">
        <v>496648</v>
      </c>
      <c r="C101" s="131">
        <v>6780759</v>
      </c>
      <c r="D101" t="s">
        <v>153</v>
      </c>
      <c r="E101" s="138" t="s">
        <v>4274</v>
      </c>
      <c r="F101" s="125" t="s">
        <v>4277</v>
      </c>
      <c r="G101" s="125" t="s">
        <v>4582</v>
      </c>
      <c r="H101" s="132">
        <v>43313</v>
      </c>
      <c r="I101" s="127">
        <v>51.310696335856697</v>
      </c>
      <c r="J101" s="128">
        <v>0.37479608312211038</v>
      </c>
      <c r="K101" s="127">
        <v>16.833123604765273</v>
      </c>
      <c r="L101" s="127">
        <v>7.3824028174041549</v>
      </c>
      <c r="M101" s="128">
        <v>9.8625224311087015E-2</v>
      </c>
      <c r="N101" s="127">
        <v>8.9484908234960763</v>
      </c>
      <c r="O101" s="127">
        <v>9.6526026232714806</v>
      </c>
      <c r="P101" s="127">
        <v>2.2599457051010443</v>
      </c>
      <c r="Q101" s="127">
        <v>0.34943138503949517</v>
      </c>
      <c r="R101" s="127">
        <v>4.7161964853797429E-2</v>
      </c>
      <c r="S101" s="127">
        <f t="shared" si="10"/>
        <v>5.3436313051816238E-2</v>
      </c>
      <c r="T101" s="127">
        <v>1.9756535621632445</v>
      </c>
      <c r="U101" s="127">
        <f t="shared" si="8"/>
        <v>99.28636644243629</v>
      </c>
      <c r="V101" s="129">
        <v>26.855923364162333</v>
      </c>
      <c r="W101" s="130">
        <v>133.83088968925773</v>
      </c>
      <c r="X101" s="130">
        <v>366.00214419052219</v>
      </c>
      <c r="Y101" s="130">
        <v>31.957150598125466</v>
      </c>
      <c r="Z101" s="130">
        <v>199.8365356053697</v>
      </c>
      <c r="AA101" s="130">
        <v>39.544951728695587</v>
      </c>
      <c r="AB101" s="130">
        <v>46.542429256556275</v>
      </c>
      <c r="AC101" s="130">
        <v>106.8626178256031</v>
      </c>
      <c r="AD101" s="130">
        <v>13.745075197678725</v>
      </c>
      <c r="AE101" s="130">
        <v>41.164966687632003</v>
      </c>
      <c r="AF101" s="130">
        <v>98.034793003346067</v>
      </c>
      <c r="AG101" s="128">
        <v>0.37572390472916284</v>
      </c>
      <c r="AH101" s="130">
        <v>129.26044235147199</v>
      </c>
      <c r="AI101" s="130">
        <v>355.93422561373444</v>
      </c>
      <c r="AJ101" s="128">
        <v>0.10526903613436434</v>
      </c>
      <c r="AK101" s="128">
        <v>6.4954901647571965</v>
      </c>
      <c r="AL101" s="130">
        <v>36.689289865502403</v>
      </c>
      <c r="AM101" s="130">
        <v>186.74741278554939</v>
      </c>
      <c r="AN101" s="130">
        <v>47.539532149728444</v>
      </c>
      <c r="AO101" s="130">
        <v>48.190134731117404</v>
      </c>
      <c r="AP101" s="130">
        <v>15.388540213166419</v>
      </c>
      <c r="AQ101" s="130">
        <v>10.266071287963536</v>
      </c>
      <c r="AR101" s="130">
        <v>99.094400827189943</v>
      </c>
      <c r="AS101" s="130">
        <v>10.936765621667629</v>
      </c>
      <c r="AT101" s="130">
        <v>40.43348269789292</v>
      </c>
      <c r="AU101" s="128">
        <v>1.4240684060595226</v>
      </c>
      <c r="AV101" s="128">
        <v>0.49277062698480356</v>
      </c>
      <c r="AW101" s="130">
        <v>87.524803508170876</v>
      </c>
      <c r="AX101" s="128">
        <v>6.9896430731877865</v>
      </c>
      <c r="AY101" s="128">
        <v>13.318498548162406</v>
      </c>
      <c r="AZ101" s="128">
        <v>1.6281903683460224</v>
      </c>
      <c r="BA101" s="128">
        <v>6.4442368707159305</v>
      </c>
      <c r="BB101" s="128">
        <v>1.5756455677968801</v>
      </c>
      <c r="BC101" s="128">
        <v>0.43860262082355761</v>
      </c>
      <c r="BD101" s="128">
        <v>1.4747754552082399</v>
      </c>
      <c r="BE101" s="128">
        <v>0.25088657632808536</v>
      </c>
      <c r="BF101" s="128">
        <v>1.6180930146469996</v>
      </c>
      <c r="BG101" s="128">
        <v>0.28699936910453144</v>
      </c>
      <c r="BH101" s="128">
        <v>0.95395319633520859</v>
      </c>
      <c r="BI101" s="128">
        <v>0.15163342407409292</v>
      </c>
      <c r="BJ101" s="128">
        <v>1.0999705618413302</v>
      </c>
      <c r="BK101" s="128">
        <v>0.16908851235481118</v>
      </c>
      <c r="BL101" s="128">
        <v>1.032474924143979</v>
      </c>
      <c r="BM101" s="128">
        <v>0.1048674325370922</v>
      </c>
      <c r="BN101" s="128">
        <v>3.9133327189203326</v>
      </c>
      <c r="BO101" s="128">
        <v>1.5226165245331356</v>
      </c>
      <c r="BP101" s="128">
        <v>0.51286189350921674</v>
      </c>
    </row>
    <row r="102" spans="1:68" x14ac:dyDescent="0.35">
      <c r="A102" s="122" t="s">
        <v>4390</v>
      </c>
      <c r="B102" s="131">
        <v>487822</v>
      </c>
      <c r="C102" s="131">
        <v>6767371</v>
      </c>
      <c r="D102" t="s">
        <v>138</v>
      </c>
      <c r="E102" s="138" t="s">
        <v>4274</v>
      </c>
      <c r="F102" s="125" t="s">
        <v>4391</v>
      </c>
      <c r="G102" s="125" t="s">
        <v>4582</v>
      </c>
      <c r="H102" s="132">
        <v>43313</v>
      </c>
      <c r="I102" s="127">
        <v>48.618552735198769</v>
      </c>
      <c r="J102" s="128">
        <v>0.37322646223836847</v>
      </c>
      <c r="K102" s="127">
        <v>7.6145438732153643</v>
      </c>
      <c r="L102" s="127">
        <v>9.9837821938731821</v>
      </c>
      <c r="M102" s="128">
        <v>0.15891791158835716</v>
      </c>
      <c r="N102" s="127">
        <v>16.368336914108383</v>
      </c>
      <c r="O102" s="127">
        <v>13.838110162632443</v>
      </c>
      <c r="P102" s="127">
        <v>1.0413020181290196</v>
      </c>
      <c r="Q102" s="127">
        <v>0.10439635952719123</v>
      </c>
      <c r="R102" s="127">
        <v>4.088887890271594E-2</v>
      </c>
      <c r="S102" s="127">
        <f t="shared" si="10"/>
        <v>0.37533213210625732</v>
      </c>
      <c r="T102" s="127">
        <v>0.51743867854116443</v>
      </c>
      <c r="U102" s="127">
        <f t="shared" si="8"/>
        <v>99.034828320061223</v>
      </c>
      <c r="V102" s="129">
        <v>51.423727767468066</v>
      </c>
      <c r="W102" s="130">
        <v>209.79465418832271</v>
      </c>
      <c r="X102" s="130">
        <v>2570.76802812505</v>
      </c>
      <c r="Y102" s="130">
        <v>40.837694937406603</v>
      </c>
      <c r="Z102" s="130">
        <v>263.76409965857999</v>
      </c>
      <c r="AA102" s="130">
        <v>76.062053400648452</v>
      </c>
      <c r="AB102" s="130">
        <v>58.41677725614251</v>
      </c>
      <c r="AC102" s="130">
        <v>37.159782313289476</v>
      </c>
      <c r="AD102" s="130">
        <v>11.770061668940667</v>
      </c>
      <c r="AE102" s="130">
        <v>26.498618507432127</v>
      </c>
      <c r="AF102" s="130">
        <v>26.765069842881761</v>
      </c>
      <c r="AG102" s="128">
        <v>0.36439095926156001</v>
      </c>
      <c r="AH102" s="130">
        <v>214.19658707221089</v>
      </c>
      <c r="AI102" s="130">
        <v>2598.4733868262838</v>
      </c>
      <c r="AJ102" s="128">
        <v>0.14135037654437649</v>
      </c>
      <c r="AK102" s="128">
        <v>9.964157507815294</v>
      </c>
      <c r="AL102" s="130">
        <v>45.929173697518301</v>
      </c>
      <c r="AM102" s="130">
        <v>256.82001104965639</v>
      </c>
      <c r="AN102" s="130">
        <v>81.304474353679794</v>
      </c>
      <c r="AO102" s="130">
        <v>61.947132050903498</v>
      </c>
      <c r="AP102" s="130">
        <v>7.4902876012370614</v>
      </c>
      <c r="AQ102" s="130">
        <v>3.7439988244231035</v>
      </c>
      <c r="AR102" s="130">
        <v>37.820267429713162</v>
      </c>
      <c r="AS102" s="130">
        <v>10.837052989867956</v>
      </c>
      <c r="AT102" s="130">
        <v>25.069220389342632</v>
      </c>
      <c r="AU102" s="128">
        <v>0.67295572843449691</v>
      </c>
      <c r="AV102" s="128">
        <v>0.86441863303038491</v>
      </c>
      <c r="AW102" s="130">
        <v>25.331719654298038</v>
      </c>
      <c r="AX102" s="128">
        <v>2.4254189927448864</v>
      </c>
      <c r="AY102" s="128">
        <v>3.9532166723051221</v>
      </c>
      <c r="AZ102" s="128">
        <v>0.65055604391864108</v>
      </c>
      <c r="BA102" s="128">
        <v>2.9691342179503359</v>
      </c>
      <c r="BB102" s="128">
        <v>1.0618710862036416</v>
      </c>
      <c r="BC102" s="128">
        <v>0.38939169420198527</v>
      </c>
      <c r="BD102" s="128">
        <v>1.3055904851324578</v>
      </c>
      <c r="BE102" s="128">
        <v>0.25048950320417956</v>
      </c>
      <c r="BF102" s="128">
        <v>1.7198504598506288</v>
      </c>
      <c r="BG102" s="128">
        <v>0.3370554674388147</v>
      </c>
      <c r="BH102" s="128">
        <v>0.99878657429574069</v>
      </c>
      <c r="BI102" s="128">
        <v>0.16112855676598073</v>
      </c>
      <c r="BJ102" s="128">
        <v>1.021958778020964</v>
      </c>
      <c r="BK102" s="128">
        <v>0.15359666848437853</v>
      </c>
      <c r="BL102" s="128">
        <v>0.71064941014920446</v>
      </c>
      <c r="BM102" s="128">
        <v>5.1103768874714399E-2</v>
      </c>
      <c r="BN102" s="128">
        <v>1.7415322950128207</v>
      </c>
      <c r="BO102" s="128">
        <v>0.8280357509706</v>
      </c>
      <c r="BP102" s="128">
        <v>8.8109091351044291E-2</v>
      </c>
    </row>
    <row r="103" spans="1:68" x14ac:dyDescent="0.35">
      <c r="A103" s="122" t="s">
        <v>4413</v>
      </c>
      <c r="B103" s="131">
        <v>484655</v>
      </c>
      <c r="C103" s="131">
        <v>6765863</v>
      </c>
      <c r="D103" t="s">
        <v>4414</v>
      </c>
      <c r="E103" s="138" t="s">
        <v>4274</v>
      </c>
      <c r="F103" s="125" t="s">
        <v>4391</v>
      </c>
      <c r="G103" s="125" t="s">
        <v>4582</v>
      </c>
      <c r="H103" s="132">
        <v>43313</v>
      </c>
      <c r="I103" s="127">
        <v>40.26565478501</v>
      </c>
      <c r="J103" s="128">
        <v>0.20162510976148057</v>
      </c>
      <c r="K103" s="127">
        <v>4.1193617750964195</v>
      </c>
      <c r="L103" s="127">
        <v>12.129271500413401</v>
      </c>
      <c r="M103" s="128">
        <v>0.18152660054777606</v>
      </c>
      <c r="N103" s="127">
        <v>31.939565782430002</v>
      </c>
      <c r="O103" s="127">
        <v>3.5127090572144972</v>
      </c>
      <c r="P103" s="127">
        <v>4.0618904468369066E-4</v>
      </c>
      <c r="Q103" s="127">
        <v>4.9948672553107596E-3</v>
      </c>
      <c r="R103" s="127">
        <v>1.8743375178814813E-2</v>
      </c>
      <c r="S103" s="127">
        <f t="shared" si="10"/>
        <v>0.56903782816774973</v>
      </c>
      <c r="T103" s="127">
        <v>8.1336238198982933</v>
      </c>
      <c r="U103" s="127">
        <f t="shared" si="8"/>
        <v>101.07652069001841</v>
      </c>
      <c r="V103" s="129">
        <v>13.65643425243004</v>
      </c>
      <c r="W103" s="130">
        <v>92.259678539300452</v>
      </c>
      <c r="X103" s="130">
        <v>3897.5193710119847</v>
      </c>
      <c r="Y103" s="130">
        <v>86.410705659666689</v>
      </c>
      <c r="Z103" s="130">
        <v>1546.8545251473627</v>
      </c>
      <c r="AA103" s="130">
        <v>3.8454547469337599</v>
      </c>
      <c r="AB103" s="130">
        <v>93.281181647735423</v>
      </c>
      <c r="AC103" s="130">
        <v>13.000050345313191</v>
      </c>
      <c r="AD103" s="130">
        <v>5.9669407563643446</v>
      </c>
      <c r="AE103" s="130">
        <v>15.063082098912048</v>
      </c>
      <c r="AF103" s="130">
        <v>268.90982273648643</v>
      </c>
      <c r="AG103" s="128">
        <v>0.20281860608371399</v>
      </c>
      <c r="AH103" s="130">
        <v>90.560384784014687</v>
      </c>
      <c r="AI103" s="130">
        <v>3953.3455712812397</v>
      </c>
      <c r="AJ103" s="128">
        <v>0.16861385634663123</v>
      </c>
      <c r="AK103" s="128">
        <v>11.978432360398234</v>
      </c>
      <c r="AL103" s="130">
        <v>91.029333495065003</v>
      </c>
      <c r="AM103" s="130">
        <v>1296.6783991192008</v>
      </c>
      <c r="AN103" s="130">
        <v>5.0920066285074999</v>
      </c>
      <c r="AO103" s="130">
        <v>88.680788899163602</v>
      </c>
      <c r="AP103" s="130">
        <v>3.933499344737867</v>
      </c>
      <c r="AQ103" s="130">
        <v>0.64100199568199434</v>
      </c>
      <c r="AR103" s="130">
        <v>13.187578482147874</v>
      </c>
      <c r="AS103" s="130">
        <v>5.3605441892996994</v>
      </c>
      <c r="AT103" s="130">
        <v>13.474678672698245</v>
      </c>
      <c r="AU103" s="128">
        <v>0.2432457930877539</v>
      </c>
      <c r="AV103" s="128">
        <v>0.39020818753839026</v>
      </c>
      <c r="AW103" s="130">
        <v>248.21428113450924</v>
      </c>
      <c r="AX103" s="128">
        <v>1.8354360095352926</v>
      </c>
      <c r="AY103" s="128">
        <v>1.99306272323469</v>
      </c>
      <c r="AZ103" s="128">
        <v>0.37241620712233914</v>
      </c>
      <c r="BA103" s="128">
        <v>1.7500276648076347</v>
      </c>
      <c r="BB103" s="128">
        <v>0.54775677413932278</v>
      </c>
      <c r="BC103" s="128">
        <v>0.22535248437850716</v>
      </c>
      <c r="BD103" s="128">
        <v>0.68230572080974472</v>
      </c>
      <c r="BE103" s="128">
        <v>0.11958024561756296</v>
      </c>
      <c r="BF103" s="128">
        <v>0.78576565952888011</v>
      </c>
      <c r="BG103" s="128">
        <v>0.14999136754223574</v>
      </c>
      <c r="BH103" s="128">
        <v>0.44924950029473687</v>
      </c>
      <c r="BI103" s="128">
        <v>6.8123909840905925E-2</v>
      </c>
      <c r="BJ103" s="128">
        <v>0.48975847315522292</v>
      </c>
      <c r="BK103" s="128">
        <v>8.0258029233211917E-2</v>
      </c>
      <c r="BL103" s="128">
        <v>0.33980273473672867</v>
      </c>
      <c r="BM103" s="128">
        <v>2.6981271768683358E-2</v>
      </c>
      <c r="BN103" s="128">
        <v>0.60322974334218893</v>
      </c>
      <c r="BO103" s="128">
        <v>0.34395572327000001</v>
      </c>
      <c r="BP103" s="128">
        <v>4.39408829681283E-2</v>
      </c>
    </row>
    <row r="104" spans="1:68" x14ac:dyDescent="0.35">
      <c r="A104" s="122" t="s">
        <v>4416</v>
      </c>
      <c r="B104" s="131">
        <v>486230</v>
      </c>
      <c r="C104" s="131">
        <v>6767292</v>
      </c>
      <c r="D104" t="s">
        <v>138</v>
      </c>
      <c r="E104" s="138" t="s">
        <v>4274</v>
      </c>
      <c r="F104" s="125" t="s">
        <v>4391</v>
      </c>
      <c r="G104" s="125" t="s">
        <v>4582</v>
      </c>
      <c r="H104" s="132">
        <v>43313</v>
      </c>
      <c r="I104" s="127">
        <v>48.1392696442743</v>
      </c>
      <c r="J104" s="128">
        <v>0.48976175844271697</v>
      </c>
      <c r="K104" s="127">
        <v>10.833309368667001</v>
      </c>
      <c r="L104" s="127">
        <v>11.576847194999999</v>
      </c>
      <c r="M104" s="128">
        <v>0.17096108480382893</v>
      </c>
      <c r="N104" s="127">
        <v>13.196947935413</v>
      </c>
      <c r="O104" s="127">
        <v>11.783993128478</v>
      </c>
      <c r="P104" s="127">
        <v>1.7288952757552296</v>
      </c>
      <c r="Q104" s="127">
        <v>0.12584616150958219</v>
      </c>
      <c r="R104" s="127">
        <v>6.8607697043955848E-2</v>
      </c>
      <c r="S104" s="127">
        <f t="shared" si="10"/>
        <v>0.20804586248296142</v>
      </c>
      <c r="T104" s="127">
        <v>0.98803700295435837</v>
      </c>
      <c r="U104" s="127">
        <f t="shared" si="8"/>
        <v>99.310522114824963</v>
      </c>
      <c r="V104" s="129">
        <v>30.494316047763039</v>
      </c>
      <c r="W104" s="130">
        <v>176.61499925432173</v>
      </c>
      <c r="X104" s="130">
        <v>1424.9716608422013</v>
      </c>
      <c r="Y104" s="130">
        <v>47.703871901824321</v>
      </c>
      <c r="Z104" s="130">
        <v>449.90331140521357</v>
      </c>
      <c r="AA104" s="130">
        <v>67.208714203491866</v>
      </c>
      <c r="AB104" s="130">
        <v>103.37105745561065</v>
      </c>
      <c r="AC104" s="130">
        <v>124.38765059002624</v>
      </c>
      <c r="AD104" s="130">
        <v>15.727382749380846</v>
      </c>
      <c r="AE104" s="130">
        <v>44.836938364975062</v>
      </c>
      <c r="AF104" s="130">
        <v>67.126795081564651</v>
      </c>
      <c r="AG104" s="128">
        <v>0.50497419837514301</v>
      </c>
      <c r="AH104" s="130">
        <v>180.49516483268499</v>
      </c>
      <c r="AI104" s="130">
        <v>1469.5045839646059</v>
      </c>
      <c r="AJ104" s="128">
        <v>0.16220137239838658</v>
      </c>
      <c r="AK104" s="128">
        <v>11.290181178668877</v>
      </c>
      <c r="AL104" s="130">
        <v>51.213437393441097</v>
      </c>
      <c r="AM104" s="130">
        <v>422.98554014733025</v>
      </c>
      <c r="AN104" s="130">
        <v>68.917908130897743</v>
      </c>
      <c r="AO104" s="130">
        <v>99.104356459669305</v>
      </c>
      <c r="AP104" s="130">
        <v>9.073567016095037</v>
      </c>
      <c r="AQ104" s="130">
        <v>18.699654250310779</v>
      </c>
      <c r="AR104" s="130">
        <v>129.58460818155433</v>
      </c>
      <c r="AS104" s="130">
        <v>14.539689643229185</v>
      </c>
      <c r="AT104" s="130">
        <v>47.627557619948028</v>
      </c>
      <c r="AU104" s="128">
        <v>1.2541003080078146</v>
      </c>
      <c r="AV104" s="128">
        <v>5.8097370366438854</v>
      </c>
      <c r="AW104" s="130">
        <v>62.188745831080695</v>
      </c>
      <c r="AX104" s="128">
        <v>5.633282403890008</v>
      </c>
      <c r="AY104" s="128">
        <v>10.699391727995515</v>
      </c>
      <c r="AZ104" s="128">
        <v>1.2322734224681879</v>
      </c>
      <c r="BA104" s="128">
        <v>5.6770492925050213</v>
      </c>
      <c r="BB104" s="128">
        <v>1.5659600896496917</v>
      </c>
      <c r="BC104" s="128">
        <v>0.5239676291295029</v>
      </c>
      <c r="BD104" s="128">
        <v>1.9064496779850795</v>
      </c>
      <c r="BE104" s="128">
        <v>0.32200378874112678</v>
      </c>
      <c r="BF104" s="128">
        <v>2.2075236314467226</v>
      </c>
      <c r="BG104" s="128">
        <v>0.41898419788459412</v>
      </c>
      <c r="BH104" s="128">
        <v>1.2400785695831447</v>
      </c>
      <c r="BI104" s="128">
        <v>0.22004112871406253</v>
      </c>
      <c r="BJ104" s="128">
        <v>1.3866003543898935</v>
      </c>
      <c r="BK104" s="128">
        <v>0.21330752211870246</v>
      </c>
      <c r="BL104" s="128">
        <v>1.3142888158106742</v>
      </c>
      <c r="BM104" s="128">
        <v>0.11345047604793113</v>
      </c>
      <c r="BN104" s="128">
        <v>3.194888657921898</v>
      </c>
      <c r="BO104" s="128">
        <v>1.3700498288040437</v>
      </c>
      <c r="BP104" s="128">
        <v>0.35958704634536309</v>
      </c>
    </row>
    <row r="105" spans="1:68" x14ac:dyDescent="0.35">
      <c r="A105" s="122" t="s">
        <v>4419</v>
      </c>
      <c r="B105" s="131">
        <v>487912</v>
      </c>
      <c r="C105" s="131">
        <v>6767528</v>
      </c>
      <c r="D105" t="s">
        <v>138</v>
      </c>
      <c r="E105" s="138" t="s">
        <v>4274</v>
      </c>
      <c r="F105" s="125" t="s">
        <v>4391</v>
      </c>
      <c r="G105" s="125" t="s">
        <v>4582</v>
      </c>
      <c r="H105" s="132">
        <v>43313</v>
      </c>
      <c r="I105" s="127">
        <v>51.896881574980924</v>
      </c>
      <c r="J105" s="128">
        <v>0.88739048511189778</v>
      </c>
      <c r="K105" s="127">
        <v>13.86700004102337</v>
      </c>
      <c r="L105" s="127">
        <v>12.257202350862389</v>
      </c>
      <c r="M105" s="128">
        <v>0.19667563516509928</v>
      </c>
      <c r="N105" s="127">
        <v>6.5731170752898915</v>
      </c>
      <c r="O105" s="127">
        <v>11.096022919354281</v>
      </c>
      <c r="P105" s="127">
        <v>1.9754043340510945</v>
      </c>
      <c r="Q105" s="127">
        <v>9.7485513427996037E-2</v>
      </c>
      <c r="R105" s="127">
        <v>9.4502128890391057E-2</v>
      </c>
      <c r="S105" s="127">
        <f t="shared" si="10"/>
        <v>4.5962235338485808E-3</v>
      </c>
      <c r="T105" s="127">
        <v>0.33036972258660724</v>
      </c>
      <c r="U105" s="127">
        <f t="shared" si="8"/>
        <v>99.276648004277789</v>
      </c>
      <c r="V105" s="129">
        <v>38.206949315783909</v>
      </c>
      <c r="W105" s="130">
        <v>280.5605609402653</v>
      </c>
      <c r="X105" s="130">
        <v>31.480983108551928</v>
      </c>
      <c r="Y105" s="130">
        <v>35.126760461989207</v>
      </c>
      <c r="Z105" s="130">
        <v>145.88997538477503</v>
      </c>
      <c r="AA105" s="130">
        <v>23.851446779155488</v>
      </c>
      <c r="AB105" s="130">
        <v>94.856678241714263</v>
      </c>
      <c r="AC105" s="130">
        <v>68.888904380969706</v>
      </c>
      <c r="AD105" s="130">
        <v>23.06878742375066</v>
      </c>
      <c r="AE105" s="130">
        <v>49.930592939941192</v>
      </c>
      <c r="AF105" s="130">
        <v>51.187641269909015</v>
      </c>
      <c r="AG105" s="128">
        <v>0.81653651602851918</v>
      </c>
      <c r="AH105" s="130">
        <v>256.73465526141024</v>
      </c>
      <c r="AI105" s="130">
        <v>31.481361624297289</v>
      </c>
      <c r="AJ105" s="128">
        <v>0.1870453625256</v>
      </c>
      <c r="AK105" s="128">
        <v>11.331209372048569</v>
      </c>
      <c r="AL105" s="130">
        <v>36.221816132722417</v>
      </c>
      <c r="AM105" s="130">
        <v>133.58784508574144</v>
      </c>
      <c r="AN105" s="130">
        <v>25.0957752798044</v>
      </c>
      <c r="AO105" s="130">
        <v>92.570847599196611</v>
      </c>
      <c r="AP105" s="130">
        <v>12.325133788596435</v>
      </c>
      <c r="AQ105" s="130">
        <v>0.64903770306020503</v>
      </c>
      <c r="AR105" s="130">
        <v>67.672848858416913</v>
      </c>
      <c r="AS105" s="130">
        <v>20.809973493195418</v>
      </c>
      <c r="AT105" s="130">
        <v>50.298668310638462</v>
      </c>
      <c r="AU105" s="128">
        <v>1.4448108910754667</v>
      </c>
      <c r="AV105" s="128">
        <v>0.12689568015099645</v>
      </c>
      <c r="AW105" s="130">
        <v>43.953385976895817</v>
      </c>
      <c r="AX105" s="128">
        <v>2.6415234968030306</v>
      </c>
      <c r="AY105" s="128">
        <v>9.29740053925428</v>
      </c>
      <c r="AZ105" s="128">
        <v>1.0193775962890503</v>
      </c>
      <c r="BA105" s="128">
        <v>5.0058394762326106</v>
      </c>
      <c r="BB105" s="128">
        <v>1.7347203652849419</v>
      </c>
      <c r="BC105" s="128">
        <v>0.72232823493419684</v>
      </c>
      <c r="BD105" s="128">
        <v>2.3918434476193271</v>
      </c>
      <c r="BE105" s="128">
        <v>0.42330672335083258</v>
      </c>
      <c r="BF105" s="128">
        <v>2.9838883890783818</v>
      </c>
      <c r="BG105" s="128">
        <v>0.59120911119690411</v>
      </c>
      <c r="BH105" s="128">
        <v>1.8448837362795061</v>
      </c>
      <c r="BI105" s="128">
        <v>0.29306226497089827</v>
      </c>
      <c r="BJ105" s="128">
        <v>1.9618603786046906</v>
      </c>
      <c r="BK105" s="128">
        <v>0.28671065147942887</v>
      </c>
      <c r="BL105" s="128">
        <v>1.3915542836046559</v>
      </c>
      <c r="BM105" s="128">
        <v>0.13424654029979291</v>
      </c>
      <c r="BN105" s="128">
        <v>2.6203691751990794</v>
      </c>
      <c r="BO105" s="128">
        <v>0.66128453732973769</v>
      </c>
      <c r="BP105" s="128">
        <v>0.19222092287591103</v>
      </c>
    </row>
    <row r="106" spans="1:68" x14ac:dyDescent="0.35">
      <c r="A106" s="122" t="s">
        <v>4433</v>
      </c>
      <c r="B106" s="131">
        <v>488997</v>
      </c>
      <c r="C106" s="131">
        <v>6767579</v>
      </c>
      <c r="D106" t="s">
        <v>153</v>
      </c>
      <c r="E106" s="138" t="s">
        <v>4274</v>
      </c>
      <c r="F106" s="125" t="s">
        <v>4391</v>
      </c>
      <c r="G106" s="125" t="s">
        <v>4582</v>
      </c>
      <c r="H106" s="132">
        <v>43313</v>
      </c>
      <c r="I106" s="127">
        <v>52.404374419804427</v>
      </c>
      <c r="J106" s="128">
        <v>0.96660194051506498</v>
      </c>
      <c r="K106" s="127">
        <v>13.536121907126486</v>
      </c>
      <c r="L106" s="127">
        <v>13.445513061486537</v>
      </c>
      <c r="M106" s="128">
        <v>0.19465890641647332</v>
      </c>
      <c r="N106" s="127">
        <v>5.7277268058728277</v>
      </c>
      <c r="O106" s="127">
        <v>11.131149532910413</v>
      </c>
      <c r="P106" s="127">
        <v>2.4530392185336516</v>
      </c>
      <c r="Q106" s="127">
        <v>0.11221783696343759</v>
      </c>
      <c r="R106" s="127">
        <v>0.10316377732703241</v>
      </c>
      <c r="S106" s="127">
        <f t="shared" si="10"/>
        <v>2.7921100615424142E-4</v>
      </c>
      <c r="T106" s="127">
        <v>0.13781562238522316</v>
      </c>
      <c r="U106" s="127">
        <f t="shared" si="8"/>
        <v>100.21266224034773</v>
      </c>
      <c r="V106" s="129">
        <v>38.319989101902294</v>
      </c>
      <c r="W106" s="130">
        <v>299.54294588412347</v>
      </c>
      <c r="X106" s="130">
        <v>1.9124041517413799</v>
      </c>
      <c r="Y106" s="130">
        <v>39.625952645901677</v>
      </c>
      <c r="Z106" s="130">
        <v>21.897657584739285</v>
      </c>
      <c r="AA106" s="130">
        <v>4.562931143329231</v>
      </c>
      <c r="AB106" s="130">
        <v>54.701893796291785</v>
      </c>
      <c r="AC106" s="130">
        <v>50.813609517208093</v>
      </c>
      <c r="AD106" s="130">
        <v>24.798576736915621</v>
      </c>
      <c r="AE106" s="130">
        <v>69.908869984343994</v>
      </c>
      <c r="AF106" s="130">
        <v>39.085551722879508</v>
      </c>
      <c r="AG106" s="128">
        <v>1.0019825857462501</v>
      </c>
      <c r="AH106" s="130">
        <v>312.37803966973672</v>
      </c>
      <c r="AI106" s="130">
        <v>1.4493216708664101</v>
      </c>
      <c r="AJ106" s="128">
        <v>0.18607297589517735</v>
      </c>
      <c r="AK106" s="128">
        <v>13.26440562982604</v>
      </c>
      <c r="AL106" s="130">
        <v>45.540527714160056</v>
      </c>
      <c r="AM106" s="130">
        <v>24.382419891525</v>
      </c>
      <c r="AN106" s="130">
        <v>6.7663210019282003</v>
      </c>
      <c r="AO106" s="130">
        <v>56.336065421693988</v>
      </c>
      <c r="AP106" s="130">
        <v>13.841820896586395</v>
      </c>
      <c r="AQ106" s="130">
        <v>0.83349461222807031</v>
      </c>
      <c r="AR106" s="130">
        <v>54.843344620627136</v>
      </c>
      <c r="AS106" s="130">
        <v>25.466448265066287</v>
      </c>
      <c r="AT106" s="130">
        <v>72.516815273323914</v>
      </c>
      <c r="AU106" s="128">
        <v>2.1907593543783461</v>
      </c>
      <c r="AV106" s="128">
        <v>-6.9734737457499175E-4</v>
      </c>
      <c r="AW106" s="130">
        <v>40.715496237403784</v>
      </c>
      <c r="AX106" s="128">
        <v>4.6594922615435772</v>
      </c>
      <c r="AY106" s="128">
        <v>11.298376319935846</v>
      </c>
      <c r="AZ106" s="128">
        <v>1.4839909955346975</v>
      </c>
      <c r="BA106" s="128">
        <v>7.4791434715495813</v>
      </c>
      <c r="BB106" s="128">
        <v>2.4254741404878688</v>
      </c>
      <c r="BC106" s="128">
        <v>0.88306284228897336</v>
      </c>
      <c r="BD106" s="128">
        <v>3.1476711703229019</v>
      </c>
      <c r="BE106" s="128">
        <v>0.53842356844130035</v>
      </c>
      <c r="BF106" s="128">
        <v>3.5437882535006096</v>
      </c>
      <c r="BG106" s="128">
        <v>0.68924692413105026</v>
      </c>
      <c r="BH106" s="128">
        <v>2.0952893171265541</v>
      </c>
      <c r="BI106" s="128">
        <v>0.37718905013100296</v>
      </c>
      <c r="BJ106" s="128">
        <v>2.3444214807572061</v>
      </c>
      <c r="BK106" s="128">
        <v>0.33846692090340669</v>
      </c>
      <c r="BL106" s="128">
        <v>1.9179947696349477</v>
      </c>
      <c r="BM106" s="128">
        <v>0.16995202055302622</v>
      </c>
      <c r="BN106" s="128">
        <v>0.20453707749230302</v>
      </c>
      <c r="BO106" s="128">
        <v>0.88242189027541329</v>
      </c>
      <c r="BP106" s="128">
        <v>0.20011181365995254</v>
      </c>
    </row>
    <row r="107" spans="1:68" x14ac:dyDescent="0.35">
      <c r="A107" s="122" t="s">
        <v>4487</v>
      </c>
      <c r="B107" s="131">
        <v>485504</v>
      </c>
      <c r="C107" s="131">
        <v>6763435</v>
      </c>
      <c r="D107" t="s">
        <v>4295</v>
      </c>
      <c r="E107" s="138" t="s">
        <v>4274</v>
      </c>
      <c r="F107" s="125" t="s">
        <v>4391</v>
      </c>
      <c r="G107" s="125" t="s">
        <v>4582</v>
      </c>
      <c r="H107" s="126">
        <v>43647</v>
      </c>
      <c r="I107" s="127">
        <v>57.104155806173772</v>
      </c>
      <c r="J107" s="128">
        <v>0.98768682562196375</v>
      </c>
      <c r="K107" s="127">
        <v>12.404381528958679</v>
      </c>
      <c r="L107" s="127">
        <v>11.929966134338017</v>
      </c>
      <c r="M107" s="128">
        <v>0.16194909970029664</v>
      </c>
      <c r="N107" s="127">
        <v>5.8336657038449538</v>
      </c>
      <c r="O107" s="127">
        <v>8.6015832856269796</v>
      </c>
      <c r="P107" s="127">
        <v>3.2668759193159072</v>
      </c>
      <c r="Q107" s="127">
        <v>0.17903233355933992</v>
      </c>
      <c r="R107" s="127">
        <v>7.0291198993771078E-2</v>
      </c>
      <c r="S107" s="127">
        <f t="shared" si="10"/>
        <v>3.906048169454578E-3</v>
      </c>
      <c r="T107" s="127">
        <v>0.47195319797456942</v>
      </c>
      <c r="U107" s="127">
        <f t="shared" si="8"/>
        <v>101.01544708227769</v>
      </c>
      <c r="V107" s="129">
        <v>31.634990232789661</v>
      </c>
      <c r="W107" s="130">
        <v>291.86730045721646</v>
      </c>
      <c r="X107" s="130">
        <v>26.753754585305327</v>
      </c>
      <c r="Y107" s="130">
        <v>51.264194091753751</v>
      </c>
      <c r="Z107" s="130">
        <v>57.641073895670942</v>
      </c>
      <c r="AA107" s="130">
        <v>23.372833279203302</v>
      </c>
      <c r="AB107" s="130">
        <v>69.041494264166801</v>
      </c>
      <c r="AC107" s="130">
        <v>135.23611013526403</v>
      </c>
      <c r="AD107" s="130">
        <v>47.100371272290417</v>
      </c>
      <c r="AE107" s="130">
        <v>70.777520124460665</v>
      </c>
      <c r="AF107" s="130">
        <v>44.36748139132709</v>
      </c>
      <c r="AG107" s="128">
        <v>0.962717737131076</v>
      </c>
      <c r="AH107" s="130">
        <v>281.620804942966</v>
      </c>
      <c r="AI107" s="130">
        <v>23.213501373822144</v>
      </c>
      <c r="AJ107" s="128">
        <v>0.15298639878934481</v>
      </c>
      <c r="AK107" s="128">
        <v>11.003553250423337</v>
      </c>
      <c r="AL107" s="130">
        <v>39.905318910237035</v>
      </c>
      <c r="AM107" s="130">
        <v>70.159416221388724</v>
      </c>
      <c r="AN107" s="130">
        <v>89.468126699117875</v>
      </c>
      <c r="AO107" s="130">
        <v>72.980559393589999</v>
      </c>
      <c r="AP107" s="130">
        <v>14.951401281763651</v>
      </c>
      <c r="AQ107" s="130">
        <v>18.873861758673261</v>
      </c>
      <c r="AR107" s="130">
        <v>130.33372111711796</v>
      </c>
      <c r="AS107" s="130">
        <v>44.30315791132945</v>
      </c>
      <c r="AT107" s="130">
        <v>72.508674990331997</v>
      </c>
      <c r="AU107" s="128">
        <v>4.5180853083193417</v>
      </c>
      <c r="AV107" s="128">
        <v>2.8674048026761616</v>
      </c>
      <c r="AW107" s="130">
        <v>61.111469137418858</v>
      </c>
      <c r="AX107" s="128">
        <v>28.588027654271212</v>
      </c>
      <c r="AY107" s="128">
        <v>59.458429469857798</v>
      </c>
      <c r="AZ107" s="128">
        <v>5.213291425259019</v>
      </c>
      <c r="BA107" s="128">
        <v>20.445480345887528</v>
      </c>
      <c r="BB107" s="128">
        <v>5.3131705996618948</v>
      </c>
      <c r="BC107" s="128">
        <v>1.7775214947659181</v>
      </c>
      <c r="BD107" s="128">
        <v>5.8966443570145017</v>
      </c>
      <c r="BE107" s="128">
        <v>1.0926346151162873</v>
      </c>
      <c r="BF107" s="128">
        <v>6.5227798320994834</v>
      </c>
      <c r="BG107" s="128">
        <v>1.279933107037216</v>
      </c>
      <c r="BH107" s="128">
        <v>3.7439297420390383</v>
      </c>
      <c r="BI107" s="128">
        <v>0.62065769508651569</v>
      </c>
      <c r="BJ107" s="128">
        <v>3.8663227298535707</v>
      </c>
      <c r="BK107" s="128">
        <v>0.57357527937197605</v>
      </c>
      <c r="BL107" s="128">
        <v>2.2921241046043348</v>
      </c>
      <c r="BM107" s="128">
        <v>0.29341861074200076</v>
      </c>
      <c r="BN107" s="128">
        <v>11.351843871710706</v>
      </c>
      <c r="BO107" s="128">
        <v>2.2641339831722456</v>
      </c>
      <c r="BP107" s="128">
        <v>0.36913849423229961</v>
      </c>
    </row>
    <row r="108" spans="1:68" x14ac:dyDescent="0.35">
      <c r="A108" s="122" t="s">
        <v>4492</v>
      </c>
      <c r="B108" s="131">
        <v>485190</v>
      </c>
      <c r="C108" s="131">
        <v>6763797</v>
      </c>
      <c r="D108" t="s">
        <v>4344</v>
      </c>
      <c r="E108" s="138" t="s">
        <v>4274</v>
      </c>
      <c r="F108" s="125" t="s">
        <v>4391</v>
      </c>
      <c r="G108" s="125" t="s">
        <v>4582</v>
      </c>
      <c r="H108" s="126">
        <v>43647</v>
      </c>
      <c r="I108" s="127">
        <v>53.931611665477504</v>
      </c>
      <c r="J108" s="128">
        <v>0.54607607085724674</v>
      </c>
      <c r="K108" s="127">
        <v>10.002895352895372</v>
      </c>
      <c r="L108" s="127">
        <v>10.456874917142352</v>
      </c>
      <c r="M108" s="128">
        <v>0.1732349274372281</v>
      </c>
      <c r="N108" s="127">
        <v>13.659725450182606</v>
      </c>
      <c r="O108" s="127">
        <v>9.2366828703499593</v>
      </c>
      <c r="P108" s="127">
        <v>1.2975846048039346</v>
      </c>
      <c r="Q108" s="127">
        <v>0.13378507859708352</v>
      </c>
      <c r="R108" s="127">
        <v>5.2869213122219497E-2</v>
      </c>
      <c r="S108" s="127">
        <f t="shared" si="10"/>
        <v>0.17913714553636129</v>
      </c>
      <c r="T108" s="127">
        <v>0.63165224311153878</v>
      </c>
      <c r="U108" s="127">
        <f t="shared" si="8"/>
        <v>100.3021295395134</v>
      </c>
      <c r="V108" s="129">
        <v>32.510000000000005</v>
      </c>
      <c r="W108" s="130">
        <v>210.95899680194719</v>
      </c>
      <c r="X108" s="130">
        <v>1226.9667502490499</v>
      </c>
      <c r="Y108" s="130">
        <v>56.989959854676052</v>
      </c>
      <c r="Z108" s="130">
        <v>333.03232484213271</v>
      </c>
      <c r="AA108" s="130">
        <v>61.845169443019643</v>
      </c>
      <c r="AB108" s="130">
        <v>75.530830035095036</v>
      </c>
      <c r="AC108" s="130">
        <v>63.174834667827071</v>
      </c>
      <c r="AD108" s="130">
        <v>26.5127824382099</v>
      </c>
      <c r="AE108" s="130">
        <v>40.701209361458147</v>
      </c>
      <c r="AF108" s="130">
        <v>28.620170614615851</v>
      </c>
      <c r="AG108" s="128">
        <v>0.55042261485282795</v>
      </c>
      <c r="AH108" s="130">
        <v>189.95</v>
      </c>
      <c r="AI108" s="130">
        <v>1284</v>
      </c>
      <c r="AJ108" s="128">
        <v>0.17233775233284901</v>
      </c>
      <c r="AK108" s="128">
        <v>19.919831886844111</v>
      </c>
      <c r="AL108" s="130">
        <v>59.064999999999998</v>
      </c>
      <c r="AM108" s="130">
        <v>350.25</v>
      </c>
      <c r="AN108" s="130">
        <v>40.159999999999997</v>
      </c>
      <c r="AO108" s="130">
        <v>76.25</v>
      </c>
      <c r="AP108" s="130">
        <v>130.05504981308914</v>
      </c>
      <c r="AQ108" s="130">
        <v>3.3499999999999996</v>
      </c>
      <c r="AR108" s="130">
        <v>60.15</v>
      </c>
      <c r="AS108" s="130">
        <v>11.370000000000001</v>
      </c>
      <c r="AT108" s="130">
        <v>35.954999999999998</v>
      </c>
      <c r="AU108" s="128">
        <v>1.4550000000000001</v>
      </c>
      <c r="AV108" s="128">
        <v>0.78449999999999998</v>
      </c>
      <c r="AW108" s="130">
        <v>37.900000000000006</v>
      </c>
      <c r="AX108" s="128">
        <v>2.8174999999999999</v>
      </c>
      <c r="AY108" s="128">
        <v>6.665</v>
      </c>
      <c r="AZ108" s="128">
        <v>0.89</v>
      </c>
      <c r="BA108" s="128">
        <v>4.5149999999999997</v>
      </c>
      <c r="BB108" s="128">
        <v>1.415</v>
      </c>
      <c r="BC108" s="128">
        <v>0.51500000000000001</v>
      </c>
      <c r="BD108" s="128">
        <v>1.78</v>
      </c>
      <c r="BE108" s="128">
        <v>0.28500000000000003</v>
      </c>
      <c r="BF108" s="128">
        <v>2.2350000000000003</v>
      </c>
      <c r="BG108" s="128">
        <v>0.45250000000000001</v>
      </c>
      <c r="BH108" s="128">
        <v>1.3614999999999999</v>
      </c>
      <c r="BI108" s="128">
        <v>0.1925</v>
      </c>
      <c r="BJ108" s="128">
        <v>1.395</v>
      </c>
      <c r="BK108" s="128">
        <v>0.19550000000000001</v>
      </c>
      <c r="BL108" s="128">
        <v>1.0505</v>
      </c>
      <c r="BM108" s="128">
        <v>9.2749999999999999E-2</v>
      </c>
      <c r="BN108" s="128">
        <v>1.33</v>
      </c>
      <c r="BO108" s="128">
        <v>0.55750000000000011</v>
      </c>
      <c r="BP108" s="128">
        <v>0.14200000000000002</v>
      </c>
    </row>
    <row r="109" spans="1:68" x14ac:dyDescent="0.35">
      <c r="A109" s="122" t="s">
        <v>4503</v>
      </c>
      <c r="B109" s="131">
        <v>487091</v>
      </c>
      <c r="C109" s="131">
        <v>6761347</v>
      </c>
      <c r="D109" t="s">
        <v>4587</v>
      </c>
      <c r="E109" s="138" t="s">
        <v>4274</v>
      </c>
      <c r="F109" s="125" t="s">
        <v>4391</v>
      </c>
      <c r="G109" s="125" t="s">
        <v>4582</v>
      </c>
      <c r="H109" s="126">
        <v>43647</v>
      </c>
      <c r="I109" s="127">
        <v>55.792985505296109</v>
      </c>
      <c r="J109" s="128">
        <v>0.32932170261831573</v>
      </c>
      <c r="K109" s="127">
        <v>5.9988721842237087</v>
      </c>
      <c r="L109" s="127">
        <v>8.3119454227274243</v>
      </c>
      <c r="M109" s="128">
        <v>0.22295261303430725</v>
      </c>
      <c r="N109" s="127">
        <v>14.056495961296466</v>
      </c>
      <c r="O109" s="127">
        <v>13.059278921496501</v>
      </c>
      <c r="P109" s="127">
        <v>0.80075182319790628</v>
      </c>
      <c r="Q109" s="127">
        <v>0.19385584262767422</v>
      </c>
      <c r="R109" s="127">
        <v>1.218484217393998E-2</v>
      </c>
      <c r="S109" s="127">
        <f t="shared" si="10"/>
        <v>0.27794451944646642</v>
      </c>
      <c r="T109" s="127">
        <v>0.57420057420046722</v>
      </c>
      <c r="U109" s="127">
        <f t="shared" si="8"/>
        <v>99.630789912339267</v>
      </c>
      <c r="V109" s="129">
        <v>53.407654219063772</v>
      </c>
      <c r="W109" s="130">
        <v>233.03164922498826</v>
      </c>
      <c r="X109" s="130">
        <v>1903.72958524977</v>
      </c>
      <c r="Y109" s="130">
        <v>41.762777923231219</v>
      </c>
      <c r="Z109" s="130">
        <v>156.18326917547478</v>
      </c>
      <c r="AA109" s="130">
        <v>14.567037645030601</v>
      </c>
      <c r="AB109" s="130">
        <v>99.295554603880817</v>
      </c>
      <c r="AC109" s="130">
        <v>25.13773423717188</v>
      </c>
      <c r="AD109" s="130">
        <v>11.910068759795653</v>
      </c>
      <c r="AE109" s="130">
        <v>18.193970902818698</v>
      </c>
      <c r="AF109" s="130">
        <v>24.575761160298757</v>
      </c>
      <c r="AG109" s="128">
        <v>0.35283460553865664</v>
      </c>
      <c r="AH109" s="130">
        <v>222.12805796716742</v>
      </c>
      <c r="AI109" s="130">
        <v>1944.8168309725493</v>
      </c>
      <c r="AJ109" s="128">
        <v>0.23389252574523056</v>
      </c>
      <c r="AK109" s="128">
        <v>8.6199595390852597</v>
      </c>
      <c r="AL109" s="130">
        <v>40.045796489157965</v>
      </c>
      <c r="AM109" s="130">
        <v>154.58039363262313</v>
      </c>
      <c r="AN109" s="130">
        <v>15.705131298460232</v>
      </c>
      <c r="AO109" s="130">
        <v>105.35239053698285</v>
      </c>
      <c r="AP109" s="130">
        <v>5.3749497324960682</v>
      </c>
      <c r="AQ109" s="130">
        <v>9.3445796471847391</v>
      </c>
      <c r="AR109" s="130">
        <v>24.890372482983214</v>
      </c>
      <c r="AS109" s="130">
        <v>12.332584066545943</v>
      </c>
      <c r="AT109" s="130">
        <v>19.062243715167757</v>
      </c>
      <c r="AU109" s="128">
        <v>0.70846141694370002</v>
      </c>
      <c r="AV109" s="128">
        <v>0.92817942416621735</v>
      </c>
      <c r="AW109" s="130">
        <v>22.704672318972417</v>
      </c>
      <c r="AX109" s="128">
        <v>2.1033696141250582</v>
      </c>
      <c r="AY109" s="128">
        <v>4.1151144480090878</v>
      </c>
      <c r="AZ109" s="128">
        <v>0.58063688339301089</v>
      </c>
      <c r="BA109" s="128">
        <v>3.0926865334728317</v>
      </c>
      <c r="BB109" s="128">
        <v>1.0611384745514152</v>
      </c>
      <c r="BC109" s="128">
        <v>0.37688795746849191</v>
      </c>
      <c r="BD109" s="128">
        <v>1.3770506603973804</v>
      </c>
      <c r="BE109" s="128">
        <v>0.27871493892746008</v>
      </c>
      <c r="BF109" s="128">
        <v>1.7550803652598093</v>
      </c>
      <c r="BG109" s="128">
        <v>0.37104251580398895</v>
      </c>
      <c r="BH109" s="128">
        <v>1.1122059795222512</v>
      </c>
      <c r="BI109" s="128">
        <v>0.19051251376119122</v>
      </c>
      <c r="BJ109" s="128">
        <v>1.1295919160141106</v>
      </c>
      <c r="BK109" s="128">
        <v>0.16756576621298014</v>
      </c>
      <c r="BL109" s="128">
        <v>0.41322898207879677</v>
      </c>
      <c r="BM109" s="128">
        <v>4.7910789311080476E-2</v>
      </c>
      <c r="BN109" s="128">
        <v>1.9290131323542137</v>
      </c>
      <c r="BO109" s="128">
        <v>0.44911000884202273</v>
      </c>
      <c r="BP109" s="128">
        <v>7.5768191385064868E-2</v>
      </c>
    </row>
    <row r="110" spans="1:68" x14ac:dyDescent="0.35">
      <c r="A110" s="122" t="s">
        <v>4505</v>
      </c>
      <c r="B110" s="131">
        <v>486668</v>
      </c>
      <c r="C110" s="131">
        <v>6761014</v>
      </c>
      <c r="D110" t="s">
        <v>138</v>
      </c>
      <c r="E110" s="138" t="s">
        <v>4274</v>
      </c>
      <c r="F110" s="125" t="s">
        <v>4391</v>
      </c>
      <c r="G110" s="125" t="s">
        <v>4582</v>
      </c>
      <c r="H110" s="126">
        <v>43647</v>
      </c>
      <c r="I110" s="127">
        <v>54.793357980786787</v>
      </c>
      <c r="J110" s="128">
        <v>0.30335308451197901</v>
      </c>
      <c r="K110" s="127">
        <v>9.9118500299741008</v>
      </c>
      <c r="L110" s="127">
        <v>8.8540948052882094</v>
      </c>
      <c r="M110" s="128">
        <v>0.14384506445050235</v>
      </c>
      <c r="N110" s="127">
        <v>11.896572786093442</v>
      </c>
      <c r="O110" s="127">
        <v>12.204253053888367</v>
      </c>
      <c r="P110" s="127">
        <v>1.39002496090822</v>
      </c>
      <c r="Q110" s="127">
        <v>0.10946292292630944</v>
      </c>
      <c r="R110" s="127">
        <v>2.1394250247398477E-2</v>
      </c>
      <c r="S110" s="127">
        <f t="shared" si="10"/>
        <v>0.17592059716640773</v>
      </c>
      <c r="T110" s="127">
        <v>0.50886813892581029</v>
      </c>
      <c r="U110" s="127">
        <f t="shared" si="8"/>
        <v>100.31299767516754</v>
      </c>
      <c r="V110" s="129">
        <v>44.981633476397491</v>
      </c>
      <c r="W110" s="130">
        <v>200.61174691925856</v>
      </c>
      <c r="X110" s="130">
        <v>1204.9355970301899</v>
      </c>
      <c r="Y110" s="130">
        <v>44.306322456709999</v>
      </c>
      <c r="Z110" s="130">
        <v>2821.5320341084221</v>
      </c>
      <c r="AA110" s="130">
        <v>130.99353233195527</v>
      </c>
      <c r="AB110" s="130">
        <v>87.240919759792433</v>
      </c>
      <c r="AC110" s="130">
        <v>61.37642578861405</v>
      </c>
      <c r="AD110" s="130">
        <v>8.8160329769785566</v>
      </c>
      <c r="AE110" s="130">
        <v>17.360646766893083</v>
      </c>
      <c r="AF110" s="130">
        <v>23.036754768356978</v>
      </c>
      <c r="AG110" s="128">
        <v>0.313546398922745</v>
      </c>
      <c r="AH110" s="130">
        <v>197.58211611666411</v>
      </c>
      <c r="AI110" s="130">
        <v>1173.3232940828677</v>
      </c>
      <c r="AJ110" s="128">
        <v>0.15812231527037271</v>
      </c>
      <c r="AK110" s="128">
        <v>9.6052676625101547</v>
      </c>
      <c r="AL110" s="130">
        <v>42.558811628279997</v>
      </c>
      <c r="AM110" s="130">
        <v>2897.8743048081583</v>
      </c>
      <c r="AN110" s="130">
        <v>146.67037833170048</v>
      </c>
      <c r="AO110" s="130">
        <v>87.579359326750108</v>
      </c>
      <c r="AP110" s="130">
        <v>7.3915650866274891</v>
      </c>
      <c r="AQ110" s="130">
        <v>4.1975919965234398</v>
      </c>
      <c r="AR110" s="130">
        <v>64.055132019391138</v>
      </c>
      <c r="AS110" s="130">
        <v>9.2736952887137196</v>
      </c>
      <c r="AT110" s="130">
        <v>12.623756556793477</v>
      </c>
      <c r="AU110" s="128">
        <v>1.7836115131785</v>
      </c>
      <c r="AV110" s="128">
        <v>0.67494711700392263</v>
      </c>
      <c r="AW110" s="130">
        <v>22.703993383871651</v>
      </c>
      <c r="AX110" s="128">
        <v>1.4612360389135548</v>
      </c>
      <c r="AY110" s="128">
        <v>3.3012582385605671</v>
      </c>
      <c r="AZ110" s="128">
        <v>0.45626821409573926</v>
      </c>
      <c r="BA110" s="128">
        <v>2.3802456028335408</v>
      </c>
      <c r="BB110" s="128">
        <v>0.84678696128426345</v>
      </c>
      <c r="BC110" s="128">
        <v>0.32180164273019035</v>
      </c>
      <c r="BD110" s="128">
        <v>1.0745956506976508</v>
      </c>
      <c r="BE110" s="128">
        <v>0.21472969443042997</v>
      </c>
      <c r="BF110" s="128">
        <v>1.3588389760099109</v>
      </c>
      <c r="BG110" s="128">
        <v>0.28545027875838652</v>
      </c>
      <c r="BH110" s="128">
        <v>0.88472599947327124</v>
      </c>
      <c r="BI110" s="128">
        <v>0.14536324902808076</v>
      </c>
      <c r="BJ110" s="128">
        <v>0.91792532894345402</v>
      </c>
      <c r="BK110" s="128">
        <v>0.13857605654113356</v>
      </c>
      <c r="BL110" s="128">
        <v>0.43518886375619403</v>
      </c>
      <c r="BM110" s="128">
        <v>6.8507527203946303E-2</v>
      </c>
      <c r="BN110" s="128">
        <v>5.6315422796898371</v>
      </c>
      <c r="BO110" s="128">
        <v>0.542897107474</v>
      </c>
      <c r="BP110" s="128">
        <v>0.1107514657818687</v>
      </c>
    </row>
    <row r="111" spans="1:68" x14ac:dyDescent="0.35">
      <c r="A111" s="122" t="s">
        <v>4451</v>
      </c>
      <c r="B111" s="131">
        <v>490297</v>
      </c>
      <c r="C111" s="131">
        <v>6771900</v>
      </c>
      <c r="D111" t="s">
        <v>4327</v>
      </c>
      <c r="E111" s="138" t="s">
        <v>4452</v>
      </c>
      <c r="F111" s="131" t="s">
        <v>4453</v>
      </c>
      <c r="G111" s="125" t="s">
        <v>4582</v>
      </c>
      <c r="H111" s="132">
        <v>43313</v>
      </c>
      <c r="I111" s="127">
        <v>59.991972259494602</v>
      </c>
      <c r="J111" s="128">
        <v>0.67520481857182768</v>
      </c>
      <c r="K111" s="127">
        <v>27.881054679044592</v>
      </c>
      <c r="L111" s="127">
        <v>1.1120659006518154</v>
      </c>
      <c r="M111" s="128">
        <v>4.6464847570341878E-4</v>
      </c>
      <c r="N111" s="127">
        <v>2.9278832048451567E-2</v>
      </c>
      <c r="O111" s="127">
        <v>1.0952576386145701E-2</v>
      </c>
      <c r="P111" s="127">
        <v>4.4417905953302771E-2</v>
      </c>
      <c r="Q111" s="127">
        <v>2.8137419164231039E-2</v>
      </c>
      <c r="R111" s="127">
        <v>3.5049480668686926E-2</v>
      </c>
      <c r="S111" s="127">
        <f t="shared" si="10"/>
        <v>2.4850165763805119E-3</v>
      </c>
      <c r="T111" s="127">
        <v>10.72018417496621</v>
      </c>
      <c r="U111" s="127">
        <f t="shared" si="8"/>
        <v>100.53126771200195</v>
      </c>
      <c r="V111" s="129">
        <v>5.0697648060094149</v>
      </c>
      <c r="W111" s="130">
        <v>49.894859312713095</v>
      </c>
      <c r="X111" s="130">
        <v>17.020661482058301</v>
      </c>
      <c r="Y111" s="130">
        <v>5.585118596127427</v>
      </c>
      <c r="Z111" s="130">
        <v>6.7148372340150102</v>
      </c>
      <c r="AA111" s="130">
        <v>21.357044774579801</v>
      </c>
      <c r="AB111" s="130">
        <v>10.032992863683925</v>
      </c>
      <c r="AC111" s="130">
        <v>3.5886035056700214</v>
      </c>
      <c r="AD111" s="130">
        <v>7.6124314189076712</v>
      </c>
      <c r="AE111" s="130">
        <v>384.38503790425602</v>
      </c>
      <c r="AF111" s="130">
        <v>140.02026580564944</v>
      </c>
      <c r="AG111" s="128">
        <v>0.69090254828383801</v>
      </c>
      <c r="AH111" s="130">
        <v>51.602932464498501</v>
      </c>
      <c r="AI111" s="130">
        <v>19.529842500979409</v>
      </c>
      <c r="AJ111" s="128">
        <v>2.3940004856557427E-2</v>
      </c>
      <c r="AK111" s="128">
        <v>1.1599540887706801</v>
      </c>
      <c r="AL111" s="130">
        <v>4.2990642436240698</v>
      </c>
      <c r="AM111" s="130">
        <v>8.0386848352705993</v>
      </c>
      <c r="AN111" s="130">
        <v>18.738869387453875</v>
      </c>
      <c r="AO111" s="130">
        <v>9.6350720427326007</v>
      </c>
      <c r="AP111" s="130">
        <v>18.293552762857846</v>
      </c>
      <c r="AQ111" s="130">
        <v>2.0506501402083703</v>
      </c>
      <c r="AR111" s="130">
        <v>4.4981745759522322</v>
      </c>
      <c r="AS111" s="130">
        <v>8.2805549003137777</v>
      </c>
      <c r="AT111" s="130">
        <v>391.73691517898806</v>
      </c>
      <c r="AU111" s="128">
        <v>15.922785259027375</v>
      </c>
      <c r="AV111" s="128">
        <v>0.12909876622517416</v>
      </c>
      <c r="AW111" s="130">
        <v>135.40603945107947</v>
      </c>
      <c r="AX111" s="128">
        <v>2.973468518505431</v>
      </c>
      <c r="AY111" s="128">
        <v>7.1631018703419134</v>
      </c>
      <c r="AZ111" s="128">
        <v>0.7117803965775551</v>
      </c>
      <c r="BA111" s="128">
        <v>3.9914962726081691</v>
      </c>
      <c r="BB111" s="128">
        <v>1.611052780453158</v>
      </c>
      <c r="BC111" s="128">
        <v>0.61240022529343174</v>
      </c>
      <c r="BD111" s="128">
        <v>1.6407643495330908</v>
      </c>
      <c r="BE111" s="128">
        <v>0.23526549567978072</v>
      </c>
      <c r="BF111" s="128">
        <v>1.277327798130476</v>
      </c>
      <c r="BG111" s="128">
        <v>0.23214276333625991</v>
      </c>
      <c r="BH111" s="128">
        <v>0.74878039174808719</v>
      </c>
      <c r="BI111" s="128">
        <v>0.14433329305808612</v>
      </c>
      <c r="BJ111" s="128">
        <v>1.0754936044628081</v>
      </c>
      <c r="BK111" s="128">
        <v>0.1476576715837066</v>
      </c>
      <c r="BL111" s="128">
        <v>8.5392645494635033</v>
      </c>
      <c r="BM111" s="128">
        <v>1.3244084245197731</v>
      </c>
      <c r="BN111" s="128">
        <v>15.039602503758527</v>
      </c>
      <c r="BO111" s="128">
        <v>11.646477058799286</v>
      </c>
      <c r="BP111" s="128">
        <v>4.6319984795470868</v>
      </c>
    </row>
    <row r="112" spans="1:68" x14ac:dyDescent="0.35">
      <c r="A112" s="122" t="s">
        <v>4454</v>
      </c>
      <c r="B112" s="131">
        <v>490297</v>
      </c>
      <c r="C112" s="131">
        <v>6771622</v>
      </c>
      <c r="D112" t="s">
        <v>4327</v>
      </c>
      <c r="E112" s="138" t="s">
        <v>4452</v>
      </c>
      <c r="F112" s="131" t="s">
        <v>4453</v>
      </c>
      <c r="G112" s="125" t="s">
        <v>4582</v>
      </c>
      <c r="H112" s="126">
        <v>43647</v>
      </c>
      <c r="I112" s="127">
        <v>78.772138356087396</v>
      </c>
      <c r="J112" s="128">
        <v>0.4003144974791743</v>
      </c>
      <c r="K112" s="127">
        <v>13.856049005211943</v>
      </c>
      <c r="L112" s="127">
        <v>0.26656767556078209</v>
      </c>
      <c r="M112" s="128">
        <v>8.8660502293070997E-3</v>
      </c>
      <c r="N112" s="127">
        <v>4.4665577588143775E-2</v>
      </c>
      <c r="O112" s="127">
        <v>4.4193324960449816E-2</v>
      </c>
      <c r="P112" s="127">
        <v>6.4741761555805771E-2</v>
      </c>
      <c r="Q112" s="127">
        <v>5.8920591416889552E-2</v>
      </c>
      <c r="R112" s="127">
        <v>8.5858500879787952E-3</v>
      </c>
      <c r="S112" s="127">
        <f t="shared" si="10"/>
        <v>3.5600681259080239E-2</v>
      </c>
      <c r="T112" s="127">
        <v>5.9764268596859873</v>
      </c>
      <c r="U112" s="127">
        <f t="shared" si="8"/>
        <v>99.537070231122939</v>
      </c>
      <c r="V112" s="129">
        <v>4.9863751971789974</v>
      </c>
      <c r="W112" s="130">
        <v>68.751203490173808</v>
      </c>
      <c r="X112" s="130">
        <v>243.84028259644001</v>
      </c>
      <c r="Y112" s="130">
        <v>5.2316906355208177</v>
      </c>
      <c r="Z112" s="130">
        <v>5.7107658318382422</v>
      </c>
      <c r="AA112" s="130">
        <v>19.530736066177699</v>
      </c>
      <c r="AB112" s="130">
        <v>3.381699292027557</v>
      </c>
      <c r="AC112" s="130">
        <v>30.054485231729558</v>
      </c>
      <c r="AD112" s="130">
        <v>4.8958664418243751</v>
      </c>
      <c r="AE112" s="130">
        <v>141.55611893199472</v>
      </c>
      <c r="AF112" s="130">
        <v>3331.3087405981091</v>
      </c>
      <c r="AG112" s="128">
        <v>0.42153063869945168</v>
      </c>
      <c r="AH112" s="130">
        <v>70.280813607654295</v>
      </c>
      <c r="AI112" s="130">
        <v>247.89506655728994</v>
      </c>
      <c r="AJ112" s="128">
        <v>1.0608757047176755E-2</v>
      </c>
      <c r="AK112" s="128">
        <v>0.30437101852446397</v>
      </c>
      <c r="AL112" s="130">
        <v>6.23037994344718</v>
      </c>
      <c r="AM112" s="130">
        <v>5.1043410180466982</v>
      </c>
      <c r="AN112" s="130">
        <v>19.565898064246262</v>
      </c>
      <c r="AO112" s="130">
        <v>2.3567487648435002</v>
      </c>
      <c r="AP112" s="130">
        <v>14.974960810294602</v>
      </c>
      <c r="AQ112" s="130">
        <v>1.6718605502076433</v>
      </c>
      <c r="AR112" s="130">
        <v>32.326520473883463</v>
      </c>
      <c r="AS112" s="130">
        <v>5.1698381480025883</v>
      </c>
      <c r="AT112" s="130">
        <v>140.32444095576952</v>
      </c>
      <c r="AU112" s="128">
        <v>4.4746644603080492</v>
      </c>
      <c r="AV112" s="128">
        <v>9.2608783747182372E-2</v>
      </c>
      <c r="AW112" s="130">
        <v>3347.6478324290701</v>
      </c>
      <c r="AX112" s="128">
        <v>2.9491424504588331</v>
      </c>
      <c r="AY112" s="128">
        <v>4.636274631705299</v>
      </c>
      <c r="AZ112" s="128">
        <v>0.47435778791678318</v>
      </c>
      <c r="BA112" s="128">
        <v>2.0476025699902531</v>
      </c>
      <c r="BB112" s="128">
        <v>0.86814412684869213</v>
      </c>
      <c r="BC112" s="128">
        <v>0.32741449239798542</v>
      </c>
      <c r="BD112" s="128">
        <v>0.86599413163711947</v>
      </c>
      <c r="BE112" s="128">
        <v>0.1425397613416548</v>
      </c>
      <c r="BF112" s="128">
        <v>0.75930444730122892</v>
      </c>
      <c r="BG112" s="128">
        <v>0.154011893039699</v>
      </c>
      <c r="BH112" s="128">
        <v>0.47647491873495162</v>
      </c>
      <c r="BI112" s="128">
        <v>9.5619311399239432E-2</v>
      </c>
      <c r="BJ112" s="128">
        <v>0.64228553655701293</v>
      </c>
      <c r="BK112" s="128">
        <v>0.10100491945158234</v>
      </c>
      <c r="BL112" s="128">
        <v>3.3032100953499772</v>
      </c>
      <c r="BM112" s="128">
        <v>0.43893122731689105</v>
      </c>
      <c r="BN112" s="128">
        <v>26.785859102923478</v>
      </c>
      <c r="BO112" s="128">
        <v>9.164956341154479</v>
      </c>
      <c r="BP112" s="128">
        <v>2.2683664483203989</v>
      </c>
    </row>
    <row r="113" spans="1:68" x14ac:dyDescent="0.35">
      <c r="A113" s="122" t="s">
        <v>4456</v>
      </c>
      <c r="B113" s="131">
        <v>490267</v>
      </c>
      <c r="C113" s="131">
        <v>6771453</v>
      </c>
      <c r="D113" t="s">
        <v>4327</v>
      </c>
      <c r="E113" s="138" t="s">
        <v>4452</v>
      </c>
      <c r="F113" s="131" t="s">
        <v>4453</v>
      </c>
      <c r="G113" s="125" t="s">
        <v>4582</v>
      </c>
      <c r="H113" s="132">
        <v>43313</v>
      </c>
      <c r="I113" s="127">
        <v>76.3976994823973</v>
      </c>
      <c r="J113" s="128">
        <v>0.37116474010920558</v>
      </c>
      <c r="K113" s="127">
        <v>16.48989923600088</v>
      </c>
      <c r="L113" s="127">
        <v>0.17732296861866323</v>
      </c>
      <c r="M113" s="128">
        <v>5.5731703482336256E-3</v>
      </c>
      <c r="N113" s="127">
        <v>5.7655958564914518E-2</v>
      </c>
      <c r="O113" s="127">
        <v>6.6188512551368969E-2</v>
      </c>
      <c r="P113" s="127">
        <v>6.6702295264988776E-2</v>
      </c>
      <c r="Q113" s="127">
        <v>3.8892172936939522E-2</v>
      </c>
      <c r="R113" s="127">
        <v>9.1498249301980427E-3</v>
      </c>
      <c r="S113" s="127">
        <f t="shared" si="10"/>
        <v>4.7682656380663227E-2</v>
      </c>
      <c r="T113" s="127">
        <v>5.943424616310609</v>
      </c>
      <c r="U113" s="127">
        <f t="shared" si="8"/>
        <v>99.671355634413956</v>
      </c>
      <c r="V113" s="129">
        <v>6.2266701426179729</v>
      </c>
      <c r="W113" s="130">
        <v>80.644575364412347</v>
      </c>
      <c r="X113" s="130">
        <v>326.59353685385776</v>
      </c>
      <c r="Y113" s="130">
        <v>3.6467656805574906</v>
      </c>
      <c r="Z113" s="130">
        <v>130.57075722618453</v>
      </c>
      <c r="AA113" s="130">
        <v>7.8731498251207004</v>
      </c>
      <c r="AB113" s="130">
        <v>6.6795009308972162</v>
      </c>
      <c r="AC113" s="130">
        <v>7.3283166083379037</v>
      </c>
      <c r="AD113" s="130">
        <v>5.7687275297129341</v>
      </c>
      <c r="AE113" s="130">
        <v>129.55664314463147</v>
      </c>
      <c r="AF113" s="130">
        <v>139.57972225168137</v>
      </c>
      <c r="AG113" s="128">
        <v>0.36417776299652665</v>
      </c>
      <c r="AH113" s="130">
        <v>77.886193125940835</v>
      </c>
      <c r="AI113" s="130">
        <v>347.73756222918769</v>
      </c>
      <c r="AJ113" s="128">
        <v>5.3040950556199904E-3</v>
      </c>
      <c r="AK113" s="128">
        <v>0.21602421456473592</v>
      </c>
      <c r="AL113" s="130">
        <v>3.4125797087755498</v>
      </c>
      <c r="AM113" s="130">
        <v>134.11334144946625</v>
      </c>
      <c r="AN113" s="130">
        <v>8.0021426370773234</v>
      </c>
      <c r="AO113" s="130">
        <v>11.232226775075958</v>
      </c>
      <c r="AP113" s="130">
        <v>12.664396845081047</v>
      </c>
      <c r="AQ113" s="130">
        <v>1.7470065457587043</v>
      </c>
      <c r="AR113" s="130">
        <v>8.126490863435361</v>
      </c>
      <c r="AS113" s="130">
        <v>4.7202155440706646</v>
      </c>
      <c r="AT113" s="130">
        <v>132.85050297803545</v>
      </c>
      <c r="AU113" s="128">
        <v>2.9574379420510155</v>
      </c>
      <c r="AV113" s="128">
        <v>0.18931276740229128</v>
      </c>
      <c r="AW113" s="130">
        <v>124.67569007223163</v>
      </c>
      <c r="AX113" s="128">
        <v>10.310659915474639</v>
      </c>
      <c r="AY113" s="128">
        <v>14.275450747873279</v>
      </c>
      <c r="AZ113" s="128">
        <v>1.5715012527818966</v>
      </c>
      <c r="BA113" s="128">
        <v>5.3478868993607298</v>
      </c>
      <c r="BB113" s="128">
        <v>1.0337727292526175</v>
      </c>
      <c r="BC113" s="128">
        <v>0.16782833125182714</v>
      </c>
      <c r="BD113" s="128">
        <v>0.83623057542134005</v>
      </c>
      <c r="BE113" s="128">
        <v>0.10687367602835567</v>
      </c>
      <c r="BF113" s="128">
        <v>0.7073673583419432</v>
      </c>
      <c r="BG113" s="128">
        <v>0.14061649597471448</v>
      </c>
      <c r="BH113" s="128">
        <v>0.47471310282627915</v>
      </c>
      <c r="BI113" s="128">
        <v>8.6552700866658561E-2</v>
      </c>
      <c r="BJ113" s="128">
        <v>0.5610386535717764</v>
      </c>
      <c r="BK113" s="128">
        <v>9.6859238885600413E-2</v>
      </c>
      <c r="BL113" s="128">
        <v>3.3873327784685876</v>
      </c>
      <c r="BM113" s="128">
        <v>0.20789834307355531</v>
      </c>
      <c r="BN113" s="128">
        <v>2.8488264024979713</v>
      </c>
      <c r="BO113" s="128">
        <v>5.2331082656816088</v>
      </c>
      <c r="BP113" s="128">
        <v>1.1386604771995317</v>
      </c>
    </row>
    <row r="114" spans="1:68" x14ac:dyDescent="0.35">
      <c r="A114" s="122" t="s">
        <v>4457</v>
      </c>
      <c r="B114" s="131">
        <v>490236</v>
      </c>
      <c r="C114" s="131">
        <v>6771393</v>
      </c>
      <c r="D114" t="s">
        <v>4327</v>
      </c>
      <c r="E114" s="138" t="s">
        <v>4452</v>
      </c>
      <c r="F114" s="131" t="s">
        <v>4453</v>
      </c>
      <c r="G114" s="125" t="s">
        <v>4582</v>
      </c>
      <c r="H114" s="132">
        <v>43313</v>
      </c>
      <c r="I114" s="127">
        <v>77.456101870258692</v>
      </c>
      <c r="J114" s="128">
        <v>0.52645310599148332</v>
      </c>
      <c r="K114" s="127">
        <v>15.429125819010732</v>
      </c>
      <c r="L114" s="127">
        <v>0.20749042695438666</v>
      </c>
      <c r="M114" s="128">
        <v>1.1776298689196517E-2</v>
      </c>
      <c r="N114" s="127">
        <v>0.11398325880404792</v>
      </c>
      <c r="O114" s="127">
        <v>0.14258908849354737</v>
      </c>
      <c r="P114" s="127">
        <v>0.1973274572447431</v>
      </c>
      <c r="Q114" s="127">
        <v>0.16685108994893336</v>
      </c>
      <c r="R114" s="127">
        <v>1.110345800436304E-2</v>
      </c>
      <c r="S114" s="127">
        <f t="shared" si="10"/>
        <v>3.3476446363103277E-2</v>
      </c>
      <c r="T114" s="127">
        <v>6.2074110917682388</v>
      </c>
      <c r="U114" s="127">
        <f t="shared" si="8"/>
        <v>100.50368941153148</v>
      </c>
      <c r="V114" s="129">
        <v>4.7081384001719426</v>
      </c>
      <c r="W114" s="130">
        <v>64.077489293080049</v>
      </c>
      <c r="X114" s="130">
        <v>229.290728514406</v>
      </c>
      <c r="Y114" s="130">
        <v>4.2700414154862685</v>
      </c>
      <c r="Z114" s="130">
        <v>2.7377008788769999</v>
      </c>
      <c r="AA114" s="130">
        <v>9.5714452896310007</v>
      </c>
      <c r="AB114" s="130">
        <v>3.2888117930392884</v>
      </c>
      <c r="AC114" s="130">
        <v>10.660073512851371</v>
      </c>
      <c r="AD114" s="130">
        <v>10.035692445517341</v>
      </c>
      <c r="AE114" s="130">
        <v>169.559437333582</v>
      </c>
      <c r="AF114" s="130">
        <v>49.345270600931364</v>
      </c>
      <c r="AG114" s="128">
        <v>0.52805653775719541</v>
      </c>
      <c r="AH114" s="130">
        <v>64.767317544606342</v>
      </c>
      <c r="AI114" s="130">
        <v>234.0014085936221</v>
      </c>
      <c r="AJ114" s="128">
        <v>1.13528347587749E-2</v>
      </c>
      <c r="AK114" s="128">
        <v>0.21644147548904236</v>
      </c>
      <c r="AL114" s="130">
        <v>3.7054476112030899</v>
      </c>
      <c r="AM114" s="130">
        <v>1.6407658831292</v>
      </c>
      <c r="AN114" s="130">
        <v>10.398934685811234</v>
      </c>
      <c r="AO114" s="130">
        <v>4.0203034131125603</v>
      </c>
      <c r="AP114" s="130">
        <v>14.320654432578547</v>
      </c>
      <c r="AQ114" s="130">
        <v>5.6206797588743651</v>
      </c>
      <c r="AR114" s="130">
        <v>10.109213747954167</v>
      </c>
      <c r="AS114" s="130">
        <v>8.7772028082067752</v>
      </c>
      <c r="AT114" s="130">
        <v>175.15293564315667</v>
      </c>
      <c r="AU114" s="128">
        <v>4.2419751075248726</v>
      </c>
      <c r="AV114" s="128">
        <v>0.35003035166584079</v>
      </c>
      <c r="AW114" s="130">
        <v>45.618745443362897</v>
      </c>
      <c r="AX114" s="128">
        <v>9.422745553737462</v>
      </c>
      <c r="AY114" s="128">
        <v>15.789573350745256</v>
      </c>
      <c r="AZ114" s="128">
        <v>1.5755570656886797</v>
      </c>
      <c r="BA114" s="128">
        <v>5.3440740128553541</v>
      </c>
      <c r="BB114" s="128">
        <v>0.90260261459782443</v>
      </c>
      <c r="BC114" s="128">
        <v>0.21372392356053271</v>
      </c>
      <c r="BD114" s="128">
        <v>1.0573701952693613</v>
      </c>
      <c r="BE114" s="128">
        <v>0.17003476780020776</v>
      </c>
      <c r="BF114" s="128">
        <v>1.1368185256769494</v>
      </c>
      <c r="BG114" s="128">
        <v>0.24322951546789895</v>
      </c>
      <c r="BH114" s="128">
        <v>0.7921969784496351</v>
      </c>
      <c r="BI114" s="128">
        <v>0.13313883164436552</v>
      </c>
      <c r="BJ114" s="128">
        <v>0.92474602326872346</v>
      </c>
      <c r="BK114" s="128">
        <v>0.13503000607686505</v>
      </c>
      <c r="BL114" s="128">
        <v>4.637323041839708</v>
      </c>
      <c r="BM114" s="128">
        <v>0.37162223669445993</v>
      </c>
      <c r="BN114" s="128">
        <v>4.9233687335272807</v>
      </c>
      <c r="BO114" s="128">
        <v>3.2413568709878473</v>
      </c>
      <c r="BP114" s="128">
        <v>1.3439919008492907</v>
      </c>
    </row>
    <row r="115" spans="1:68" x14ac:dyDescent="0.35">
      <c r="A115" s="122" t="s">
        <v>4467</v>
      </c>
      <c r="B115" s="131">
        <v>478114</v>
      </c>
      <c r="C115" s="131">
        <v>6766759</v>
      </c>
      <c r="D115" t="s">
        <v>4327</v>
      </c>
      <c r="E115" s="138" t="s">
        <v>4452</v>
      </c>
      <c r="F115" s="131" t="s">
        <v>4453</v>
      </c>
      <c r="G115" s="125" t="s">
        <v>4582</v>
      </c>
      <c r="H115" s="126">
        <v>43647</v>
      </c>
      <c r="I115" s="127">
        <v>71.919988908137341</v>
      </c>
      <c r="J115" s="128">
        <v>0.40015952668159516</v>
      </c>
      <c r="K115" s="127">
        <v>16.899264164433745</v>
      </c>
      <c r="L115" s="127">
        <v>1.6631571224053061</v>
      </c>
      <c r="M115" s="128">
        <v>8.3144916382703049E-3</v>
      </c>
      <c r="N115" s="127">
        <v>0.16296588745874768</v>
      </c>
      <c r="O115" s="127">
        <v>3.8065013834345046E-2</v>
      </c>
      <c r="P115" s="127">
        <v>0.19433247544675933</v>
      </c>
      <c r="Q115" s="127">
        <v>2.4016709256755884</v>
      </c>
      <c r="R115" s="127">
        <v>3.9888977995545714E-2</v>
      </c>
      <c r="S115" s="127">
        <f t="shared" si="10"/>
        <v>1.1933335445148767E-2</v>
      </c>
      <c r="T115" s="127">
        <v>5.6649622842100982</v>
      </c>
      <c r="U115" s="127">
        <f t="shared" si="8"/>
        <v>99.404703113362501</v>
      </c>
      <c r="V115" s="129">
        <v>11.231356269898631</v>
      </c>
      <c r="W115" s="130">
        <v>97.893144240292656</v>
      </c>
      <c r="X115" s="130">
        <v>81.73517428184087</v>
      </c>
      <c r="Y115" s="130">
        <v>5.1684838409079523</v>
      </c>
      <c r="Z115" s="130">
        <v>7.0720655969678443</v>
      </c>
      <c r="AA115" s="130">
        <v>17.360730739621928</v>
      </c>
      <c r="AB115" s="130">
        <v>3.8455899986774389</v>
      </c>
      <c r="AC115" s="130">
        <v>22.304852551492459</v>
      </c>
      <c r="AD115" s="130">
        <v>5.4318405245970522</v>
      </c>
      <c r="AE115" s="130">
        <v>212.34951517969623</v>
      </c>
      <c r="AF115" s="130">
        <v>506.58981976159254</v>
      </c>
      <c r="AG115" s="128">
        <v>0.41891120885047745</v>
      </c>
      <c r="AH115" s="130">
        <v>97.051444037953047</v>
      </c>
      <c r="AI115" s="130">
        <v>86.393704429243471</v>
      </c>
      <c r="AJ115" s="128">
        <v>8.5676944315999717E-3</v>
      </c>
      <c r="AK115" s="128">
        <v>1.7845665506075794</v>
      </c>
      <c r="AL115" s="130">
        <v>0.70598072447811222</v>
      </c>
      <c r="AM115" s="130">
        <v>6.8457756134433554</v>
      </c>
      <c r="AN115" s="130">
        <v>15.966684246579401</v>
      </c>
      <c r="AO115" s="130">
        <v>3.4579905601587302</v>
      </c>
      <c r="AP115" s="130">
        <v>21.990578334924098</v>
      </c>
      <c r="AQ115" s="130">
        <v>64.889980129296617</v>
      </c>
      <c r="AR115" s="130">
        <v>21.504853693420973</v>
      </c>
      <c r="AS115" s="130">
        <v>6.1145342789591659</v>
      </c>
      <c r="AT115" s="130">
        <v>217.09418458614584</v>
      </c>
      <c r="AU115" s="128">
        <v>7.0629609662040327</v>
      </c>
      <c r="AV115" s="128">
        <v>1.6057620361375349</v>
      </c>
      <c r="AW115" s="130">
        <v>514.52088828043395</v>
      </c>
      <c r="AX115" s="128">
        <v>21.706739018353904</v>
      </c>
      <c r="AY115" s="128">
        <v>33.638022912880942</v>
      </c>
      <c r="AZ115" s="128">
        <v>2.7135539689187183</v>
      </c>
      <c r="BA115" s="128">
        <v>8.2889538507228195</v>
      </c>
      <c r="BB115" s="128">
        <v>1.2815753799740206</v>
      </c>
      <c r="BC115" s="128">
        <v>0.43083121510477057</v>
      </c>
      <c r="BD115" s="128">
        <v>0.9588809979730174</v>
      </c>
      <c r="BE115" s="128">
        <v>0.13360160306609445</v>
      </c>
      <c r="BF115" s="128">
        <v>0.83885991835660145</v>
      </c>
      <c r="BG115" s="128">
        <v>0.18762346836715099</v>
      </c>
      <c r="BH115" s="128">
        <v>0.62351195217389865</v>
      </c>
      <c r="BI115" s="128">
        <v>0.11616935235125232</v>
      </c>
      <c r="BJ115" s="128">
        <v>0.83417095479447845</v>
      </c>
      <c r="BK115" s="128">
        <v>0.14164147326000925</v>
      </c>
      <c r="BL115" s="128">
        <v>5.8438837068396126</v>
      </c>
      <c r="BM115" s="128">
        <v>0.60316653587249147</v>
      </c>
      <c r="BN115" s="128">
        <v>32.797789409753747</v>
      </c>
      <c r="BO115" s="128">
        <v>10.082981607170069</v>
      </c>
      <c r="BP115" s="128">
        <v>1.8063704007223376</v>
      </c>
    </row>
    <row r="116" spans="1:68" x14ac:dyDescent="0.35">
      <c r="A116" s="122" t="s">
        <v>4478</v>
      </c>
      <c r="B116" s="131">
        <v>490378</v>
      </c>
      <c r="C116" s="131">
        <v>6772361</v>
      </c>
      <c r="D116" t="s">
        <v>4327</v>
      </c>
      <c r="E116" s="138" t="s">
        <v>4452</v>
      </c>
      <c r="F116" s="131" t="s">
        <v>4453</v>
      </c>
      <c r="G116" s="125" t="s">
        <v>4582</v>
      </c>
      <c r="H116" s="126">
        <v>43647</v>
      </c>
      <c r="I116" s="127">
        <v>75.599948684046538</v>
      </c>
      <c r="J116" s="128">
        <v>0.26118479517420373</v>
      </c>
      <c r="K116" s="127">
        <v>16.961406247555075</v>
      </c>
      <c r="L116" s="127">
        <v>0.22273420157431012</v>
      </c>
      <c r="M116" s="128">
        <v>2.645865955720738E-2</v>
      </c>
      <c r="N116" s="127">
        <v>7.2298637217223433E-2</v>
      </c>
      <c r="O116" s="127">
        <v>4.4214778003503145E-2</v>
      </c>
      <c r="P116" s="127">
        <v>6.5053329283980013E-2</v>
      </c>
      <c r="Q116" s="127">
        <v>0.34200438105658648</v>
      </c>
      <c r="R116" s="127">
        <v>7.0109142223726773E-2</v>
      </c>
      <c r="S116" s="127">
        <f t="shared" si="10"/>
        <v>1.1084221938228517E-2</v>
      </c>
      <c r="T116" s="127">
        <v>7.0304302203567133</v>
      </c>
      <c r="U116" s="127">
        <f t="shared" si="8"/>
        <v>100.70692729798731</v>
      </c>
      <c r="V116" s="129">
        <v>4.0063138516600647</v>
      </c>
      <c r="W116" s="130">
        <v>56.942572799913492</v>
      </c>
      <c r="X116" s="130">
        <v>75.919328344030944</v>
      </c>
      <c r="Y116" s="130">
        <v>3.1318287949108101</v>
      </c>
      <c r="Z116" s="130">
        <v>3.0974761965235671</v>
      </c>
      <c r="AA116" s="130">
        <v>3.4764209457207484</v>
      </c>
      <c r="AB116" s="130">
        <v>10.1260051633248</v>
      </c>
      <c r="AC116" s="130">
        <v>49.563691602684152</v>
      </c>
      <c r="AD116" s="130">
        <v>9.1279553259516941</v>
      </c>
      <c r="AE116" s="130">
        <v>249.15335240710314</v>
      </c>
      <c r="AF116" s="130">
        <v>723.78745007600446</v>
      </c>
      <c r="AG116" s="128">
        <v>0.27244058972991364</v>
      </c>
      <c r="AH116" s="130">
        <v>57.309505582464389</v>
      </c>
      <c r="AI116" s="130">
        <v>70.716697083101948</v>
      </c>
      <c r="AJ116" s="128">
        <v>2.8446454417258984E-2</v>
      </c>
      <c r="AK116" s="128">
        <v>0.26329166010060612</v>
      </c>
      <c r="AL116" s="130">
        <v>3.1665720587154098</v>
      </c>
      <c r="AM116" s="130">
        <v>5.6662639640862098</v>
      </c>
      <c r="AN116" s="130">
        <v>10.595719861213237</v>
      </c>
      <c r="AO116" s="130">
        <v>8.7607690092092998</v>
      </c>
      <c r="AP116" s="130">
        <v>15.764056189171018</v>
      </c>
      <c r="AQ116" s="130">
        <v>16.253216436995622</v>
      </c>
      <c r="AR116" s="130">
        <v>51.007101501442577</v>
      </c>
      <c r="AS116" s="130">
        <v>9.8298245975708642</v>
      </c>
      <c r="AT116" s="130">
        <v>254.55793099200491</v>
      </c>
      <c r="AU116" s="128">
        <v>6.1789651623910764</v>
      </c>
      <c r="AV116" s="128">
        <v>0.28883981099328138</v>
      </c>
      <c r="AW116" s="130">
        <v>737.55521613843644</v>
      </c>
      <c r="AX116" s="128">
        <v>51.630037670286548</v>
      </c>
      <c r="AY116" s="128">
        <v>70.239022137045652</v>
      </c>
      <c r="AZ116" s="128">
        <v>6.0317837410374953</v>
      </c>
      <c r="BA116" s="128">
        <v>19.654536377399396</v>
      </c>
      <c r="BB116" s="128">
        <v>3.0107152266238772</v>
      </c>
      <c r="BC116" s="128">
        <v>0.86334356603011164</v>
      </c>
      <c r="BD116" s="128">
        <v>2.0795639430924835</v>
      </c>
      <c r="BE116" s="128">
        <v>0.27705669339122302</v>
      </c>
      <c r="BF116" s="128">
        <v>1.4686252013313901</v>
      </c>
      <c r="BG116" s="128">
        <v>0.24900234402678609</v>
      </c>
      <c r="BH116" s="128">
        <v>0.7484029542195455</v>
      </c>
      <c r="BI116" s="128">
        <v>0.11901441392785256</v>
      </c>
      <c r="BJ116" s="128">
        <v>0.73132412958120874</v>
      </c>
      <c r="BK116" s="128">
        <v>0.12368068777558393</v>
      </c>
      <c r="BL116" s="128">
        <v>5.8746550755471034</v>
      </c>
      <c r="BM116" s="128">
        <v>0.69512257730632998</v>
      </c>
      <c r="BN116" s="128">
        <v>56.313883272941617</v>
      </c>
      <c r="BO116" s="128">
        <v>3.6858717278130899</v>
      </c>
      <c r="BP116" s="128">
        <v>2.801907112006119</v>
      </c>
    </row>
    <row r="117" spans="1:68" x14ac:dyDescent="0.35">
      <c r="A117" s="122"/>
      <c r="B117" s="131"/>
      <c r="C117" s="131"/>
      <c r="E117" s="138"/>
      <c r="F117" s="125"/>
      <c r="G117" s="125"/>
      <c r="H117" s="141"/>
      <c r="I117" s="127"/>
      <c r="J117" s="128"/>
      <c r="K117" s="127"/>
      <c r="L117" s="127"/>
      <c r="M117" s="128"/>
      <c r="N117" s="127"/>
      <c r="O117" s="127"/>
      <c r="P117" s="127"/>
      <c r="Q117" s="127"/>
      <c r="R117" s="127"/>
      <c r="S117" s="127"/>
      <c r="T117" s="127"/>
      <c r="U117" s="127"/>
      <c r="V117" s="129"/>
      <c r="W117" s="130"/>
      <c r="X117" s="130"/>
      <c r="Y117" s="130"/>
      <c r="Z117" s="130"/>
      <c r="AA117" s="130"/>
      <c r="AB117" s="130"/>
      <c r="AC117" s="130"/>
      <c r="AD117" s="130"/>
      <c r="AE117" s="130"/>
      <c r="AF117" s="130"/>
      <c r="AG117" s="128"/>
      <c r="AH117" s="130"/>
      <c r="AI117" s="130"/>
      <c r="AJ117" s="128"/>
      <c r="AK117" s="128"/>
      <c r="AL117" s="130"/>
      <c r="AM117" s="130"/>
      <c r="AN117" s="130"/>
      <c r="AO117" s="130"/>
      <c r="AP117" s="130"/>
      <c r="AQ117" s="130"/>
      <c r="AR117" s="130"/>
      <c r="AS117" s="130"/>
      <c r="AT117" s="130"/>
      <c r="AU117" s="128"/>
      <c r="AV117" s="128"/>
      <c r="AW117" s="130"/>
      <c r="AX117" s="128"/>
      <c r="AY117" s="128"/>
      <c r="AZ117" s="128"/>
      <c r="BA117" s="128"/>
      <c r="BB117" s="128"/>
      <c r="BC117" s="128"/>
      <c r="BD117" s="128"/>
      <c r="BE117" s="128"/>
      <c r="BF117" s="128"/>
      <c r="BG117" s="128"/>
      <c r="BH117" s="128"/>
      <c r="BI117" s="128"/>
      <c r="BJ117" s="128"/>
      <c r="BK117" s="128"/>
      <c r="BL117" s="128"/>
      <c r="BM117" s="128"/>
      <c r="BN117" s="128"/>
      <c r="BO117" s="128"/>
      <c r="BP117" s="128"/>
    </row>
    <row r="119" spans="1:68" x14ac:dyDescent="0.35">
      <c r="A119" s="142" t="s">
        <v>4588</v>
      </c>
    </row>
    <row r="120" spans="1:68" s="143" customFormat="1" x14ac:dyDescent="0.35">
      <c r="A120" s="112" t="s">
        <v>4516</v>
      </c>
      <c r="B120" s="112" t="s">
        <v>1</v>
      </c>
      <c r="C120" s="112" t="s">
        <v>2</v>
      </c>
      <c r="D120" s="112" t="s">
        <v>4263</v>
      </c>
      <c r="E120" s="113" t="s">
        <v>4517</v>
      </c>
      <c r="F120" s="114" t="s">
        <v>4269</v>
      </c>
      <c r="G120" s="114" t="s">
        <v>759</v>
      </c>
      <c r="H120" s="112" t="s">
        <v>4518</v>
      </c>
      <c r="I120" s="115" t="s">
        <v>4519</v>
      </c>
      <c r="J120" s="115" t="s">
        <v>4520</v>
      </c>
      <c r="K120" s="115" t="s">
        <v>4521</v>
      </c>
      <c r="L120" s="115" t="s">
        <v>4522</v>
      </c>
      <c r="M120" s="115" t="s">
        <v>4523</v>
      </c>
      <c r="N120" s="115" t="s">
        <v>4524</v>
      </c>
      <c r="O120" s="115" t="s">
        <v>4525</v>
      </c>
      <c r="P120" s="115" t="s">
        <v>4526</v>
      </c>
      <c r="Q120" s="115" t="s">
        <v>4527</v>
      </c>
      <c r="R120" s="115" t="s">
        <v>4528</v>
      </c>
      <c r="S120" s="115" t="s">
        <v>4529</v>
      </c>
      <c r="T120" s="115" t="s">
        <v>4530</v>
      </c>
      <c r="U120" s="115" t="s">
        <v>4531</v>
      </c>
      <c r="V120" s="117" t="s">
        <v>4532</v>
      </c>
      <c r="W120" s="117" t="s">
        <v>4533</v>
      </c>
      <c r="X120" s="117" t="s">
        <v>4534</v>
      </c>
      <c r="Y120" s="117" t="s">
        <v>4535</v>
      </c>
      <c r="Z120" s="117" t="s">
        <v>4536</v>
      </c>
      <c r="AA120" s="117" t="s">
        <v>4537</v>
      </c>
      <c r="AB120" s="117" t="s">
        <v>4538</v>
      </c>
      <c r="AC120" s="117" t="s">
        <v>4539</v>
      </c>
      <c r="AD120" s="117" t="s">
        <v>4540</v>
      </c>
      <c r="AE120" s="117" t="s">
        <v>4541</v>
      </c>
      <c r="AF120" s="117" t="s">
        <v>4542</v>
      </c>
      <c r="AG120" s="115" t="s">
        <v>4543</v>
      </c>
      <c r="AH120" s="117" t="s">
        <v>4544</v>
      </c>
      <c r="AI120" s="117" t="s">
        <v>4545</v>
      </c>
      <c r="AJ120" s="115" t="s">
        <v>4546</v>
      </c>
      <c r="AK120" s="115" t="s">
        <v>4547</v>
      </c>
      <c r="AL120" s="117" t="s">
        <v>4548</v>
      </c>
      <c r="AM120" s="117" t="s">
        <v>4549</v>
      </c>
      <c r="AN120" s="117" t="s">
        <v>4550</v>
      </c>
      <c r="AO120" s="117" t="s">
        <v>4551</v>
      </c>
      <c r="AP120" s="117" t="s">
        <v>4552</v>
      </c>
      <c r="AQ120" s="117" t="s">
        <v>4553</v>
      </c>
      <c r="AR120" s="117" t="s">
        <v>4554</v>
      </c>
      <c r="AS120" s="117" t="s">
        <v>4555</v>
      </c>
      <c r="AT120" s="117" t="s">
        <v>4556</v>
      </c>
      <c r="AU120" s="115" t="s">
        <v>4557</v>
      </c>
      <c r="AV120" s="115" t="s">
        <v>4558</v>
      </c>
      <c r="AW120" s="117" t="s">
        <v>4559</v>
      </c>
      <c r="AX120" s="115" t="s">
        <v>4560</v>
      </c>
      <c r="AY120" s="115" t="s">
        <v>4561</v>
      </c>
      <c r="AZ120" s="115" t="s">
        <v>4562</v>
      </c>
      <c r="BA120" s="115" t="s">
        <v>4563</v>
      </c>
      <c r="BB120" s="115" t="s">
        <v>4564</v>
      </c>
      <c r="BC120" s="115" t="s">
        <v>4565</v>
      </c>
      <c r="BD120" s="115" t="s">
        <v>4566</v>
      </c>
      <c r="BE120" s="115" t="s">
        <v>4567</v>
      </c>
      <c r="BF120" s="115" t="s">
        <v>4568</v>
      </c>
      <c r="BG120" s="115" t="s">
        <v>4569</v>
      </c>
      <c r="BH120" s="115" t="s">
        <v>4570</v>
      </c>
      <c r="BI120" s="115" t="s">
        <v>4571</v>
      </c>
      <c r="BJ120" s="115" t="s">
        <v>4572</v>
      </c>
      <c r="BK120" s="115" t="s">
        <v>4573</v>
      </c>
      <c r="BL120" s="115" t="s">
        <v>4574</v>
      </c>
      <c r="BM120" s="115" t="s">
        <v>4575</v>
      </c>
      <c r="BN120" s="115" t="s">
        <v>4576</v>
      </c>
      <c r="BO120" s="115" t="s">
        <v>4577</v>
      </c>
      <c r="BP120" s="115" t="s">
        <v>4578</v>
      </c>
    </row>
    <row r="121" spans="1:68" x14ac:dyDescent="0.35">
      <c r="A121" s="112"/>
      <c r="B121" s="112"/>
      <c r="C121" s="112"/>
      <c r="D121" s="112"/>
      <c r="E121" s="113"/>
      <c r="F121" s="121"/>
      <c r="G121" s="121"/>
      <c r="H121" s="112"/>
      <c r="I121" s="115" t="s">
        <v>4579</v>
      </c>
      <c r="J121" s="116" t="s">
        <v>4579</v>
      </c>
      <c r="K121" s="115" t="s">
        <v>4579</v>
      </c>
      <c r="L121" s="115" t="s">
        <v>4579</v>
      </c>
      <c r="M121" s="116" t="s">
        <v>4579</v>
      </c>
      <c r="N121" s="115" t="s">
        <v>4579</v>
      </c>
      <c r="O121" s="115" t="s">
        <v>4579</v>
      </c>
      <c r="P121" s="115" t="s">
        <v>4579</v>
      </c>
      <c r="Q121" s="115" t="s">
        <v>4579</v>
      </c>
      <c r="R121" s="115" t="s">
        <v>4579</v>
      </c>
      <c r="S121" s="115" t="s">
        <v>4579</v>
      </c>
      <c r="T121" s="115" t="s">
        <v>4579</v>
      </c>
      <c r="U121" s="115" t="s">
        <v>4579</v>
      </c>
      <c r="V121" s="117" t="s">
        <v>4580</v>
      </c>
      <c r="W121" s="118" t="s">
        <v>4580</v>
      </c>
      <c r="X121" s="118" t="s">
        <v>4580</v>
      </c>
      <c r="Y121" s="118" t="s">
        <v>4580</v>
      </c>
      <c r="Z121" s="118" t="s">
        <v>4580</v>
      </c>
      <c r="AA121" s="118" t="s">
        <v>4580</v>
      </c>
      <c r="AB121" s="118" t="s">
        <v>4580</v>
      </c>
      <c r="AC121" s="118" t="s">
        <v>4580</v>
      </c>
      <c r="AD121" s="118" t="s">
        <v>4580</v>
      </c>
      <c r="AE121" s="118" t="s">
        <v>4580</v>
      </c>
      <c r="AF121" s="118" t="s">
        <v>4580</v>
      </c>
      <c r="AG121" s="116" t="s">
        <v>4581</v>
      </c>
      <c r="AH121" s="118" t="s">
        <v>4580</v>
      </c>
      <c r="AI121" s="118" t="s">
        <v>4580</v>
      </c>
      <c r="AJ121" s="116" t="s">
        <v>4581</v>
      </c>
      <c r="AK121" s="116" t="s">
        <v>4581</v>
      </c>
      <c r="AL121" s="118" t="s">
        <v>4580</v>
      </c>
      <c r="AM121" s="118" t="s">
        <v>4580</v>
      </c>
      <c r="AN121" s="118" t="s">
        <v>4580</v>
      </c>
      <c r="AO121" s="119" t="s">
        <v>4580</v>
      </c>
      <c r="AP121" s="118" t="s">
        <v>4580</v>
      </c>
      <c r="AQ121" s="118" t="s">
        <v>4580</v>
      </c>
      <c r="AR121" s="118" t="s">
        <v>4580</v>
      </c>
      <c r="AS121" s="118" t="s">
        <v>4580</v>
      </c>
      <c r="AT121" s="118" t="s">
        <v>4580</v>
      </c>
      <c r="AU121" s="116" t="s">
        <v>4580</v>
      </c>
      <c r="AV121" s="116" t="s">
        <v>4580</v>
      </c>
      <c r="AW121" s="118" t="s">
        <v>4580</v>
      </c>
      <c r="AX121" s="116" t="s">
        <v>4580</v>
      </c>
      <c r="AY121" s="116" t="s">
        <v>4580</v>
      </c>
      <c r="AZ121" s="116" t="s">
        <v>4580</v>
      </c>
      <c r="BA121" s="116" t="s">
        <v>4580</v>
      </c>
      <c r="BB121" s="116" t="s">
        <v>4580</v>
      </c>
      <c r="BC121" s="116" t="s">
        <v>4580</v>
      </c>
      <c r="BD121" s="116" t="s">
        <v>4580</v>
      </c>
      <c r="BE121" s="116" t="s">
        <v>4580</v>
      </c>
      <c r="BF121" s="116" t="s">
        <v>4580</v>
      </c>
      <c r="BG121" s="116" t="s">
        <v>4580</v>
      </c>
      <c r="BH121" s="116" t="s">
        <v>4580</v>
      </c>
      <c r="BI121" s="116" t="s">
        <v>4580</v>
      </c>
      <c r="BJ121" s="116" t="s">
        <v>4580</v>
      </c>
      <c r="BK121" s="116" t="s">
        <v>4580</v>
      </c>
      <c r="BL121" s="116" t="s">
        <v>4580</v>
      </c>
      <c r="BM121" s="116" t="s">
        <v>4580</v>
      </c>
      <c r="BN121" s="120" t="s">
        <v>4580</v>
      </c>
      <c r="BO121" s="116" t="s">
        <v>4580</v>
      </c>
      <c r="BP121" s="116" t="s">
        <v>4580</v>
      </c>
    </row>
    <row r="122" spans="1:68" s="133" customFormat="1" x14ac:dyDescent="0.35">
      <c r="A122" s="125">
        <v>207610</v>
      </c>
      <c r="B122" s="125">
        <v>501828</v>
      </c>
      <c r="C122" s="125">
        <v>6775608</v>
      </c>
      <c r="D122" s="138" t="s">
        <v>4279</v>
      </c>
      <c r="E122" s="140" t="s">
        <v>4280</v>
      </c>
      <c r="F122" s="125" t="s">
        <v>4297</v>
      </c>
      <c r="G122" s="125" t="s">
        <v>4589</v>
      </c>
      <c r="H122" s="133" t="s">
        <v>4285</v>
      </c>
      <c r="I122" s="144">
        <v>51.717380759902994</v>
      </c>
      <c r="J122" s="144">
        <v>0.51515359741309619</v>
      </c>
      <c r="K122" s="144">
        <v>13.434397736459175</v>
      </c>
      <c r="L122" s="144">
        <v>10.575800323362976</v>
      </c>
      <c r="M122" s="144">
        <v>0.16161681487469684</v>
      </c>
      <c r="N122" s="144">
        <v>10.020242522231204</v>
      </c>
      <c r="O122" s="144">
        <v>11.565703314470493</v>
      </c>
      <c r="P122" s="144">
        <v>1.8989975747776879</v>
      </c>
      <c r="Q122" s="144">
        <v>5.0505254648342768E-2</v>
      </c>
      <c r="R122" s="144">
        <v>2.0202101859337105E-2</v>
      </c>
      <c r="T122" s="144">
        <v>1</v>
      </c>
      <c r="V122" s="144"/>
      <c r="W122" s="144">
        <v>252</v>
      </c>
      <c r="X122" s="144">
        <v>630</v>
      </c>
      <c r="Y122" s="144">
        <v>68.099999999999994</v>
      </c>
      <c r="Z122" s="144">
        <v>116</v>
      </c>
      <c r="AA122" s="144">
        <v>20</v>
      </c>
      <c r="AB122" s="144">
        <v>59</v>
      </c>
      <c r="AC122" s="144">
        <v>83</v>
      </c>
      <c r="AD122" s="144">
        <v>21.3</v>
      </c>
      <c r="AE122" s="144">
        <v>28</v>
      </c>
      <c r="AF122" s="144">
        <v>65.3</v>
      </c>
      <c r="AP122" s="144">
        <v>12.8</v>
      </c>
      <c r="AQ122" s="144">
        <v>1.1000000000000001</v>
      </c>
      <c r="AU122" s="144">
        <v>0.8</v>
      </c>
      <c r="AX122" s="144">
        <v>5.0999999999999996</v>
      </c>
      <c r="AY122" s="144">
        <v>8.8000000000000007</v>
      </c>
      <c r="AZ122" s="144">
        <v>1.22</v>
      </c>
      <c r="BA122" s="144">
        <v>5.6</v>
      </c>
      <c r="BB122" s="144">
        <v>1.65</v>
      </c>
      <c r="BC122" s="144">
        <v>0.68</v>
      </c>
      <c r="BD122" s="144">
        <v>2.35</v>
      </c>
      <c r="BE122" s="144">
        <v>0.39</v>
      </c>
      <c r="BF122" s="144">
        <v>2.75</v>
      </c>
      <c r="BG122" s="144">
        <v>0.65</v>
      </c>
      <c r="BH122" s="144">
        <v>1.97</v>
      </c>
      <c r="BI122" s="144">
        <v>0.3</v>
      </c>
      <c r="BJ122" s="144">
        <v>1.81</v>
      </c>
      <c r="BK122" s="144">
        <v>0.3</v>
      </c>
      <c r="BL122" s="144">
        <v>0.9</v>
      </c>
      <c r="BO122" s="144">
        <v>0.28999999999999998</v>
      </c>
      <c r="BP122" s="144">
        <v>0.08</v>
      </c>
    </row>
    <row r="123" spans="1:68" s="133" customFormat="1" x14ac:dyDescent="0.35">
      <c r="A123" s="125">
        <v>207611</v>
      </c>
      <c r="B123" s="125">
        <v>501728</v>
      </c>
      <c r="C123" s="125">
        <v>6775754</v>
      </c>
      <c r="D123" s="138" t="s">
        <v>117</v>
      </c>
      <c r="E123" s="140" t="s">
        <v>4280</v>
      </c>
      <c r="F123" s="125" t="s">
        <v>4297</v>
      </c>
      <c r="G123" s="125" t="s">
        <v>4589</v>
      </c>
      <c r="H123" s="133" t="s">
        <v>4285</v>
      </c>
      <c r="I123" s="144">
        <v>52.827058349289523</v>
      </c>
      <c r="J123" s="144">
        <v>0.47473647082535519</v>
      </c>
      <c r="K123" s="144">
        <v>13.686551446135242</v>
      </c>
      <c r="L123" s="144">
        <v>10.787628741308072</v>
      </c>
      <c r="M123" s="144">
        <v>0.16161241560012093</v>
      </c>
      <c r="N123" s="144">
        <v>9.80785347173234</v>
      </c>
      <c r="O123" s="144">
        <v>9.8785589035573924</v>
      </c>
      <c r="P123" s="144">
        <v>2.5352947697268968</v>
      </c>
      <c r="Q123" s="144">
        <v>3.0302327925022673E-2</v>
      </c>
      <c r="R123" s="144">
        <v>4.0403103900030234E-2</v>
      </c>
      <c r="T123" s="144">
        <v>1</v>
      </c>
      <c r="V123" s="144"/>
      <c r="W123" s="144">
        <v>223</v>
      </c>
      <c r="X123" s="144">
        <v>740</v>
      </c>
      <c r="Y123" s="144">
        <v>72</v>
      </c>
      <c r="Z123" s="144">
        <v>216</v>
      </c>
      <c r="AA123" s="144">
        <v>55</v>
      </c>
      <c r="AB123" s="144">
        <v>63</v>
      </c>
      <c r="AC123" s="144">
        <v>63.3</v>
      </c>
      <c r="AD123" s="144">
        <v>14.2</v>
      </c>
      <c r="AE123" s="144">
        <v>27</v>
      </c>
      <c r="AF123" s="144">
        <v>29.5</v>
      </c>
      <c r="AP123" s="144">
        <v>10.5</v>
      </c>
      <c r="AQ123" s="144">
        <v>0.7</v>
      </c>
      <c r="AU123" s="144">
        <v>0.8</v>
      </c>
      <c r="AX123" s="144">
        <v>1.7</v>
      </c>
      <c r="AY123" s="144">
        <v>4.7</v>
      </c>
      <c r="AZ123" s="144">
        <v>0.68</v>
      </c>
      <c r="BA123" s="144">
        <v>3.3</v>
      </c>
      <c r="BB123" s="144">
        <v>1.08</v>
      </c>
      <c r="BC123" s="144">
        <v>0.36</v>
      </c>
      <c r="BD123" s="144">
        <v>1.65</v>
      </c>
      <c r="BE123" s="144">
        <v>0.3</v>
      </c>
      <c r="BF123" s="144">
        <v>2.16</v>
      </c>
      <c r="BG123" s="144">
        <v>0.51</v>
      </c>
      <c r="BH123" s="144">
        <v>1.56</v>
      </c>
      <c r="BI123" s="144">
        <v>0.24</v>
      </c>
      <c r="BJ123" s="144">
        <v>1.58</v>
      </c>
      <c r="BK123" s="144">
        <v>0.26</v>
      </c>
      <c r="BL123" s="144">
        <v>0.9</v>
      </c>
      <c r="BO123" s="144">
        <v>0.38</v>
      </c>
      <c r="BP123" s="144">
        <v>0.12</v>
      </c>
    </row>
    <row r="124" spans="1:68" s="133" customFormat="1" x14ac:dyDescent="0.35">
      <c r="A124" s="125">
        <v>225052</v>
      </c>
      <c r="B124" s="125">
        <v>501987</v>
      </c>
      <c r="C124" s="125">
        <v>6776149</v>
      </c>
      <c r="D124" s="138" t="s">
        <v>117</v>
      </c>
      <c r="E124" s="140" t="s">
        <v>4280</v>
      </c>
      <c r="F124" s="125" t="s">
        <v>4297</v>
      </c>
      <c r="G124" s="125" t="s">
        <v>4590</v>
      </c>
      <c r="H124" s="133" t="s">
        <v>4285</v>
      </c>
      <c r="I124" s="144">
        <v>51.66</v>
      </c>
      <c r="J124" s="144">
        <v>0.53</v>
      </c>
      <c r="K124" s="144">
        <v>13.49</v>
      </c>
      <c r="L124" s="144">
        <v>11.2</v>
      </c>
      <c r="M124" s="144">
        <v>0.18</v>
      </c>
      <c r="N124" s="144">
        <v>7.93</v>
      </c>
      <c r="O124" s="144">
        <v>13.59</v>
      </c>
      <c r="P124" s="144">
        <v>1.34</v>
      </c>
      <c r="Q124" s="144">
        <v>0.04</v>
      </c>
      <c r="R124" s="144">
        <v>0.04</v>
      </c>
      <c r="T124" s="144">
        <v>0.5</v>
      </c>
      <c r="V124" s="144">
        <v>41.2</v>
      </c>
      <c r="W124" s="144">
        <v>242.2</v>
      </c>
      <c r="X124" s="144">
        <v>482.39</v>
      </c>
      <c r="Y124" s="144"/>
      <c r="Z124" s="144">
        <v>122.61</v>
      </c>
      <c r="AA124" s="144"/>
      <c r="AB124" s="144"/>
      <c r="AC124" s="144"/>
      <c r="AD124" s="144">
        <v>15.28</v>
      </c>
      <c r="AE124" s="144">
        <v>31.15</v>
      </c>
      <c r="AF124" s="144">
        <v>58.19</v>
      </c>
      <c r="AU124" s="144">
        <v>1.1100000000000001</v>
      </c>
      <c r="AX124" s="144">
        <v>2.31</v>
      </c>
      <c r="AY124" s="144">
        <v>5.33</v>
      </c>
      <c r="AZ124" s="144">
        <v>0.76</v>
      </c>
      <c r="BA124" s="144">
        <v>3.62</v>
      </c>
      <c r="BB124" s="144">
        <v>1.1100000000000001</v>
      </c>
      <c r="BC124" s="144">
        <v>0.56999999999999995</v>
      </c>
      <c r="BD124" s="144">
        <v>1.8</v>
      </c>
      <c r="BE124" s="144">
        <v>0.32</v>
      </c>
      <c r="BF124" s="144">
        <v>2.31</v>
      </c>
      <c r="BG124" s="144">
        <v>0.52</v>
      </c>
      <c r="BH124" s="144">
        <v>1.6</v>
      </c>
      <c r="BI124" s="144">
        <v>0.24</v>
      </c>
      <c r="BJ124" s="144">
        <v>1.5</v>
      </c>
      <c r="BK124" s="144">
        <v>0.24</v>
      </c>
      <c r="BL124" s="144">
        <v>0.9</v>
      </c>
      <c r="BO124" s="144">
        <v>0.42</v>
      </c>
      <c r="BP124" s="144">
        <v>0.08</v>
      </c>
    </row>
    <row r="125" spans="1:68" s="133" customFormat="1" x14ac:dyDescent="0.35">
      <c r="A125" s="125">
        <v>225051</v>
      </c>
      <c r="B125" s="125">
        <v>502028</v>
      </c>
      <c r="C125" s="125">
        <v>6776088</v>
      </c>
      <c r="D125" s="138" t="s">
        <v>117</v>
      </c>
      <c r="E125" s="140" t="s">
        <v>4280</v>
      </c>
      <c r="F125" s="125" t="s">
        <v>4297</v>
      </c>
      <c r="G125" s="125" t="s">
        <v>4590</v>
      </c>
      <c r="H125" s="133" t="s">
        <v>4285</v>
      </c>
      <c r="I125" s="144">
        <v>50.31</v>
      </c>
      <c r="J125" s="144">
        <v>0.54</v>
      </c>
      <c r="K125" s="144">
        <v>14.04</v>
      </c>
      <c r="L125" s="144">
        <v>11.67</v>
      </c>
      <c r="M125" s="144">
        <v>0.21</v>
      </c>
      <c r="N125" s="144">
        <v>9.02</v>
      </c>
      <c r="O125" s="144">
        <v>12.53</v>
      </c>
      <c r="P125" s="144">
        <v>1.57</v>
      </c>
      <c r="Q125" s="144">
        <v>7.0000000000000007E-2</v>
      </c>
      <c r="R125" s="144">
        <v>0.04</v>
      </c>
      <c r="T125" s="144">
        <v>0.52</v>
      </c>
      <c r="V125" s="144">
        <v>43.22</v>
      </c>
      <c r="W125" s="144">
        <v>239.24</v>
      </c>
      <c r="X125" s="144">
        <v>512.66999999999996</v>
      </c>
      <c r="Y125" s="144"/>
      <c r="Z125" s="144">
        <v>142.74</v>
      </c>
      <c r="AA125" s="144"/>
      <c r="AB125" s="144"/>
      <c r="AC125" s="144"/>
      <c r="AD125" s="144">
        <v>14.78</v>
      </c>
      <c r="AE125" s="144">
        <v>30.16</v>
      </c>
      <c r="AF125" s="144">
        <v>11.86</v>
      </c>
      <c r="AU125" s="144">
        <v>1.1100000000000001</v>
      </c>
      <c r="AX125" s="144">
        <v>2.0099999999999998</v>
      </c>
      <c r="AY125" s="144">
        <v>4.83</v>
      </c>
      <c r="AZ125" s="144">
        <v>0.72</v>
      </c>
      <c r="BA125" s="144">
        <v>3.72</v>
      </c>
      <c r="BB125" s="144">
        <v>1.1100000000000001</v>
      </c>
      <c r="BC125" s="144">
        <v>0.52</v>
      </c>
      <c r="BD125" s="144">
        <v>1.78</v>
      </c>
      <c r="BE125" s="144">
        <v>0.33</v>
      </c>
      <c r="BF125" s="144">
        <v>2.35</v>
      </c>
      <c r="BG125" s="144">
        <v>0.54</v>
      </c>
      <c r="BH125" s="144">
        <v>1.56</v>
      </c>
      <c r="BI125" s="144">
        <v>0.23</v>
      </c>
      <c r="BJ125" s="144">
        <v>1.55</v>
      </c>
      <c r="BK125" s="144">
        <v>0.24</v>
      </c>
      <c r="BL125" s="144">
        <v>1.01</v>
      </c>
      <c r="BO125" s="144">
        <v>0.41</v>
      </c>
      <c r="BP125" s="144">
        <v>0.08</v>
      </c>
    </row>
    <row r="126" spans="1:68" s="133" customFormat="1" x14ac:dyDescent="0.35">
      <c r="A126" s="125" t="s">
        <v>4591</v>
      </c>
      <c r="B126" s="125">
        <v>499735</v>
      </c>
      <c r="C126" s="125">
        <v>6779487</v>
      </c>
      <c r="D126" s="145" t="s">
        <v>4592</v>
      </c>
      <c r="E126" s="140" t="s">
        <v>4280</v>
      </c>
      <c r="F126" s="125" t="s">
        <v>4297</v>
      </c>
      <c r="G126" s="125" t="s">
        <v>4590</v>
      </c>
      <c r="H126" s="133" t="s">
        <v>4285</v>
      </c>
      <c r="I126" s="144">
        <v>51.25</v>
      </c>
      <c r="J126" s="144">
        <v>0.42</v>
      </c>
      <c r="K126" s="144">
        <v>15.67</v>
      </c>
      <c r="L126" s="144">
        <v>9.1</v>
      </c>
      <c r="M126" s="144">
        <v>0.14000000000000001</v>
      </c>
      <c r="N126" s="144">
        <v>8.7100000000000009</v>
      </c>
      <c r="O126" s="144">
        <v>12.54</v>
      </c>
      <c r="P126" s="144">
        <v>2</v>
      </c>
      <c r="Q126" s="144">
        <v>0.16</v>
      </c>
      <c r="R126" s="144">
        <v>0.02</v>
      </c>
      <c r="T126" s="144">
        <v>0.9</v>
      </c>
      <c r="V126" s="144">
        <v>33.299999999999997</v>
      </c>
      <c r="W126" s="144">
        <v>198.76</v>
      </c>
      <c r="X126" s="144">
        <v>141.25</v>
      </c>
      <c r="Y126" s="144"/>
      <c r="Z126" s="144">
        <v>83.74</v>
      </c>
      <c r="AA126" s="144"/>
      <c r="AB126" s="144"/>
      <c r="AC126" s="144"/>
      <c r="AD126" s="144">
        <v>14.23</v>
      </c>
      <c r="AE126" s="144">
        <v>27.24</v>
      </c>
      <c r="AF126" s="144">
        <v>106.95</v>
      </c>
      <c r="AU126" s="144">
        <v>1.21</v>
      </c>
      <c r="AX126" s="144">
        <v>3.73</v>
      </c>
      <c r="AY126" s="144">
        <v>5.75</v>
      </c>
      <c r="AZ126" s="144">
        <v>0.91</v>
      </c>
      <c r="BA126" s="144">
        <v>4.1399999999999997</v>
      </c>
      <c r="BB126" s="144">
        <v>1.19</v>
      </c>
      <c r="BC126" s="144">
        <v>0.56999999999999995</v>
      </c>
      <c r="BD126" s="144">
        <v>1.8</v>
      </c>
      <c r="BE126" s="144">
        <v>0.3</v>
      </c>
      <c r="BF126" s="144">
        <v>2.08</v>
      </c>
      <c r="BG126" s="144">
        <v>0.47</v>
      </c>
      <c r="BH126" s="144">
        <v>1.36</v>
      </c>
      <c r="BI126" s="144">
        <v>0.2</v>
      </c>
      <c r="BJ126" s="144">
        <v>1.28</v>
      </c>
      <c r="BK126" s="144">
        <v>0.2</v>
      </c>
      <c r="BL126" s="144">
        <v>0.71</v>
      </c>
      <c r="BO126" s="144">
        <v>0.49</v>
      </c>
      <c r="BP126" s="144">
        <v>0.1</v>
      </c>
    </row>
    <row r="127" spans="1:68" s="133" customFormat="1" x14ac:dyDescent="0.35">
      <c r="A127" s="125" t="s">
        <v>4593</v>
      </c>
      <c r="B127" s="125">
        <v>497109</v>
      </c>
      <c r="C127" s="125">
        <v>6775990</v>
      </c>
      <c r="D127" s="138" t="s">
        <v>4594</v>
      </c>
      <c r="E127" s="140" t="s">
        <v>4280</v>
      </c>
      <c r="F127" s="125" t="s">
        <v>4297</v>
      </c>
      <c r="G127" s="125" t="s">
        <v>4590</v>
      </c>
      <c r="H127" s="133" t="s">
        <v>4285</v>
      </c>
      <c r="I127" s="144">
        <v>52.84</v>
      </c>
      <c r="J127" s="144">
        <v>0.44</v>
      </c>
      <c r="K127" s="144">
        <v>13.71</v>
      </c>
      <c r="L127" s="144">
        <v>10.66</v>
      </c>
      <c r="M127" s="144">
        <v>0.18</v>
      </c>
      <c r="N127" s="144">
        <v>9.86</v>
      </c>
      <c r="O127" s="144">
        <v>10.41</v>
      </c>
      <c r="P127" s="144">
        <v>1.81</v>
      </c>
      <c r="Q127" s="144">
        <v>0.06</v>
      </c>
      <c r="R127" s="144">
        <v>0.03</v>
      </c>
      <c r="T127" s="144">
        <v>0.54</v>
      </c>
      <c r="V127" s="144">
        <v>41.22</v>
      </c>
      <c r="W127" s="144">
        <v>247.33</v>
      </c>
      <c r="X127" s="144">
        <v>663.56</v>
      </c>
      <c r="Y127" s="144"/>
      <c r="Z127" s="144">
        <v>134.72</v>
      </c>
      <c r="AA127" s="144"/>
      <c r="AB127" s="144"/>
      <c r="AC127" s="144"/>
      <c r="AD127" s="144">
        <v>13.57</v>
      </c>
      <c r="AE127" s="144">
        <v>27.15</v>
      </c>
      <c r="AF127" s="144">
        <v>37.4</v>
      </c>
      <c r="AU127" s="144">
        <v>1.01</v>
      </c>
      <c r="AX127" s="144">
        <v>1.91</v>
      </c>
      <c r="AY127" s="144">
        <v>4.12</v>
      </c>
      <c r="AZ127" s="144">
        <v>0.63</v>
      </c>
      <c r="BA127" s="144">
        <v>3.12</v>
      </c>
      <c r="BB127" s="144">
        <v>1.1399999999999999</v>
      </c>
      <c r="BC127" s="144">
        <v>0.42</v>
      </c>
      <c r="BD127" s="144">
        <v>1.54</v>
      </c>
      <c r="BE127" s="144">
        <v>0.31</v>
      </c>
      <c r="BF127" s="144">
        <v>2.23</v>
      </c>
      <c r="BG127" s="144">
        <v>0.54</v>
      </c>
      <c r="BH127" s="144">
        <v>1.56</v>
      </c>
      <c r="BI127" s="144">
        <v>0.25</v>
      </c>
      <c r="BJ127" s="144">
        <v>1.7</v>
      </c>
      <c r="BK127" s="144">
        <v>0.27</v>
      </c>
      <c r="BL127" s="144">
        <v>0.8</v>
      </c>
      <c r="BO127" s="144">
        <v>0.33</v>
      </c>
      <c r="BP127" s="144">
        <v>0.09</v>
      </c>
    </row>
    <row r="128" spans="1:68" s="133" customFormat="1" x14ac:dyDescent="0.35">
      <c r="A128" s="125" t="s">
        <v>4595</v>
      </c>
      <c r="B128" s="125">
        <v>497141</v>
      </c>
      <c r="C128" s="125">
        <v>6775973</v>
      </c>
      <c r="D128" s="138" t="s">
        <v>4594</v>
      </c>
      <c r="E128" s="140" t="s">
        <v>4280</v>
      </c>
      <c r="F128" s="125" t="s">
        <v>4297</v>
      </c>
      <c r="G128" s="125" t="s">
        <v>4590</v>
      </c>
      <c r="H128" s="133" t="s">
        <v>4285</v>
      </c>
      <c r="I128" s="144">
        <v>52.33</v>
      </c>
      <c r="J128" s="144">
        <v>0.48</v>
      </c>
      <c r="K128" s="144">
        <v>15.21</v>
      </c>
      <c r="L128" s="144">
        <v>10.86</v>
      </c>
      <c r="M128" s="144">
        <v>0.17</v>
      </c>
      <c r="N128" s="144">
        <v>8.33</v>
      </c>
      <c r="O128" s="144">
        <v>9.52</v>
      </c>
      <c r="P128" s="144">
        <v>2.95</v>
      </c>
      <c r="Q128" s="144">
        <v>0.11</v>
      </c>
      <c r="R128" s="144">
        <v>0.04</v>
      </c>
      <c r="T128" s="144">
        <v>0.56000000000000005</v>
      </c>
      <c r="V128" s="144">
        <v>44.24</v>
      </c>
      <c r="W128" s="144">
        <v>263.45</v>
      </c>
      <c r="X128" s="144">
        <v>442.43</v>
      </c>
      <c r="Y128" s="144"/>
      <c r="Z128" s="144">
        <v>93.51</v>
      </c>
      <c r="AA128" s="144"/>
      <c r="AB128" s="144"/>
      <c r="AC128" s="144"/>
      <c r="AD128" s="144">
        <v>13.27</v>
      </c>
      <c r="AE128" s="144">
        <v>30.17</v>
      </c>
      <c r="AF128" s="144">
        <v>165.91</v>
      </c>
      <c r="AU128" s="144">
        <v>1.1100000000000001</v>
      </c>
      <c r="AX128" s="144">
        <v>2.21</v>
      </c>
      <c r="AY128" s="144">
        <v>4.12</v>
      </c>
      <c r="AZ128" s="144">
        <v>0.65</v>
      </c>
      <c r="BA128" s="144">
        <v>3.32</v>
      </c>
      <c r="BB128" s="144">
        <v>1.02</v>
      </c>
      <c r="BC128" s="144">
        <v>0.47</v>
      </c>
      <c r="BD128" s="144">
        <v>1.61</v>
      </c>
      <c r="BE128" s="144">
        <v>0.3</v>
      </c>
      <c r="BF128" s="144">
        <v>2.2200000000000002</v>
      </c>
      <c r="BG128" s="144">
        <v>0.51</v>
      </c>
      <c r="BH128" s="144">
        <v>1.56</v>
      </c>
      <c r="BI128" s="144">
        <v>0.25</v>
      </c>
      <c r="BJ128" s="144">
        <v>1.74</v>
      </c>
      <c r="BK128" s="144">
        <v>0.28000000000000003</v>
      </c>
      <c r="BL128" s="144">
        <v>0.8</v>
      </c>
      <c r="BO128" s="144">
        <v>0.35</v>
      </c>
      <c r="BP128" s="144">
        <v>0.09</v>
      </c>
    </row>
    <row r="129" spans="1:68" s="133" customFormat="1" x14ac:dyDescent="0.35">
      <c r="A129" s="125" t="s">
        <v>4596</v>
      </c>
      <c r="B129" s="125">
        <v>497190</v>
      </c>
      <c r="C129" s="125">
        <v>6775962</v>
      </c>
      <c r="D129" s="138" t="s">
        <v>4279</v>
      </c>
      <c r="E129" s="140" t="s">
        <v>4280</v>
      </c>
      <c r="F129" s="125" t="s">
        <v>4297</v>
      </c>
      <c r="G129" s="125" t="s">
        <v>4590</v>
      </c>
      <c r="H129" s="133" t="s">
        <v>4285</v>
      </c>
      <c r="I129" s="144">
        <v>50.91</v>
      </c>
      <c r="J129" s="144">
        <v>0.52</v>
      </c>
      <c r="K129" s="144">
        <v>14.95</v>
      </c>
      <c r="L129" s="144">
        <v>11.19</v>
      </c>
      <c r="M129" s="144">
        <v>0.16</v>
      </c>
      <c r="N129" s="144">
        <v>9.4499999999999993</v>
      </c>
      <c r="O129" s="144">
        <v>10.84</v>
      </c>
      <c r="P129" s="144">
        <v>1.91</v>
      </c>
      <c r="Q129" s="144">
        <v>0.04</v>
      </c>
      <c r="R129" s="144">
        <v>0.03</v>
      </c>
      <c r="T129" s="144">
        <v>0.34</v>
      </c>
      <c r="V129" s="144">
        <v>46.15</v>
      </c>
      <c r="W129" s="144">
        <v>260.87</v>
      </c>
      <c r="X129" s="144">
        <v>521.75</v>
      </c>
      <c r="Y129" s="144"/>
      <c r="Z129" s="144">
        <v>96.32</v>
      </c>
      <c r="AA129" s="144"/>
      <c r="AB129" s="144"/>
      <c r="AC129" s="144"/>
      <c r="AD129" s="144">
        <v>15.25</v>
      </c>
      <c r="AE129" s="144">
        <v>30.1</v>
      </c>
      <c r="AF129" s="144">
        <v>16.760000000000002</v>
      </c>
      <c r="AU129" s="144">
        <v>1.1000000000000001</v>
      </c>
      <c r="AX129" s="144">
        <v>2.31</v>
      </c>
      <c r="AY129" s="144">
        <v>4.82</v>
      </c>
      <c r="AZ129" s="144">
        <v>0.7</v>
      </c>
      <c r="BA129" s="144">
        <v>3.41</v>
      </c>
      <c r="BB129" s="144">
        <v>1.22</v>
      </c>
      <c r="BC129" s="144">
        <v>0.44</v>
      </c>
      <c r="BD129" s="144">
        <v>1.83</v>
      </c>
      <c r="BE129" s="144">
        <v>0.35</v>
      </c>
      <c r="BF129" s="144">
        <v>2.46</v>
      </c>
      <c r="BG129" s="144">
        <v>0.56999999999999995</v>
      </c>
      <c r="BH129" s="144">
        <v>1.86</v>
      </c>
      <c r="BI129" s="144">
        <v>0.28000000000000003</v>
      </c>
      <c r="BJ129" s="144">
        <v>1.9</v>
      </c>
      <c r="BK129" s="144">
        <v>0.31</v>
      </c>
      <c r="BL129" s="144">
        <v>0.9</v>
      </c>
      <c r="BO129" s="144">
        <v>0.37</v>
      </c>
      <c r="BP129" s="144">
        <v>0.1</v>
      </c>
    </row>
    <row r="130" spans="1:68" s="133" customFormat="1" x14ac:dyDescent="0.35">
      <c r="A130" s="125" t="s">
        <v>4597</v>
      </c>
      <c r="B130" s="125">
        <v>497451</v>
      </c>
      <c r="C130" s="125">
        <v>6775919</v>
      </c>
      <c r="D130" s="138" t="s">
        <v>4594</v>
      </c>
      <c r="E130" s="140" t="s">
        <v>4280</v>
      </c>
      <c r="F130" s="125" t="s">
        <v>4297</v>
      </c>
      <c r="G130" s="125" t="s">
        <v>4590</v>
      </c>
      <c r="H130" s="133" t="s">
        <v>4285</v>
      </c>
      <c r="I130" s="144">
        <v>53.04</v>
      </c>
      <c r="J130" s="144">
        <v>0.47</v>
      </c>
      <c r="K130" s="144">
        <v>14.38</v>
      </c>
      <c r="L130" s="144">
        <v>10.14</v>
      </c>
      <c r="M130" s="144">
        <v>0.16</v>
      </c>
      <c r="N130" s="144">
        <v>8.14</v>
      </c>
      <c r="O130" s="144">
        <v>12.19</v>
      </c>
      <c r="P130" s="144">
        <v>1.43</v>
      </c>
      <c r="Q130" s="144">
        <v>0.02</v>
      </c>
      <c r="R130" s="144">
        <v>0.03</v>
      </c>
      <c r="T130" s="144">
        <v>0.52</v>
      </c>
      <c r="V130" s="144">
        <v>44.23</v>
      </c>
      <c r="W130" s="144">
        <v>241.27</v>
      </c>
      <c r="X130" s="144">
        <v>442.32</v>
      </c>
      <c r="Y130" s="144"/>
      <c r="Z130" s="144">
        <v>88.46</v>
      </c>
      <c r="AA130" s="144"/>
      <c r="AB130" s="144"/>
      <c r="AC130" s="144"/>
      <c r="AD130" s="144">
        <v>13.67</v>
      </c>
      <c r="AE130" s="144">
        <v>27.14</v>
      </c>
      <c r="AF130" s="144">
        <v>26.24</v>
      </c>
      <c r="AU130" s="144">
        <v>1.01</v>
      </c>
      <c r="AX130" s="144">
        <v>2.41</v>
      </c>
      <c r="AY130" s="144">
        <v>5.23</v>
      </c>
      <c r="AZ130" s="144">
        <v>0.68</v>
      </c>
      <c r="BA130" s="144">
        <v>3.32</v>
      </c>
      <c r="BB130" s="144">
        <v>1.03</v>
      </c>
      <c r="BC130" s="144">
        <v>0.45</v>
      </c>
      <c r="BD130" s="144">
        <v>1.54</v>
      </c>
      <c r="BE130" s="144">
        <v>0.3</v>
      </c>
      <c r="BF130" s="144">
        <v>2.15</v>
      </c>
      <c r="BG130" s="144">
        <v>0.51</v>
      </c>
      <c r="BH130" s="144">
        <v>1.57</v>
      </c>
      <c r="BI130" s="144">
        <v>0.24</v>
      </c>
      <c r="BJ130" s="144">
        <v>1.67</v>
      </c>
      <c r="BK130" s="144">
        <v>0.27</v>
      </c>
      <c r="BL130" s="144">
        <v>0.8</v>
      </c>
      <c r="BO130" s="144">
        <v>0.38</v>
      </c>
      <c r="BP130" s="144">
        <v>0.1</v>
      </c>
    </row>
    <row r="131" spans="1:68" s="133" customFormat="1" x14ac:dyDescent="0.35">
      <c r="A131" s="125" t="s">
        <v>4598</v>
      </c>
      <c r="B131" s="125">
        <v>497556</v>
      </c>
      <c r="C131" s="125">
        <v>6775921</v>
      </c>
      <c r="D131" s="138" t="s">
        <v>117</v>
      </c>
      <c r="E131" s="140" t="s">
        <v>4280</v>
      </c>
      <c r="F131" s="125" t="s">
        <v>4297</v>
      </c>
      <c r="G131" s="125" t="s">
        <v>4590</v>
      </c>
      <c r="H131" s="133" t="s">
        <v>4285</v>
      </c>
      <c r="I131" s="144">
        <v>54.21</v>
      </c>
      <c r="J131" s="144">
        <v>0.6</v>
      </c>
      <c r="K131" s="144">
        <v>14.59</v>
      </c>
      <c r="L131" s="144">
        <v>10.02</v>
      </c>
      <c r="M131" s="144">
        <v>0.15</v>
      </c>
      <c r="N131" s="144">
        <v>7.07</v>
      </c>
      <c r="O131" s="144">
        <v>10.49</v>
      </c>
      <c r="P131" s="144">
        <v>2.74</v>
      </c>
      <c r="Q131" s="144">
        <v>0.09</v>
      </c>
      <c r="R131" s="144">
        <v>0.04</v>
      </c>
      <c r="T131" s="144">
        <v>0.5</v>
      </c>
      <c r="V131" s="144">
        <v>44.22</v>
      </c>
      <c r="W131" s="144">
        <v>295.49</v>
      </c>
      <c r="X131" s="144">
        <v>80.41</v>
      </c>
      <c r="Y131" s="144"/>
      <c r="Z131" s="144">
        <v>66.33</v>
      </c>
      <c r="AA131" s="144"/>
      <c r="AB131" s="144"/>
      <c r="AC131" s="144"/>
      <c r="AD131" s="144">
        <v>14.57</v>
      </c>
      <c r="AE131" s="144">
        <v>29.15</v>
      </c>
      <c r="AF131" s="144">
        <v>30.05</v>
      </c>
      <c r="AU131" s="144">
        <v>1.21</v>
      </c>
      <c r="AX131" s="144">
        <v>1.71</v>
      </c>
      <c r="AY131" s="144">
        <v>3.92</v>
      </c>
      <c r="AZ131" s="144">
        <v>0.63</v>
      </c>
      <c r="BA131" s="144">
        <v>3.12</v>
      </c>
      <c r="BB131" s="144">
        <v>1.17</v>
      </c>
      <c r="BC131" s="144">
        <v>0.5</v>
      </c>
      <c r="BD131" s="144">
        <v>1.74</v>
      </c>
      <c r="BE131" s="144">
        <v>0.34</v>
      </c>
      <c r="BF131" s="144">
        <v>2.36</v>
      </c>
      <c r="BG131" s="144">
        <v>0.55000000000000004</v>
      </c>
      <c r="BH131" s="144">
        <v>1.77</v>
      </c>
      <c r="BI131" s="144">
        <v>0.27</v>
      </c>
      <c r="BJ131" s="144">
        <v>1.91</v>
      </c>
      <c r="BK131" s="144">
        <v>0.31</v>
      </c>
      <c r="BL131" s="144">
        <v>0.9</v>
      </c>
      <c r="BO131" s="144">
        <v>0.43</v>
      </c>
      <c r="BP131" s="144">
        <v>0.11</v>
      </c>
    </row>
    <row r="132" spans="1:68" s="133" customFormat="1" x14ac:dyDescent="0.35">
      <c r="A132" s="125" t="s">
        <v>4599</v>
      </c>
      <c r="B132" s="125">
        <v>497940</v>
      </c>
      <c r="C132" s="125">
        <v>6775765</v>
      </c>
      <c r="D132" s="138" t="s">
        <v>117</v>
      </c>
      <c r="E132" s="140" t="s">
        <v>4280</v>
      </c>
      <c r="F132" s="125" t="s">
        <v>4297</v>
      </c>
      <c r="G132" s="125" t="s">
        <v>4590</v>
      </c>
      <c r="H132" s="133" t="s">
        <v>4285</v>
      </c>
      <c r="I132" s="144">
        <v>50.33</v>
      </c>
      <c r="J132" s="144">
        <v>0.46</v>
      </c>
      <c r="K132" s="144">
        <v>12.71</v>
      </c>
      <c r="L132" s="144">
        <v>11.81</v>
      </c>
      <c r="M132" s="144">
        <v>0.21</v>
      </c>
      <c r="N132" s="144">
        <v>11.96</v>
      </c>
      <c r="O132" s="144">
        <v>11.51</v>
      </c>
      <c r="P132" s="144">
        <v>0.88</v>
      </c>
      <c r="Q132" s="144">
        <v>0.09</v>
      </c>
      <c r="R132" s="144">
        <v>0.05</v>
      </c>
      <c r="T132" s="144">
        <v>1.03</v>
      </c>
      <c r="V132" s="144">
        <v>36.369999999999997</v>
      </c>
      <c r="W132" s="144">
        <v>340.47</v>
      </c>
      <c r="X132" s="144">
        <v>838.54</v>
      </c>
      <c r="Y132" s="144"/>
      <c r="Z132" s="144">
        <v>216.2</v>
      </c>
      <c r="AA132" s="144"/>
      <c r="AB132" s="144"/>
      <c r="AC132" s="144"/>
      <c r="AD132" s="144">
        <v>13.44</v>
      </c>
      <c r="AE132" s="144">
        <v>30.31</v>
      </c>
      <c r="AF132" s="144">
        <v>184.38</v>
      </c>
      <c r="AU132" s="144">
        <v>0.91</v>
      </c>
      <c r="AX132" s="144">
        <v>1.92</v>
      </c>
      <c r="AY132" s="144">
        <v>4.45</v>
      </c>
      <c r="AZ132" s="144">
        <v>0.64</v>
      </c>
      <c r="BA132" s="144">
        <v>3.13</v>
      </c>
      <c r="BB132" s="144">
        <v>1.1599999999999999</v>
      </c>
      <c r="BC132" s="144">
        <v>0.44</v>
      </c>
      <c r="BD132" s="144">
        <v>1.64</v>
      </c>
      <c r="BE132" s="144">
        <v>0.31</v>
      </c>
      <c r="BF132" s="144">
        <v>2.2799999999999998</v>
      </c>
      <c r="BG132" s="144">
        <v>0.51</v>
      </c>
      <c r="BH132" s="144">
        <v>1.52</v>
      </c>
      <c r="BI132" s="144">
        <v>0.24</v>
      </c>
      <c r="BJ132" s="144">
        <v>1.57</v>
      </c>
      <c r="BK132" s="144">
        <v>0.27</v>
      </c>
      <c r="BL132" s="144">
        <v>0.91</v>
      </c>
      <c r="BO132" s="144">
        <v>0.34</v>
      </c>
      <c r="BP132" s="144">
        <v>0.08</v>
      </c>
    </row>
    <row r="133" spans="1:68" s="133" customFormat="1" x14ac:dyDescent="0.35">
      <c r="A133" s="125" t="s">
        <v>4600</v>
      </c>
      <c r="B133" s="125">
        <v>497969</v>
      </c>
      <c r="C133" s="125">
        <v>6775595</v>
      </c>
      <c r="D133" s="138" t="s">
        <v>4594</v>
      </c>
      <c r="E133" s="140" t="s">
        <v>4280</v>
      </c>
      <c r="F133" s="125" t="s">
        <v>4297</v>
      </c>
      <c r="G133" s="125" t="s">
        <v>4590</v>
      </c>
      <c r="H133" s="133" t="s">
        <v>4285</v>
      </c>
      <c r="I133" s="144">
        <v>50.92</v>
      </c>
      <c r="J133" s="144">
        <v>0.43</v>
      </c>
      <c r="K133" s="144">
        <v>13.17</v>
      </c>
      <c r="L133" s="144">
        <v>11.01</v>
      </c>
      <c r="M133" s="144">
        <v>0.19</v>
      </c>
      <c r="N133" s="144">
        <v>12.03</v>
      </c>
      <c r="O133" s="144">
        <v>10.11</v>
      </c>
      <c r="P133" s="144">
        <v>2.04</v>
      </c>
      <c r="Q133" s="144">
        <v>0.09</v>
      </c>
      <c r="R133" s="144">
        <v>0.02</v>
      </c>
      <c r="T133" s="144">
        <v>0.87</v>
      </c>
      <c r="V133" s="144">
        <v>40.36</v>
      </c>
      <c r="W133" s="144">
        <v>242.15</v>
      </c>
      <c r="X133" s="144">
        <v>978.67</v>
      </c>
      <c r="Y133" s="144"/>
      <c r="Z133" s="144">
        <v>207.84</v>
      </c>
      <c r="AA133" s="144"/>
      <c r="AB133" s="144"/>
      <c r="AC133" s="144"/>
      <c r="AD133" s="144">
        <v>11.8</v>
      </c>
      <c r="AE133" s="144">
        <v>23.21</v>
      </c>
      <c r="AF133" s="144">
        <v>46.92</v>
      </c>
      <c r="AU133" s="144">
        <v>0.81</v>
      </c>
      <c r="AX133" s="144">
        <v>2.2200000000000002</v>
      </c>
      <c r="AY133" s="144">
        <v>4.24</v>
      </c>
      <c r="AZ133" s="144">
        <v>0.6</v>
      </c>
      <c r="BA133" s="144">
        <v>3.03</v>
      </c>
      <c r="BB133" s="144">
        <v>0.94</v>
      </c>
      <c r="BC133" s="144">
        <v>0.38</v>
      </c>
      <c r="BD133" s="144">
        <v>1.44</v>
      </c>
      <c r="BE133" s="144">
        <v>0.26</v>
      </c>
      <c r="BF133" s="144">
        <v>1.89</v>
      </c>
      <c r="BG133" s="144">
        <v>0.45</v>
      </c>
      <c r="BH133" s="144">
        <v>1.4</v>
      </c>
      <c r="BI133" s="144">
        <v>0.19</v>
      </c>
      <c r="BJ133" s="144">
        <v>1.48</v>
      </c>
      <c r="BK133" s="144">
        <v>0.22</v>
      </c>
      <c r="BL133" s="144">
        <v>0.71</v>
      </c>
      <c r="BO133" s="144">
        <v>0.24</v>
      </c>
      <c r="BP133" s="144">
        <v>0.08</v>
      </c>
    </row>
    <row r="134" spans="1:68" s="133" customFormat="1" x14ac:dyDescent="0.35">
      <c r="A134" s="125" t="s">
        <v>4601</v>
      </c>
      <c r="B134" s="125">
        <v>498084</v>
      </c>
      <c r="C134" s="125">
        <v>6774835</v>
      </c>
      <c r="D134" s="138" t="s">
        <v>117</v>
      </c>
      <c r="E134" s="140" t="s">
        <v>4280</v>
      </c>
      <c r="F134" s="125" t="s">
        <v>4297</v>
      </c>
      <c r="G134" s="125" t="s">
        <v>4590</v>
      </c>
      <c r="H134" s="133" t="s">
        <v>4285</v>
      </c>
      <c r="I134" s="144">
        <v>52.13</v>
      </c>
      <c r="J134" s="144">
        <v>0.61</v>
      </c>
      <c r="K134" s="144">
        <v>14.92</v>
      </c>
      <c r="L134" s="144">
        <v>11.24</v>
      </c>
      <c r="M134" s="144">
        <v>0.19</v>
      </c>
      <c r="N134" s="144">
        <v>7.71</v>
      </c>
      <c r="O134" s="144">
        <v>9.93</v>
      </c>
      <c r="P134" s="144">
        <v>3.11</v>
      </c>
      <c r="Q134" s="144">
        <v>0.11</v>
      </c>
      <c r="R134" s="144">
        <v>0.04</v>
      </c>
      <c r="T134" s="144">
        <v>0.69</v>
      </c>
      <c r="V134" s="144">
        <v>37.25</v>
      </c>
      <c r="W134" s="144">
        <v>269.83999999999997</v>
      </c>
      <c r="X134" s="144">
        <v>60.41</v>
      </c>
      <c r="Y134" s="144"/>
      <c r="Z134" s="144">
        <v>80.55</v>
      </c>
      <c r="AA134" s="144"/>
      <c r="AB134" s="144"/>
      <c r="AC134" s="144"/>
      <c r="AD134" s="144">
        <v>16.809999999999999</v>
      </c>
      <c r="AE134" s="144">
        <v>31.21</v>
      </c>
      <c r="AF134" s="144">
        <v>25.07</v>
      </c>
      <c r="AU134" s="144">
        <v>0.81</v>
      </c>
      <c r="AX134" s="144">
        <v>2.0099999999999998</v>
      </c>
      <c r="AY134" s="144">
        <v>3.93</v>
      </c>
      <c r="AZ134" s="144">
        <v>0.63</v>
      </c>
      <c r="BA134" s="144">
        <v>3.42</v>
      </c>
      <c r="BB134" s="144">
        <v>1.33</v>
      </c>
      <c r="BC134" s="144">
        <v>0.53</v>
      </c>
      <c r="BD134" s="144">
        <v>2.1</v>
      </c>
      <c r="BE134" s="144">
        <v>0.41</v>
      </c>
      <c r="BF134" s="144">
        <v>2.86</v>
      </c>
      <c r="BG134" s="144">
        <v>0.64</v>
      </c>
      <c r="BH134" s="144">
        <v>1.91</v>
      </c>
      <c r="BI134" s="144">
        <v>0.27</v>
      </c>
      <c r="BJ134" s="144">
        <v>1.86</v>
      </c>
      <c r="BK134" s="144">
        <v>0.3</v>
      </c>
      <c r="BL134" s="144">
        <v>1.01</v>
      </c>
      <c r="BO134" s="144">
        <v>0.28999999999999998</v>
      </c>
      <c r="BP134" s="144">
        <v>0.08</v>
      </c>
    </row>
    <row r="135" spans="1:68" s="133" customFormat="1" x14ac:dyDescent="0.35">
      <c r="A135" s="125" t="s">
        <v>4602</v>
      </c>
      <c r="B135" s="125">
        <v>496992</v>
      </c>
      <c r="C135" s="125">
        <v>6776091</v>
      </c>
      <c r="D135" s="138" t="s">
        <v>117</v>
      </c>
      <c r="E135" s="140" t="s">
        <v>4280</v>
      </c>
      <c r="F135" s="125" t="s">
        <v>4297</v>
      </c>
      <c r="G135" s="125" t="s">
        <v>4590</v>
      </c>
      <c r="H135" s="133" t="s">
        <v>4285</v>
      </c>
      <c r="I135" s="144">
        <v>53.8</v>
      </c>
      <c r="J135" s="144">
        <v>0.59</v>
      </c>
      <c r="K135" s="144">
        <v>14</v>
      </c>
      <c r="L135" s="144">
        <v>10.88</v>
      </c>
      <c r="M135" s="144">
        <v>0.16</v>
      </c>
      <c r="N135" s="144">
        <v>8.84</v>
      </c>
      <c r="O135" s="144">
        <v>9.84</v>
      </c>
      <c r="P135" s="144">
        <v>1.81</v>
      </c>
      <c r="Q135" s="144">
        <v>0.03</v>
      </c>
      <c r="R135" s="144">
        <v>0.04</v>
      </c>
      <c r="T135" s="144">
        <v>0.37</v>
      </c>
      <c r="V135" s="144">
        <v>40.15</v>
      </c>
      <c r="W135" s="144">
        <v>261.97000000000003</v>
      </c>
      <c r="X135" s="144">
        <v>291.08</v>
      </c>
      <c r="Y135" s="144"/>
      <c r="Z135" s="144">
        <v>105.39</v>
      </c>
      <c r="AA135" s="144"/>
      <c r="AB135" s="144"/>
      <c r="AC135" s="144"/>
      <c r="AD135" s="144">
        <v>16.059999999999999</v>
      </c>
      <c r="AE135" s="144">
        <v>35.130000000000003</v>
      </c>
      <c r="AF135" s="144">
        <v>16.760000000000002</v>
      </c>
      <c r="AU135" s="144">
        <v>1.3</v>
      </c>
      <c r="AX135" s="144">
        <v>3.01</v>
      </c>
      <c r="AY135" s="144">
        <v>6.12</v>
      </c>
      <c r="AZ135" s="144">
        <v>0.86</v>
      </c>
      <c r="BA135" s="144">
        <v>4.22</v>
      </c>
      <c r="BB135" s="144">
        <v>1.3</v>
      </c>
      <c r="BC135" s="144">
        <v>0.51</v>
      </c>
      <c r="BD135" s="144">
        <v>1.94</v>
      </c>
      <c r="BE135" s="144">
        <v>0.4</v>
      </c>
      <c r="BF135" s="144">
        <v>2.81</v>
      </c>
      <c r="BG135" s="144">
        <v>0.63</v>
      </c>
      <c r="BH135" s="144">
        <v>1.98</v>
      </c>
      <c r="BI135" s="144">
        <v>0.3</v>
      </c>
      <c r="BJ135" s="144">
        <v>1.97</v>
      </c>
      <c r="BK135" s="144">
        <v>0.32</v>
      </c>
      <c r="BL135" s="144">
        <v>1</v>
      </c>
      <c r="BO135" s="144">
        <v>0.46</v>
      </c>
      <c r="BP135" s="144">
        <v>0.12</v>
      </c>
    </row>
    <row r="136" spans="1:68" s="133" customFormat="1" x14ac:dyDescent="0.35">
      <c r="A136" s="125" t="s">
        <v>4603</v>
      </c>
      <c r="B136" s="125">
        <v>498153</v>
      </c>
      <c r="C136" s="125">
        <v>6775416</v>
      </c>
      <c r="D136" s="138" t="s">
        <v>138</v>
      </c>
      <c r="E136" s="140" t="s">
        <v>4274</v>
      </c>
      <c r="F136" s="131" t="s">
        <v>4277</v>
      </c>
      <c r="G136" s="125" t="s">
        <v>4590</v>
      </c>
      <c r="H136" s="133" t="s">
        <v>4285</v>
      </c>
      <c r="I136" s="144">
        <v>53.28</v>
      </c>
      <c r="J136" s="144">
        <v>0.54</v>
      </c>
      <c r="K136" s="144">
        <v>14.3</v>
      </c>
      <c r="L136" s="144">
        <v>10.54</v>
      </c>
      <c r="M136" s="144">
        <v>0.17</v>
      </c>
      <c r="N136" s="144">
        <v>7.26</v>
      </c>
      <c r="O136" s="144">
        <v>12.99</v>
      </c>
      <c r="P136" s="144">
        <v>0.82</v>
      </c>
      <c r="Q136" s="144">
        <v>0.04</v>
      </c>
      <c r="R136" s="144">
        <v>0.05</v>
      </c>
      <c r="T136" s="144">
        <v>0.57999999999999996</v>
      </c>
      <c r="V136" s="144">
        <v>41.24</v>
      </c>
      <c r="W136" s="144">
        <v>240.39</v>
      </c>
      <c r="X136" s="144">
        <v>201.16</v>
      </c>
      <c r="Y136" s="144"/>
      <c r="Z136" s="144">
        <v>84.49</v>
      </c>
      <c r="AA136" s="144"/>
      <c r="AB136" s="144"/>
      <c r="AC136" s="144"/>
      <c r="AD136" s="144">
        <v>15.29</v>
      </c>
      <c r="AE136" s="144">
        <v>33.19</v>
      </c>
      <c r="AF136" s="144">
        <v>21.02</v>
      </c>
      <c r="AP136" s="144"/>
      <c r="AQ136" s="144"/>
      <c r="AU136" s="144">
        <v>1.41</v>
      </c>
      <c r="AX136" s="144">
        <v>3.22</v>
      </c>
      <c r="AY136" s="144">
        <v>7.04</v>
      </c>
      <c r="AZ136" s="144">
        <v>0.96</v>
      </c>
      <c r="BA136" s="144">
        <v>4.53</v>
      </c>
      <c r="BB136" s="144">
        <v>1.4</v>
      </c>
      <c r="BC136" s="144">
        <v>0.56999999999999995</v>
      </c>
      <c r="BD136" s="144">
        <v>1.92</v>
      </c>
      <c r="BE136" s="144">
        <v>0.35</v>
      </c>
      <c r="BF136" s="144">
        <v>2.44</v>
      </c>
      <c r="BG136" s="144">
        <v>0.56000000000000005</v>
      </c>
      <c r="BH136" s="144">
        <v>1.81</v>
      </c>
      <c r="BI136" s="144">
        <v>0.25</v>
      </c>
      <c r="BJ136" s="144">
        <v>1.82</v>
      </c>
      <c r="BK136" s="144">
        <v>0.28999999999999998</v>
      </c>
      <c r="BL136" s="144">
        <v>1.4</v>
      </c>
      <c r="BO136" s="144">
        <v>0.53</v>
      </c>
      <c r="BP136" s="144">
        <v>0.13</v>
      </c>
    </row>
    <row r="137" spans="1:68" s="133" customFormat="1" x14ac:dyDescent="0.35">
      <c r="A137" s="125" t="s">
        <v>4604</v>
      </c>
      <c r="B137" s="125">
        <v>498195</v>
      </c>
      <c r="C137" s="125">
        <v>6775404</v>
      </c>
      <c r="D137" s="138" t="s">
        <v>138</v>
      </c>
      <c r="E137" s="140" t="s">
        <v>4274</v>
      </c>
      <c r="F137" s="131" t="s">
        <v>4277</v>
      </c>
      <c r="G137" s="125" t="s">
        <v>4590</v>
      </c>
      <c r="H137" s="133" t="s">
        <v>4285</v>
      </c>
      <c r="I137" s="144">
        <v>53.88</v>
      </c>
      <c r="J137" s="144">
        <v>0.7</v>
      </c>
      <c r="K137" s="144">
        <v>14.41</v>
      </c>
      <c r="L137" s="144">
        <v>11.97</v>
      </c>
      <c r="M137" s="144">
        <v>0.18</v>
      </c>
      <c r="N137" s="144">
        <v>6.96</v>
      </c>
      <c r="O137" s="144">
        <v>8.4700000000000006</v>
      </c>
      <c r="P137" s="144">
        <v>3.25</v>
      </c>
      <c r="Q137" s="144">
        <v>0.11</v>
      </c>
      <c r="R137" s="144">
        <v>7.0000000000000007E-2</v>
      </c>
      <c r="T137" s="144">
        <v>0.47</v>
      </c>
      <c r="V137" s="144">
        <v>41.2</v>
      </c>
      <c r="W137" s="144">
        <v>274.3</v>
      </c>
      <c r="X137" s="144">
        <v>30.14</v>
      </c>
      <c r="Y137" s="144"/>
      <c r="Z137" s="144">
        <v>55.26</v>
      </c>
      <c r="AA137" s="144"/>
      <c r="AB137" s="144"/>
      <c r="AC137" s="144"/>
      <c r="AD137" s="144">
        <v>18.489999999999998</v>
      </c>
      <c r="AE137" s="144">
        <v>39.19</v>
      </c>
      <c r="AF137" s="144">
        <v>159.76</v>
      </c>
      <c r="AP137" s="144"/>
      <c r="AQ137" s="144"/>
      <c r="AU137" s="144">
        <v>1.71</v>
      </c>
      <c r="AX137" s="144">
        <v>4.12</v>
      </c>
      <c r="AY137" s="144">
        <v>8.0399999999999991</v>
      </c>
      <c r="AZ137" s="144">
        <v>1.25</v>
      </c>
      <c r="BA137" s="144">
        <v>6.03</v>
      </c>
      <c r="BB137" s="144">
        <v>1.67</v>
      </c>
      <c r="BC137" s="144">
        <v>0.55000000000000004</v>
      </c>
      <c r="BD137" s="144">
        <v>2.41</v>
      </c>
      <c r="BE137" s="144">
        <v>0.45</v>
      </c>
      <c r="BF137" s="144">
        <v>3.04</v>
      </c>
      <c r="BG137" s="144">
        <v>0.68</v>
      </c>
      <c r="BH137" s="144">
        <v>2.14</v>
      </c>
      <c r="BI137" s="144">
        <v>0.33</v>
      </c>
      <c r="BJ137" s="144">
        <v>2.25</v>
      </c>
      <c r="BK137" s="144">
        <v>0.35</v>
      </c>
      <c r="BL137" s="144">
        <v>1.67</v>
      </c>
      <c r="BO137" s="144">
        <v>0.66</v>
      </c>
      <c r="BP137" s="144">
        <v>0.14000000000000001</v>
      </c>
    </row>
    <row r="138" spans="1:68" s="133" customFormat="1" x14ac:dyDescent="0.35">
      <c r="A138" s="125">
        <v>198294</v>
      </c>
      <c r="B138" s="125">
        <v>500223</v>
      </c>
      <c r="C138" s="125">
        <v>6780553</v>
      </c>
      <c r="D138" s="138" t="s">
        <v>153</v>
      </c>
      <c r="E138" s="140" t="s">
        <v>4274</v>
      </c>
      <c r="F138" s="131" t="s">
        <v>4277</v>
      </c>
      <c r="G138" s="131" t="s">
        <v>4589</v>
      </c>
      <c r="H138" s="133" t="s">
        <v>4285</v>
      </c>
      <c r="I138" s="144">
        <v>58.884422970177113</v>
      </c>
      <c r="J138" s="144">
        <v>1.3481142453449058</v>
      </c>
      <c r="K138" s="144">
        <v>12.122967654034415</v>
      </c>
      <c r="L138" s="144">
        <v>14.084775697633345</v>
      </c>
      <c r="M138" s="144">
        <v>7.0423878488166725E-2</v>
      </c>
      <c r="N138" s="144">
        <v>3.1489534238280261</v>
      </c>
      <c r="O138" s="144">
        <v>4.6479759802190035</v>
      </c>
      <c r="P138" s="144">
        <v>5.2918514406822421</v>
      </c>
      <c r="Q138" s="144">
        <v>8.0484432557904828E-2</v>
      </c>
      <c r="R138" s="144">
        <v>5.0302770348690518E-3</v>
      </c>
      <c r="T138" s="144">
        <v>0.6</v>
      </c>
      <c r="V138" s="144"/>
      <c r="W138" s="144">
        <v>738</v>
      </c>
      <c r="X138" s="144">
        <v>1</v>
      </c>
      <c r="Y138" s="144">
        <v>56.7</v>
      </c>
      <c r="Z138" s="144">
        <v>167.4</v>
      </c>
      <c r="AA138" s="144">
        <v>11.6</v>
      </c>
      <c r="AB138" s="144">
        <v>19</v>
      </c>
      <c r="AC138" s="144">
        <v>44.5</v>
      </c>
      <c r="AD138" s="144">
        <v>19.8</v>
      </c>
      <c r="AE138" s="144">
        <v>102</v>
      </c>
      <c r="AF138" s="144">
        <v>306.10000000000002</v>
      </c>
      <c r="AP138" s="144">
        <v>20.2</v>
      </c>
      <c r="AQ138" s="144">
        <v>4.3</v>
      </c>
      <c r="AU138" s="144">
        <v>2.2999999999999998</v>
      </c>
      <c r="AX138" s="144">
        <v>2.7</v>
      </c>
      <c r="AY138" s="144">
        <v>3.7</v>
      </c>
      <c r="AZ138" s="144">
        <v>0.61</v>
      </c>
      <c r="BA138" s="144">
        <v>3.2</v>
      </c>
      <c r="BB138" s="144">
        <v>0.98</v>
      </c>
      <c r="BC138" s="144">
        <v>0.78</v>
      </c>
      <c r="BD138" s="144">
        <v>1.81</v>
      </c>
      <c r="BE138" s="144">
        <v>0.42</v>
      </c>
      <c r="BF138" s="144">
        <v>3.02</v>
      </c>
      <c r="BG138" s="144">
        <v>0.65</v>
      </c>
      <c r="BH138" s="144">
        <v>2.0699999999999998</v>
      </c>
      <c r="BI138" s="144">
        <v>0.34</v>
      </c>
      <c r="BJ138" s="144">
        <v>2.08</v>
      </c>
      <c r="BK138" s="144">
        <v>0.36</v>
      </c>
      <c r="BL138" s="144">
        <v>0.98</v>
      </c>
      <c r="BO138" s="144">
        <v>3.3</v>
      </c>
      <c r="BP138" s="144">
        <v>0.28999999999999998</v>
      </c>
    </row>
    <row r="139" spans="1:68" s="133" customFormat="1" x14ac:dyDescent="0.35">
      <c r="A139" s="125">
        <v>207603</v>
      </c>
      <c r="B139" s="125">
        <v>499738</v>
      </c>
      <c r="C139" s="125">
        <v>6779493</v>
      </c>
      <c r="D139" s="138" t="s">
        <v>153</v>
      </c>
      <c r="E139" s="140" t="s">
        <v>4274</v>
      </c>
      <c r="F139" s="131" t="s">
        <v>4277</v>
      </c>
      <c r="G139" s="131" t="s">
        <v>4589</v>
      </c>
      <c r="H139" s="133" t="s">
        <v>4285</v>
      </c>
      <c r="I139" s="144">
        <v>51.415130047566031</v>
      </c>
      <c r="J139" s="144">
        <v>0.45455419491954263</v>
      </c>
      <c r="K139" s="144">
        <v>15.000288432344904</v>
      </c>
      <c r="L139" s="144">
        <v>9.5355368889788465</v>
      </c>
      <c r="M139" s="144">
        <v>0.13131565631009007</v>
      </c>
      <c r="N139" s="144">
        <v>8.7779465641129431</v>
      </c>
      <c r="O139" s="144">
        <v>12.020433154539013</v>
      </c>
      <c r="P139" s="144">
        <v>2.1515565226191682</v>
      </c>
      <c r="Q139" s="144">
        <v>0.28283372128327094</v>
      </c>
      <c r="R139" s="144">
        <v>4.0404817326181564E-2</v>
      </c>
      <c r="T139" s="144">
        <v>1</v>
      </c>
      <c r="V139" s="144"/>
      <c r="W139" s="144">
        <v>208</v>
      </c>
      <c r="X139" s="144">
        <v>210</v>
      </c>
      <c r="Y139" s="144">
        <v>58.5</v>
      </c>
      <c r="Z139" s="144">
        <v>84</v>
      </c>
      <c r="AA139" s="144">
        <v>47</v>
      </c>
      <c r="AB139" s="144">
        <v>37</v>
      </c>
      <c r="AC139" s="144">
        <v>116</v>
      </c>
      <c r="AD139" s="144">
        <v>14.8</v>
      </c>
      <c r="AE139" s="144">
        <v>25</v>
      </c>
      <c r="AF139" s="144">
        <v>129.5</v>
      </c>
      <c r="AP139" s="144">
        <v>12.9</v>
      </c>
      <c r="AQ139" s="144">
        <v>15.2</v>
      </c>
      <c r="AU139" s="144">
        <v>1</v>
      </c>
      <c r="AX139" s="144">
        <v>3.3</v>
      </c>
      <c r="AY139" s="144">
        <v>6</v>
      </c>
      <c r="AZ139" s="144">
        <v>1.01</v>
      </c>
      <c r="BA139" s="144">
        <v>4.8</v>
      </c>
      <c r="BB139" s="144">
        <v>1.46</v>
      </c>
      <c r="BC139" s="144">
        <v>0.56999999999999995</v>
      </c>
      <c r="BD139" s="144">
        <v>1.94</v>
      </c>
      <c r="BE139" s="144">
        <v>0.33</v>
      </c>
      <c r="BF139" s="144">
        <v>2.2200000000000002</v>
      </c>
      <c r="BG139" s="144">
        <v>0.52</v>
      </c>
      <c r="BH139" s="144">
        <v>1.49</v>
      </c>
      <c r="BI139" s="144">
        <v>0.22</v>
      </c>
      <c r="BJ139" s="144">
        <v>1.39</v>
      </c>
      <c r="BK139" s="144">
        <v>0.22</v>
      </c>
      <c r="BL139" s="144">
        <v>1.46</v>
      </c>
      <c r="BO139" s="144">
        <v>0.5</v>
      </c>
      <c r="BP139" s="144">
        <v>0.09</v>
      </c>
    </row>
    <row r="140" spans="1:68" s="133" customFormat="1" x14ac:dyDescent="0.35">
      <c r="A140" s="125">
        <v>198295</v>
      </c>
      <c r="B140" s="125">
        <v>509394</v>
      </c>
      <c r="C140" s="125">
        <v>6780435</v>
      </c>
      <c r="D140" s="138" t="s">
        <v>135</v>
      </c>
      <c r="E140" s="140" t="s">
        <v>4325</v>
      </c>
      <c r="F140" s="131" t="s">
        <v>4334</v>
      </c>
      <c r="G140" s="131" t="s">
        <v>4589</v>
      </c>
      <c r="H140" s="133" t="s">
        <v>4285</v>
      </c>
      <c r="I140" s="144">
        <v>58.517659980897804</v>
      </c>
      <c r="J140" s="144">
        <v>0.59189815512994515</v>
      </c>
      <c r="K140" s="144">
        <v>11.1256788820188</v>
      </c>
      <c r="L140" s="144">
        <v>12.841180314683557</v>
      </c>
      <c r="M140" s="144">
        <v>0.33106167998793545</v>
      </c>
      <c r="N140" s="144">
        <v>9.8816895390338306</v>
      </c>
      <c r="O140" s="144">
        <v>6.0493997888704563</v>
      </c>
      <c r="P140" s="144">
        <v>0.67215553209671741</v>
      </c>
      <c r="Q140" s="144">
        <v>2.0064344241693056E-2</v>
      </c>
      <c r="R140" s="144">
        <v>7.5241290906348957E-2</v>
      </c>
      <c r="S140" s="144"/>
      <c r="T140" s="144">
        <v>0.32</v>
      </c>
      <c r="V140" s="144">
        <v>24</v>
      </c>
      <c r="W140" s="144">
        <v>206</v>
      </c>
      <c r="X140" s="144">
        <v>2046</v>
      </c>
      <c r="Y140" s="144">
        <v>105.8</v>
      </c>
      <c r="Z140" s="144">
        <v>552.4</v>
      </c>
      <c r="AA140" s="144">
        <v>74.8</v>
      </c>
      <c r="AB140" s="144">
        <v>105</v>
      </c>
      <c r="AC140" s="144">
        <v>72.3</v>
      </c>
      <c r="AD140" s="144">
        <v>15.6</v>
      </c>
      <c r="AE140" s="144">
        <v>67</v>
      </c>
      <c r="AF140" s="144">
        <v>12.1</v>
      </c>
      <c r="AP140" s="144">
        <v>14.7</v>
      </c>
      <c r="AQ140" s="144">
        <v>0.7</v>
      </c>
      <c r="AU140" s="144">
        <v>2.9</v>
      </c>
      <c r="AV140" s="144"/>
      <c r="AX140" s="144">
        <v>6.9</v>
      </c>
      <c r="AY140" s="144">
        <v>15</v>
      </c>
      <c r="AZ140" s="144">
        <v>1.83</v>
      </c>
      <c r="BA140" s="144">
        <v>8.1</v>
      </c>
      <c r="BB140" s="144">
        <v>1.92</v>
      </c>
      <c r="BC140" s="144">
        <v>0.64</v>
      </c>
      <c r="BD140" s="144">
        <v>2.25</v>
      </c>
      <c r="BE140" s="144">
        <v>0.38</v>
      </c>
      <c r="BF140" s="144">
        <v>2.57</v>
      </c>
      <c r="BG140" s="144">
        <v>0.56000000000000005</v>
      </c>
      <c r="BH140" s="144">
        <v>1.73</v>
      </c>
      <c r="BI140" s="144">
        <v>0.28999999999999998</v>
      </c>
      <c r="BJ140" s="144">
        <v>1.62</v>
      </c>
      <c r="BK140" s="144">
        <v>0.25</v>
      </c>
      <c r="BL140" s="144">
        <v>2.2000000000000002</v>
      </c>
      <c r="BM140" s="144">
        <v>0.4</v>
      </c>
      <c r="BN140" s="144">
        <v>7.4</v>
      </c>
      <c r="BO140" s="144">
        <v>2.37</v>
      </c>
      <c r="BP140" s="144">
        <v>0.75</v>
      </c>
    </row>
    <row r="141" spans="1:68" s="133" customFormat="1" x14ac:dyDescent="0.35">
      <c r="A141" s="125">
        <v>207604</v>
      </c>
      <c r="B141" s="125">
        <v>509494</v>
      </c>
      <c r="C141" s="125">
        <v>6780505</v>
      </c>
      <c r="D141" s="138" t="s">
        <v>117</v>
      </c>
      <c r="E141" s="140" t="s">
        <v>4325</v>
      </c>
      <c r="F141" s="131" t="s">
        <v>4334</v>
      </c>
      <c r="G141" s="131" t="s">
        <v>4589</v>
      </c>
      <c r="H141" s="133" t="s">
        <v>4285</v>
      </c>
      <c r="I141" s="144">
        <v>54.256934602146188</v>
      </c>
      <c r="J141" s="144">
        <v>0.55261692650334071</v>
      </c>
      <c r="K141" s="144">
        <v>9.8667240332051023</v>
      </c>
      <c r="L141" s="144">
        <v>13.001569143551325</v>
      </c>
      <c r="M141" s="144">
        <v>0.52247418505770393</v>
      </c>
      <c r="N141" s="144">
        <v>10.650435310791659</v>
      </c>
      <c r="O141" s="144">
        <v>10.027485320915165</v>
      </c>
      <c r="P141" s="144">
        <v>0.4119507997570358</v>
      </c>
      <c r="Q141" s="144">
        <v>5.0237902409394616E-2</v>
      </c>
      <c r="R141" s="144">
        <v>5.0237902409394616E-2</v>
      </c>
      <c r="S141" s="144">
        <v>0.33157015590200445</v>
      </c>
      <c r="T141" s="125">
        <v>0.47</v>
      </c>
      <c r="V141" s="144"/>
      <c r="W141" s="144">
        <v>141</v>
      </c>
      <c r="X141" s="144">
        <v>2350</v>
      </c>
      <c r="Y141" s="144">
        <v>90.6</v>
      </c>
      <c r="Z141" s="144">
        <v>410</v>
      </c>
      <c r="AA141" s="144">
        <v>181</v>
      </c>
      <c r="AB141" s="144">
        <v>91</v>
      </c>
      <c r="AC141" s="144">
        <v>173.5</v>
      </c>
      <c r="AD141" s="144">
        <v>17.899999999999999</v>
      </c>
      <c r="AE141" s="144">
        <v>74</v>
      </c>
      <c r="AF141" s="144">
        <v>50</v>
      </c>
      <c r="AP141" s="144">
        <v>12.5</v>
      </c>
      <c r="AQ141" s="144">
        <v>8</v>
      </c>
      <c r="AU141" s="144">
        <v>7</v>
      </c>
      <c r="AV141" s="144">
        <v>0.01</v>
      </c>
      <c r="AX141" s="144">
        <v>5.4</v>
      </c>
      <c r="AY141" s="144">
        <v>12.5</v>
      </c>
      <c r="AZ141" s="144">
        <v>1.6</v>
      </c>
      <c r="BA141" s="144">
        <v>6.8</v>
      </c>
      <c r="BB141" s="144">
        <v>1.83</v>
      </c>
      <c r="BC141" s="144">
        <v>0.71</v>
      </c>
      <c r="BD141" s="144">
        <v>2.29</v>
      </c>
      <c r="BE141" s="144">
        <v>0.4</v>
      </c>
      <c r="BF141" s="144">
        <v>2.61</v>
      </c>
      <c r="BG141" s="144">
        <v>0.59</v>
      </c>
      <c r="BH141" s="144">
        <v>1.75</v>
      </c>
      <c r="BI141" s="144">
        <v>0.26</v>
      </c>
      <c r="BJ141" s="144">
        <v>1.65</v>
      </c>
      <c r="BK141" s="144">
        <v>0.25</v>
      </c>
      <c r="BL141" s="144">
        <v>2</v>
      </c>
      <c r="BM141" s="144">
        <v>0.3</v>
      </c>
      <c r="BN141" s="144">
        <v>7</v>
      </c>
      <c r="BO141" s="144">
        <v>7</v>
      </c>
      <c r="BP141" s="144">
        <v>0.79</v>
      </c>
    </row>
    <row r="142" spans="1:68" s="133" customFormat="1" x14ac:dyDescent="0.35">
      <c r="A142" s="125">
        <v>211156</v>
      </c>
      <c r="B142" s="125">
        <v>508853</v>
      </c>
      <c r="C142" s="125">
        <v>6779712</v>
      </c>
      <c r="D142" s="138" t="s">
        <v>117</v>
      </c>
      <c r="E142" s="140" t="s">
        <v>4325</v>
      </c>
      <c r="F142" s="131" t="s">
        <v>4334</v>
      </c>
      <c r="G142" s="131" t="s">
        <v>4589</v>
      </c>
      <c r="H142" s="133" t="s">
        <v>4285</v>
      </c>
      <c r="I142" s="144">
        <v>61.158661489264503</v>
      </c>
      <c r="J142" s="144">
        <v>0.61390132480584736</v>
      </c>
      <c r="K142" s="144">
        <v>12.952311557788942</v>
      </c>
      <c r="L142" s="144">
        <v>15.830603015075377</v>
      </c>
      <c r="M142" s="144">
        <v>0.1509593421653723</v>
      </c>
      <c r="N142" s="144">
        <v>5.7465189584285055</v>
      </c>
      <c r="O142" s="144">
        <v>1.6303608953860211</v>
      </c>
      <c r="P142" s="144">
        <v>1.1271630881681134</v>
      </c>
      <c r="Q142" s="144">
        <v>0.47099314755596167</v>
      </c>
      <c r="R142" s="144">
        <v>8.7556418455915941E-2</v>
      </c>
      <c r="S142" s="144"/>
      <c r="T142" s="144">
        <v>0.63</v>
      </c>
      <c r="V142" s="144">
        <v>20.399999999999999</v>
      </c>
      <c r="W142" s="144">
        <v>147</v>
      </c>
      <c r="X142" s="144">
        <v>636</v>
      </c>
      <c r="Y142" s="144">
        <v>33.5</v>
      </c>
      <c r="Z142" s="144">
        <v>206</v>
      </c>
      <c r="AA142" s="144">
        <v>12</v>
      </c>
      <c r="AB142" s="144">
        <v>80</v>
      </c>
      <c r="AC142" s="144">
        <v>77.3</v>
      </c>
      <c r="AD142" s="144">
        <v>15.5</v>
      </c>
      <c r="AE142" s="144">
        <v>99</v>
      </c>
      <c r="AF142" s="144">
        <v>334</v>
      </c>
      <c r="AP142" s="144">
        <v>13.4</v>
      </c>
      <c r="AQ142" s="144">
        <v>20.2</v>
      </c>
      <c r="AU142" s="144">
        <v>4.41</v>
      </c>
      <c r="AV142" s="144">
        <v>1.96</v>
      </c>
      <c r="AX142" s="144">
        <v>14.4</v>
      </c>
      <c r="AY142" s="144">
        <v>26.3</v>
      </c>
      <c r="AZ142" s="144">
        <v>3.37</v>
      </c>
      <c r="BA142" s="144">
        <v>11.6</v>
      </c>
      <c r="BB142" s="144">
        <v>2.25</v>
      </c>
      <c r="BC142" s="144">
        <v>0.7</v>
      </c>
      <c r="BD142" s="144">
        <v>2.34</v>
      </c>
      <c r="BE142" s="144">
        <v>0.42</v>
      </c>
      <c r="BF142" s="144">
        <v>2.2400000000000002</v>
      </c>
      <c r="BG142" s="144">
        <v>0.56999999999999995</v>
      </c>
      <c r="BH142" s="144">
        <v>1.58</v>
      </c>
      <c r="BI142" s="144">
        <v>0.21</v>
      </c>
      <c r="BJ142" s="144">
        <v>1.61</v>
      </c>
      <c r="BK142" s="144">
        <v>0.19</v>
      </c>
      <c r="BL142" s="144">
        <v>2.8</v>
      </c>
      <c r="BM142" s="144">
        <v>0.4</v>
      </c>
      <c r="BN142" s="144">
        <v>10</v>
      </c>
      <c r="BO142" s="144">
        <v>4.12</v>
      </c>
      <c r="BP142" s="144">
        <v>1.26</v>
      </c>
    </row>
  </sheetData>
  <mergeCells count="1">
    <mergeCell ref="A1:R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97E92-B92A-4919-B119-04EE3C75E6F9}">
  <dimension ref="A1:BJ47"/>
  <sheetViews>
    <sheetView zoomScale="60" zoomScaleNormal="60" workbookViewId="0">
      <selection sqref="A1:R1"/>
    </sheetView>
  </sheetViews>
  <sheetFormatPr defaultRowHeight="14.5" x14ac:dyDescent="0.35"/>
  <cols>
    <col min="1" max="1" width="22.81640625" bestFit="1" customWidth="1"/>
    <col min="2" max="2" width="7.08984375" bestFit="1" customWidth="1"/>
    <col min="3" max="3" width="5.7265625" bestFit="1" customWidth="1"/>
    <col min="4" max="4" width="4.81640625" bestFit="1" customWidth="1"/>
    <col min="5" max="5" width="5.7265625" bestFit="1" customWidth="1"/>
    <col min="6" max="6" width="6" bestFit="1" customWidth="1"/>
    <col min="7" max="7" width="4.81640625" bestFit="1" customWidth="1"/>
    <col min="8" max="10" width="5.26953125" bestFit="1" customWidth="1"/>
    <col min="11" max="12" width="5.81640625" bestFit="1" customWidth="1"/>
    <col min="13" max="13" width="5.7265625" bestFit="1" customWidth="1"/>
    <col min="14" max="14" width="4.54296875" bestFit="1" customWidth="1"/>
    <col min="15" max="15" width="6.26953125" bestFit="1" customWidth="1"/>
    <col min="16" max="16" width="5.81640625" bestFit="1" customWidth="1"/>
    <col min="17" max="17" width="7.453125" bestFit="1" customWidth="1"/>
    <col min="18" max="19" width="5.26953125" bestFit="1" customWidth="1"/>
    <col min="20" max="21" width="6.26953125" bestFit="1" customWidth="1"/>
    <col min="22" max="22" width="5.81640625" bestFit="1" customWidth="1"/>
    <col min="23" max="23" width="5.26953125" bestFit="1" customWidth="1"/>
    <col min="24" max="24" width="5.81640625" bestFit="1" customWidth="1"/>
    <col min="25" max="25" width="6.26953125" bestFit="1" customWidth="1"/>
    <col min="26" max="26" width="5.26953125" bestFit="1" customWidth="1"/>
    <col min="27" max="27" width="6.453125" bestFit="1" customWidth="1"/>
    <col min="28" max="28" width="7.453125" bestFit="1" customWidth="1"/>
    <col min="29" max="29" width="5.81640625" bestFit="1" customWidth="1"/>
    <col min="30" max="30" width="6.81640625" bestFit="1" customWidth="1"/>
    <col min="31" max="31" width="8" bestFit="1" customWidth="1"/>
    <col min="32" max="32" width="5.81640625" bestFit="1" customWidth="1"/>
    <col min="33" max="35" width="6.26953125" bestFit="1" customWidth="1"/>
    <col min="36" max="36" width="4.90625" bestFit="1" customWidth="1"/>
    <col min="37" max="37" width="5.81640625" bestFit="1" customWidth="1"/>
    <col min="38" max="38" width="5.26953125" bestFit="1" customWidth="1"/>
    <col min="39" max="39" width="4.81640625" bestFit="1" customWidth="1"/>
    <col min="40" max="40" width="5.26953125" bestFit="1" customWidth="1"/>
    <col min="41" max="41" width="5.81640625" bestFit="1" customWidth="1"/>
    <col min="42" max="42" width="5.54296875" bestFit="1" customWidth="1"/>
    <col min="43" max="43" width="5.81640625" bestFit="1" customWidth="1"/>
    <col min="44" max="44" width="5.453125" bestFit="1" customWidth="1"/>
    <col min="45" max="45" width="5.7265625" bestFit="1" customWidth="1"/>
    <col min="46" max="46" width="5.36328125" bestFit="1" customWidth="1"/>
    <col min="47" max="47" width="6.08984375" bestFit="1" customWidth="1"/>
    <col min="48" max="48" width="6.26953125" bestFit="1" customWidth="1"/>
    <col min="49" max="49" width="5.7265625" bestFit="1" customWidth="1"/>
    <col min="50" max="50" width="6" bestFit="1" customWidth="1"/>
    <col min="51" max="51" width="5.7265625" bestFit="1" customWidth="1"/>
    <col min="52" max="52" width="5.90625" bestFit="1" customWidth="1"/>
    <col min="53" max="53" width="6" bestFit="1" customWidth="1"/>
    <col min="54" max="54" width="5.36328125" bestFit="1" customWidth="1"/>
    <col min="55" max="55" width="6.26953125" bestFit="1" customWidth="1"/>
    <col min="56" max="58" width="5.81640625" bestFit="1" customWidth="1"/>
    <col min="59" max="59" width="5.6328125" bestFit="1" customWidth="1"/>
    <col min="60" max="60" width="5.81640625" bestFit="1" customWidth="1"/>
    <col min="61" max="61" width="6.26953125" bestFit="1" customWidth="1"/>
    <col min="62" max="62" width="5.81640625" bestFit="1" customWidth="1"/>
  </cols>
  <sheetData>
    <row r="1" spans="1:62" s="165" customFormat="1" ht="15" thickBot="1" x14ac:dyDescent="0.4">
      <c r="A1" s="592" t="s">
        <v>7140</v>
      </c>
      <c r="B1" s="592"/>
      <c r="C1" s="592"/>
      <c r="D1" s="592"/>
      <c r="E1" s="592"/>
      <c r="F1" s="592"/>
      <c r="G1" s="592"/>
      <c r="H1" s="592"/>
      <c r="I1" s="592"/>
      <c r="J1" s="592"/>
      <c r="K1" s="592"/>
      <c r="L1" s="592"/>
      <c r="M1" s="592"/>
      <c r="N1" s="592"/>
      <c r="O1" s="592"/>
      <c r="P1" s="592"/>
      <c r="Q1" s="592"/>
      <c r="R1" s="592"/>
    </row>
    <row r="2" spans="1:62" s="165" customFormat="1" ht="15.5" thickTop="1" thickBot="1" x14ac:dyDescent="0.4">
      <c r="A2" s="590"/>
      <c r="B2" s="590"/>
      <c r="C2" s="590"/>
      <c r="D2" s="590"/>
      <c r="E2" s="590"/>
      <c r="F2" s="590"/>
      <c r="G2" s="590"/>
      <c r="H2" s="590"/>
      <c r="I2" s="590"/>
      <c r="J2" s="590"/>
      <c r="K2" s="590"/>
      <c r="L2" s="590"/>
      <c r="M2" s="590"/>
      <c r="N2" s="590"/>
      <c r="O2" s="590"/>
      <c r="P2" s="590"/>
      <c r="Q2" s="590"/>
      <c r="R2" s="590"/>
    </row>
    <row r="3" spans="1:62" ht="15" thickBot="1" x14ac:dyDescent="0.4">
      <c r="A3" s="591" t="s">
        <v>7133</v>
      </c>
    </row>
    <row r="4" spans="1:62" s="146" customFormat="1" x14ac:dyDescent="0.35">
      <c r="A4" s="536" t="s">
        <v>4605</v>
      </c>
      <c r="B4" s="537"/>
      <c r="C4" s="538" t="s">
        <v>4519</v>
      </c>
      <c r="D4" s="538" t="s">
        <v>4520</v>
      </c>
      <c r="E4" s="538" t="s">
        <v>4521</v>
      </c>
      <c r="F4" s="538" t="s">
        <v>4522</v>
      </c>
      <c r="G4" s="538" t="s">
        <v>4523</v>
      </c>
      <c r="H4" s="538" t="s">
        <v>4524</v>
      </c>
      <c r="I4" s="538" t="s">
        <v>4525</v>
      </c>
      <c r="J4" s="538" t="s">
        <v>4526</v>
      </c>
      <c r="K4" s="538" t="s">
        <v>4527</v>
      </c>
      <c r="L4" s="538" t="s">
        <v>4528</v>
      </c>
      <c r="M4" s="539" t="s">
        <v>4529</v>
      </c>
      <c r="N4" s="538" t="s">
        <v>4530</v>
      </c>
      <c r="O4" s="538" t="s">
        <v>4531</v>
      </c>
      <c r="P4" s="540" t="s">
        <v>4532</v>
      </c>
      <c r="Q4" s="540" t="s">
        <v>4533</v>
      </c>
      <c r="R4" s="540" t="s">
        <v>4534</v>
      </c>
      <c r="S4" s="540" t="s">
        <v>4535</v>
      </c>
      <c r="T4" s="540" t="s">
        <v>4536</v>
      </c>
      <c r="U4" s="540" t="s">
        <v>4537</v>
      </c>
      <c r="V4" s="540" t="s">
        <v>4538</v>
      </c>
      <c r="W4" s="540" t="s">
        <v>4539</v>
      </c>
      <c r="X4" s="540" t="s">
        <v>4540</v>
      </c>
      <c r="Y4" s="540" t="s">
        <v>4541</v>
      </c>
      <c r="Z4" s="540" t="s">
        <v>4542</v>
      </c>
      <c r="AA4" s="538" t="s">
        <v>4543</v>
      </c>
      <c r="AB4" s="540" t="s">
        <v>4544</v>
      </c>
      <c r="AC4" s="540" t="s">
        <v>4545</v>
      </c>
      <c r="AD4" s="538" t="s">
        <v>4546</v>
      </c>
      <c r="AE4" s="538" t="s">
        <v>4547</v>
      </c>
      <c r="AF4" s="540" t="s">
        <v>4548</v>
      </c>
      <c r="AG4" s="540" t="s">
        <v>4549</v>
      </c>
      <c r="AH4" s="540" t="s">
        <v>4550</v>
      </c>
      <c r="AI4" s="540" t="s">
        <v>4551</v>
      </c>
      <c r="AJ4" s="540" t="s">
        <v>4552</v>
      </c>
      <c r="AK4" s="540" t="s">
        <v>4553</v>
      </c>
      <c r="AL4" s="540" t="s">
        <v>4554</v>
      </c>
      <c r="AM4" s="540" t="s">
        <v>4555</v>
      </c>
      <c r="AN4" s="540" t="s">
        <v>4556</v>
      </c>
      <c r="AO4" s="538" t="s">
        <v>4557</v>
      </c>
      <c r="AP4" s="538" t="s">
        <v>4558</v>
      </c>
      <c r="AQ4" s="540" t="s">
        <v>4559</v>
      </c>
      <c r="AR4" s="538" t="s">
        <v>4560</v>
      </c>
      <c r="AS4" s="538" t="s">
        <v>4561</v>
      </c>
      <c r="AT4" s="538" t="s">
        <v>4562</v>
      </c>
      <c r="AU4" s="538" t="s">
        <v>4563</v>
      </c>
      <c r="AV4" s="538" t="s">
        <v>4564</v>
      </c>
      <c r="AW4" s="538" t="s">
        <v>4565</v>
      </c>
      <c r="AX4" s="538" t="s">
        <v>4566</v>
      </c>
      <c r="AY4" s="538" t="s">
        <v>4567</v>
      </c>
      <c r="AZ4" s="538" t="s">
        <v>4568</v>
      </c>
      <c r="BA4" s="538" t="s">
        <v>4569</v>
      </c>
      <c r="BB4" s="538" t="s">
        <v>4570</v>
      </c>
      <c r="BC4" s="538" t="s">
        <v>4571</v>
      </c>
      <c r="BD4" s="538" t="s">
        <v>4572</v>
      </c>
      <c r="BE4" s="538" t="s">
        <v>4573</v>
      </c>
      <c r="BF4" s="538" t="s">
        <v>4574</v>
      </c>
      <c r="BG4" s="538" t="s">
        <v>4575</v>
      </c>
      <c r="BH4" s="538" t="s">
        <v>4576</v>
      </c>
      <c r="BI4" s="538" t="s">
        <v>4577</v>
      </c>
      <c r="BJ4" s="541" t="s">
        <v>4578</v>
      </c>
    </row>
    <row r="5" spans="1:62" s="146" customFormat="1" x14ac:dyDescent="0.35">
      <c r="A5" s="542" t="s">
        <v>4606</v>
      </c>
      <c r="B5" s="543"/>
      <c r="C5" s="544">
        <v>52.16</v>
      </c>
      <c r="D5" s="544">
        <v>1.3</v>
      </c>
      <c r="E5" s="544">
        <v>14.51</v>
      </c>
      <c r="F5" s="544">
        <v>9.1</v>
      </c>
      <c r="G5" s="544">
        <v>0.15</v>
      </c>
      <c r="H5" s="544">
        <v>7.75</v>
      </c>
      <c r="I5" s="544">
        <v>9.23</v>
      </c>
      <c r="J5" s="544">
        <v>2.74</v>
      </c>
      <c r="K5" s="544">
        <v>1.42</v>
      </c>
      <c r="L5" s="544">
        <v>0.25</v>
      </c>
      <c r="M5" s="545">
        <f>(R5*1.46)/10000</f>
        <v>6.0589999999999998E-2</v>
      </c>
      <c r="N5" s="544">
        <v>0.78</v>
      </c>
      <c r="O5" s="544">
        <f>SUM(C5:N5)</f>
        <v>99.450590000000005</v>
      </c>
      <c r="P5" s="546">
        <v>27.9</v>
      </c>
      <c r="Q5" s="546">
        <v>206</v>
      </c>
      <c r="R5" s="546">
        <v>415</v>
      </c>
      <c r="S5" s="546">
        <v>39.5</v>
      </c>
      <c r="T5" s="546">
        <v>134</v>
      </c>
      <c r="U5" s="546">
        <v>55</v>
      </c>
      <c r="V5" s="546">
        <v>82</v>
      </c>
      <c r="W5" s="546">
        <v>443</v>
      </c>
      <c r="X5" s="546">
        <v>24</v>
      </c>
      <c r="Y5" s="546">
        <v>146</v>
      </c>
      <c r="Z5" s="546">
        <v>497</v>
      </c>
      <c r="AA5" s="544">
        <v>1.3</v>
      </c>
      <c r="AB5" s="546">
        <v>206</v>
      </c>
      <c r="AC5" s="546">
        <v>415</v>
      </c>
      <c r="AD5" s="544">
        <v>0.15</v>
      </c>
      <c r="AE5" s="544">
        <v>9.1</v>
      </c>
      <c r="AF5" s="546">
        <v>39.5</v>
      </c>
      <c r="AG5" s="546">
        <v>134</v>
      </c>
      <c r="AH5" s="546">
        <v>55</v>
      </c>
      <c r="AI5" s="546">
        <v>82</v>
      </c>
      <c r="AJ5" s="546">
        <v>18</v>
      </c>
      <c r="AK5" s="546">
        <v>42</v>
      </c>
      <c r="AL5" s="546">
        <v>443</v>
      </c>
      <c r="AM5" s="546">
        <v>24</v>
      </c>
      <c r="AN5" s="546">
        <v>146</v>
      </c>
      <c r="AO5" s="544">
        <v>27</v>
      </c>
      <c r="AP5" s="544">
        <v>1.2</v>
      </c>
      <c r="AQ5" s="546">
        <v>497</v>
      </c>
      <c r="AR5" s="544">
        <v>38.1</v>
      </c>
      <c r="AS5" s="544">
        <v>66.099999999999994</v>
      </c>
      <c r="AT5" s="544">
        <v>7.3</v>
      </c>
      <c r="AU5" s="544">
        <v>25.5</v>
      </c>
      <c r="AV5" s="544">
        <v>5.0199999999999996</v>
      </c>
      <c r="AW5" s="544">
        <v>1.47</v>
      </c>
      <c r="AX5" s="544">
        <v>4.54</v>
      </c>
      <c r="AY5" s="544">
        <v>0.69</v>
      </c>
      <c r="AZ5" s="544">
        <v>4.1900000000000004</v>
      </c>
      <c r="BA5" s="544">
        <v>0.72</v>
      </c>
      <c r="BB5" s="544">
        <v>2.1800000000000002</v>
      </c>
      <c r="BC5" s="544">
        <v>0.31</v>
      </c>
      <c r="BD5" s="544">
        <v>2.1</v>
      </c>
      <c r="BE5" s="544">
        <v>0.32</v>
      </c>
      <c r="BF5" s="544">
        <v>3.48</v>
      </c>
      <c r="BG5" s="544">
        <v>1.6</v>
      </c>
      <c r="BH5" s="544">
        <v>7.2</v>
      </c>
      <c r="BI5" s="544">
        <v>8.8000000000000007</v>
      </c>
      <c r="BJ5" s="547">
        <v>1.6</v>
      </c>
    </row>
    <row r="6" spans="1:62" s="146" customFormat="1" x14ac:dyDescent="0.35">
      <c r="A6" s="542"/>
      <c r="B6" s="543"/>
      <c r="C6" s="544"/>
      <c r="D6" s="544"/>
      <c r="E6" s="544"/>
      <c r="F6" s="544"/>
      <c r="G6" s="544"/>
      <c r="H6" s="544"/>
      <c r="I6" s="544"/>
      <c r="J6" s="544"/>
      <c r="K6" s="544"/>
      <c r="L6" s="544"/>
      <c r="M6" s="545"/>
      <c r="N6" s="544"/>
      <c r="O6" s="544"/>
      <c r="P6" s="546"/>
      <c r="Q6" s="546"/>
      <c r="R6" s="546"/>
      <c r="S6" s="546"/>
      <c r="T6" s="546"/>
      <c r="U6" s="546"/>
      <c r="V6" s="546"/>
      <c r="W6" s="546"/>
      <c r="X6" s="546"/>
      <c r="Y6" s="546"/>
      <c r="Z6" s="546"/>
      <c r="AA6" s="544"/>
      <c r="AB6" s="546"/>
      <c r="AC6" s="546"/>
      <c r="AD6" s="544"/>
      <c r="AE6" s="544"/>
      <c r="AF6" s="546"/>
      <c r="AG6" s="546"/>
      <c r="AH6" s="546"/>
      <c r="AI6" s="546"/>
      <c r="AJ6" s="546"/>
      <c r="AK6" s="546"/>
      <c r="AL6" s="546"/>
      <c r="AM6" s="546"/>
      <c r="AN6" s="546"/>
      <c r="AO6" s="544"/>
      <c r="AP6" s="544"/>
      <c r="AQ6" s="546"/>
      <c r="AR6" s="544"/>
      <c r="AS6" s="544"/>
      <c r="AT6" s="544"/>
      <c r="AU6" s="544"/>
      <c r="AV6" s="544"/>
      <c r="AW6" s="544"/>
      <c r="AX6" s="544"/>
      <c r="AY6" s="544"/>
      <c r="AZ6" s="544"/>
      <c r="BA6" s="544"/>
      <c r="BB6" s="544"/>
      <c r="BC6" s="544"/>
      <c r="BD6" s="544"/>
      <c r="BE6" s="544"/>
      <c r="BF6" s="544"/>
      <c r="BG6" s="544"/>
      <c r="BH6" s="544"/>
      <c r="BI6" s="544"/>
      <c r="BJ6" s="547"/>
    </row>
    <row r="7" spans="1:62" x14ac:dyDescent="0.35">
      <c r="A7" s="548"/>
      <c r="B7" s="549"/>
      <c r="C7" s="550" t="s">
        <v>4519</v>
      </c>
      <c r="D7" s="550" t="s">
        <v>4520</v>
      </c>
      <c r="E7" s="550" t="s">
        <v>4521</v>
      </c>
      <c r="F7" s="550" t="s">
        <v>4522</v>
      </c>
      <c r="G7" s="550" t="s">
        <v>4523</v>
      </c>
      <c r="H7" s="550" t="s">
        <v>4524</v>
      </c>
      <c r="I7" s="550" t="s">
        <v>4525</v>
      </c>
      <c r="J7" s="550" t="s">
        <v>4526</v>
      </c>
      <c r="K7" s="550" t="s">
        <v>4527</v>
      </c>
      <c r="L7" s="550" t="s">
        <v>4528</v>
      </c>
      <c r="M7" s="551" t="s">
        <v>4529</v>
      </c>
      <c r="N7" s="550" t="s">
        <v>4530</v>
      </c>
      <c r="O7" s="550" t="s">
        <v>4531</v>
      </c>
      <c r="P7" s="552" t="s">
        <v>4532</v>
      </c>
      <c r="Q7" s="552" t="s">
        <v>4533</v>
      </c>
      <c r="R7" s="552" t="s">
        <v>4534</v>
      </c>
      <c r="S7" s="553" t="s">
        <v>4535</v>
      </c>
      <c r="T7" s="553" t="s">
        <v>4536</v>
      </c>
      <c r="U7" s="553" t="s">
        <v>4537</v>
      </c>
      <c r="V7" s="553" t="s">
        <v>4538</v>
      </c>
      <c r="W7" s="553" t="s">
        <v>4539</v>
      </c>
      <c r="X7" s="553" t="s">
        <v>4540</v>
      </c>
      <c r="Y7" s="553" t="s">
        <v>4541</v>
      </c>
      <c r="Z7" s="553" t="s">
        <v>4542</v>
      </c>
      <c r="AA7" s="550" t="s">
        <v>4543</v>
      </c>
      <c r="AB7" s="552" t="s">
        <v>4544</v>
      </c>
      <c r="AC7" s="552" t="s">
        <v>4545</v>
      </c>
      <c r="AD7" s="550" t="s">
        <v>4546</v>
      </c>
      <c r="AE7" s="550" t="s">
        <v>4547</v>
      </c>
      <c r="AF7" s="553" t="s">
        <v>4548</v>
      </c>
      <c r="AG7" s="553" t="s">
        <v>4549</v>
      </c>
      <c r="AH7" s="553" t="s">
        <v>4550</v>
      </c>
      <c r="AI7" s="553" t="s">
        <v>4551</v>
      </c>
      <c r="AJ7" s="552" t="s">
        <v>4552</v>
      </c>
      <c r="AK7" s="552" t="s">
        <v>4553</v>
      </c>
      <c r="AL7" s="553" t="s">
        <v>4554</v>
      </c>
      <c r="AM7" s="553" t="s">
        <v>4555</v>
      </c>
      <c r="AN7" s="553" t="s">
        <v>4556</v>
      </c>
      <c r="AO7" s="554" t="s">
        <v>4557</v>
      </c>
      <c r="AP7" s="554" t="s">
        <v>4558</v>
      </c>
      <c r="AQ7" s="553" t="s">
        <v>4559</v>
      </c>
      <c r="AR7" s="550" t="s">
        <v>4560</v>
      </c>
      <c r="AS7" s="550" t="s">
        <v>4561</v>
      </c>
      <c r="AT7" s="554" t="s">
        <v>4562</v>
      </c>
      <c r="AU7" s="550" t="s">
        <v>4563</v>
      </c>
      <c r="AV7" s="550" t="s">
        <v>4564</v>
      </c>
      <c r="AW7" s="550" t="s">
        <v>4565</v>
      </c>
      <c r="AX7" s="550" t="s">
        <v>4566</v>
      </c>
      <c r="AY7" s="550" t="s">
        <v>4567</v>
      </c>
      <c r="AZ7" s="550" t="s">
        <v>4568</v>
      </c>
      <c r="BA7" s="550" t="s">
        <v>4569</v>
      </c>
      <c r="BB7" s="550" t="s">
        <v>4570</v>
      </c>
      <c r="BC7" s="550" t="s">
        <v>4571</v>
      </c>
      <c r="BD7" s="550" t="s">
        <v>4572</v>
      </c>
      <c r="BE7" s="550" t="s">
        <v>4573</v>
      </c>
      <c r="BF7" s="550" t="s">
        <v>4574</v>
      </c>
      <c r="BG7" s="550" t="s">
        <v>4575</v>
      </c>
      <c r="BH7" s="550" t="s">
        <v>4576</v>
      </c>
      <c r="BI7" s="550" t="s">
        <v>4577</v>
      </c>
      <c r="BJ7" s="555" t="s">
        <v>4578</v>
      </c>
    </row>
    <row r="8" spans="1:62" x14ac:dyDescent="0.35">
      <c r="A8" s="556" t="s">
        <v>4606</v>
      </c>
      <c r="B8" s="557">
        <v>42917</v>
      </c>
      <c r="C8" s="558">
        <v>52.290590029256997</v>
      </c>
      <c r="D8" s="559">
        <v>1.2813149273743345</v>
      </c>
      <c r="E8" s="558">
        <v>14.437922413015425</v>
      </c>
      <c r="F8" s="558">
        <v>9.0980241163663553</v>
      </c>
      <c r="G8" s="559">
        <v>0.15057746706889874</v>
      </c>
      <c r="H8" s="558">
        <v>7.8660672580140476</v>
      </c>
      <c r="I8" s="558">
        <v>9.2889132966850134</v>
      </c>
      <c r="J8" s="558">
        <v>2.6813067531851198</v>
      </c>
      <c r="K8" s="558">
        <v>1.4472415786749</v>
      </c>
      <c r="L8" s="558">
        <v>0.25385639503090002</v>
      </c>
      <c r="M8" s="558">
        <f>(R8*152/104)/10000</f>
        <v>5.9661423080466999E-2</v>
      </c>
      <c r="N8" s="558">
        <v>0.78</v>
      </c>
      <c r="O8" s="558">
        <f>SUM(C8:N8)</f>
        <v>99.635475657752465</v>
      </c>
      <c r="P8" s="560">
        <v>27.617006295072713</v>
      </c>
      <c r="Q8" s="561">
        <v>201.22995712652491</v>
      </c>
      <c r="R8" s="561">
        <v>408.20973686635313</v>
      </c>
      <c r="S8" s="561">
        <v>35.972029978198101</v>
      </c>
      <c r="T8" s="561">
        <v>137.37238669064951</v>
      </c>
      <c r="U8" s="561">
        <v>50.165440919273998</v>
      </c>
      <c r="V8" s="561">
        <v>79.526601967875393</v>
      </c>
      <c r="W8" s="561">
        <v>444.19197662813701</v>
      </c>
      <c r="X8" s="561">
        <v>24.116260775457398</v>
      </c>
      <c r="Y8" s="561">
        <v>178.18203611792399</v>
      </c>
      <c r="Z8" s="561">
        <v>533.32214449874573</v>
      </c>
      <c r="AA8" s="559">
        <v>1.2743333333333333</v>
      </c>
      <c r="AB8" s="561">
        <v>198.43426728281</v>
      </c>
      <c r="AC8" s="561">
        <v>410.45848484848483</v>
      </c>
      <c r="AD8" s="559">
        <v>0.13974311926605504</v>
      </c>
      <c r="AE8" s="559">
        <v>7.3778809523809512</v>
      </c>
      <c r="AF8" s="561">
        <v>36.897234571540899</v>
      </c>
      <c r="AG8" s="561">
        <v>139.2290668901928</v>
      </c>
      <c r="AH8" s="561">
        <v>56.489394190871003</v>
      </c>
      <c r="AI8" s="562">
        <v>96.428194097048532</v>
      </c>
      <c r="AJ8" s="561">
        <v>17.3580566506837</v>
      </c>
      <c r="AK8" s="561">
        <v>39.3836877794337</v>
      </c>
      <c r="AL8" s="561">
        <v>430.43289430372982</v>
      </c>
      <c r="AM8" s="561">
        <v>22.397511023019682</v>
      </c>
      <c r="AN8" s="561">
        <v>145.27374248396299</v>
      </c>
      <c r="AO8" s="559">
        <v>28.795464131374246</v>
      </c>
      <c r="AP8" s="559">
        <v>1.0951152204836416</v>
      </c>
      <c r="AQ8" s="561">
        <v>515.93905128205097</v>
      </c>
      <c r="AR8" s="559">
        <v>37.753324949541998</v>
      </c>
      <c r="AS8" s="559">
        <v>65.051274193548394</v>
      </c>
      <c r="AT8" s="559">
        <v>6.8393545566199938</v>
      </c>
      <c r="AU8" s="559">
        <v>25.5852854864434</v>
      </c>
      <c r="AV8" s="559">
        <v>4.8970731208539089</v>
      </c>
      <c r="AW8" s="559">
        <v>1.43982762991128</v>
      </c>
      <c r="AX8" s="559">
        <v>4.6610565337166125</v>
      </c>
      <c r="AY8" s="559">
        <v>0.67215889464589995</v>
      </c>
      <c r="AZ8" s="559">
        <v>4.1826195808474802</v>
      </c>
      <c r="BA8" s="559">
        <v>0.73153676495366404</v>
      </c>
      <c r="BB8" s="559">
        <v>1.98892613606514</v>
      </c>
      <c r="BC8" s="559">
        <v>0.30812990476190399</v>
      </c>
      <c r="BD8" s="559">
        <v>2.0769891884475502</v>
      </c>
      <c r="BE8" s="559">
        <v>0.297392183288409</v>
      </c>
      <c r="BF8" s="559">
        <v>3.5299896145223117</v>
      </c>
      <c r="BG8" s="559">
        <v>1.59331080651569</v>
      </c>
      <c r="BH8" s="563">
        <v>5.6551468805704097</v>
      </c>
      <c r="BI8" s="559">
        <v>8.7488764915540003</v>
      </c>
      <c r="BJ8" s="564">
        <v>1.5472319944494399</v>
      </c>
    </row>
    <row r="9" spans="1:62" s="147" customFormat="1" x14ac:dyDescent="0.35">
      <c r="A9" s="565" t="s">
        <v>4607</v>
      </c>
      <c r="B9" s="566"/>
      <c r="C9" s="567">
        <f>((C8-C5)/C5)*100</f>
        <v>0.25036431989455554</v>
      </c>
      <c r="D9" s="567">
        <f t="shared" ref="D9:BJ9" si="0">((D8-D5)/D5)*100</f>
        <v>-1.4373132788973495</v>
      </c>
      <c r="E9" s="567">
        <f t="shared" si="0"/>
        <v>-0.49674422456633283</v>
      </c>
      <c r="F9" s="567">
        <f t="shared" si="0"/>
        <v>-2.1713006963124344E-2</v>
      </c>
      <c r="G9" s="567">
        <f t="shared" si="0"/>
        <v>0.38497804593249735</v>
      </c>
      <c r="H9" s="567">
        <f t="shared" si="0"/>
        <v>1.4976420388909368</v>
      </c>
      <c r="I9" s="567">
        <f t="shared" si="0"/>
        <v>0.63828057080187428</v>
      </c>
      <c r="J9" s="567">
        <f t="shared" si="0"/>
        <v>-2.1420892998131538</v>
      </c>
      <c r="K9" s="567">
        <f t="shared" si="0"/>
        <v>1.9184210334436669</v>
      </c>
      <c r="L9" s="567">
        <f t="shared" si="0"/>
        <v>1.5425580123600069</v>
      </c>
      <c r="M9" s="567">
        <f t="shared" si="0"/>
        <v>-1.5325580451114025</v>
      </c>
      <c r="N9" s="567">
        <f t="shared" si="0"/>
        <v>0</v>
      </c>
      <c r="O9" s="567">
        <f t="shared" si="0"/>
        <v>0.18590704967407434</v>
      </c>
      <c r="P9" s="567">
        <f t="shared" si="0"/>
        <v>-1.0143143545780851</v>
      </c>
      <c r="Q9" s="567">
        <f t="shared" si="0"/>
        <v>-2.3155547929490736</v>
      </c>
      <c r="R9" s="567">
        <f t="shared" si="0"/>
        <v>-1.6362079840112949</v>
      </c>
      <c r="S9" s="568">
        <f t="shared" si="0"/>
        <v>-8.9315696754478449</v>
      </c>
      <c r="T9" s="567">
        <f t="shared" si="0"/>
        <v>2.5167064855593329</v>
      </c>
      <c r="U9" s="568">
        <f t="shared" si="0"/>
        <v>-8.7901074195018225</v>
      </c>
      <c r="V9" s="567">
        <f t="shared" si="0"/>
        <v>-3.0163390635665936</v>
      </c>
      <c r="W9" s="567">
        <f t="shared" si="0"/>
        <v>0.26906921628375008</v>
      </c>
      <c r="X9" s="567">
        <f t="shared" si="0"/>
        <v>0.48441989773915967</v>
      </c>
      <c r="Y9" s="568">
        <f t="shared" si="0"/>
        <v>22.04249049172876</v>
      </c>
      <c r="Z9" s="568">
        <f t="shared" si="0"/>
        <v>7.3082785711762037</v>
      </c>
      <c r="AA9" s="567">
        <f t="shared" si="0"/>
        <v>-1.9743589743589789</v>
      </c>
      <c r="AB9" s="567">
        <f t="shared" si="0"/>
        <v>-3.6726857850436905</v>
      </c>
      <c r="AC9" s="567">
        <f t="shared" si="0"/>
        <v>-1.0943410003651015</v>
      </c>
      <c r="AD9" s="567">
        <f t="shared" si="0"/>
        <v>-6.8379204892966383</v>
      </c>
      <c r="AE9" s="568">
        <f t="shared" si="0"/>
        <v>-18.924385138670864</v>
      </c>
      <c r="AF9" s="568">
        <f t="shared" si="0"/>
        <v>-6.5892795657192433</v>
      </c>
      <c r="AG9" s="567">
        <f t="shared" si="0"/>
        <v>3.9022887240244755</v>
      </c>
      <c r="AH9" s="567">
        <f t="shared" si="0"/>
        <v>2.7079894379472789</v>
      </c>
      <c r="AI9" s="568">
        <f t="shared" si="0"/>
        <v>17.595358654937236</v>
      </c>
      <c r="AJ9" s="567">
        <f t="shared" si="0"/>
        <v>-3.5663519406461099</v>
      </c>
      <c r="AK9" s="568">
        <f t="shared" si="0"/>
        <v>-6.2293148108721423</v>
      </c>
      <c r="AL9" s="567">
        <f t="shared" si="0"/>
        <v>-2.8368184415959763</v>
      </c>
      <c r="AM9" s="568">
        <f t="shared" si="0"/>
        <v>-6.6770374040846585</v>
      </c>
      <c r="AN9" s="567">
        <f t="shared" si="0"/>
        <v>-0.49743665481986921</v>
      </c>
      <c r="AO9" s="568">
        <f t="shared" si="0"/>
        <v>6.6498671532379472</v>
      </c>
      <c r="AP9" s="568">
        <f t="shared" si="0"/>
        <v>-8.7403982930298607</v>
      </c>
      <c r="AQ9" s="567">
        <f t="shared" si="0"/>
        <v>3.8106743022235352</v>
      </c>
      <c r="AR9" s="567">
        <f t="shared" si="0"/>
        <v>-0.90990826891864407</v>
      </c>
      <c r="AS9" s="567">
        <f t="shared" si="0"/>
        <v>-1.5865745937240543</v>
      </c>
      <c r="AT9" s="568">
        <f t="shared" si="0"/>
        <v>-6.3102115531507668</v>
      </c>
      <c r="AU9" s="567">
        <f t="shared" si="0"/>
        <v>0.33445288801333356</v>
      </c>
      <c r="AV9" s="567">
        <f t="shared" si="0"/>
        <v>-2.4487426124719263</v>
      </c>
      <c r="AW9" s="567">
        <f t="shared" si="0"/>
        <v>-2.0525421829061212</v>
      </c>
      <c r="AX9" s="567">
        <f t="shared" si="0"/>
        <v>2.6664434739341965</v>
      </c>
      <c r="AY9" s="567">
        <f t="shared" si="0"/>
        <v>-2.5856674426231878</v>
      </c>
      <c r="AZ9" s="567">
        <f t="shared" si="0"/>
        <v>-0.17614365519141262</v>
      </c>
      <c r="BA9" s="567">
        <f t="shared" si="0"/>
        <v>1.6023284657866763</v>
      </c>
      <c r="BB9" s="568">
        <f t="shared" si="0"/>
        <v>-8.7648561438009231</v>
      </c>
      <c r="BC9" s="567">
        <f t="shared" si="0"/>
        <v>-0.60325652841806565</v>
      </c>
      <c r="BD9" s="567">
        <f t="shared" si="0"/>
        <v>-1.0957529310690419</v>
      </c>
      <c r="BE9" s="568">
        <f t="shared" si="0"/>
        <v>-7.0649427223721899</v>
      </c>
      <c r="BF9" s="567">
        <f t="shared" si="0"/>
        <v>1.4364831759284991</v>
      </c>
      <c r="BG9" s="567">
        <f t="shared" si="0"/>
        <v>-0.41807459276937964</v>
      </c>
      <c r="BH9" s="568">
        <f t="shared" si="0"/>
        <v>-21.456293325410979</v>
      </c>
      <c r="BI9" s="567">
        <f t="shared" si="0"/>
        <v>-0.58094895961364135</v>
      </c>
      <c r="BJ9" s="569">
        <f t="shared" si="0"/>
        <v>-3.2980003469100101</v>
      </c>
    </row>
    <row r="10" spans="1:62" x14ac:dyDescent="0.35">
      <c r="A10" s="570" t="s">
        <v>4608</v>
      </c>
      <c r="B10" s="557">
        <v>43313</v>
      </c>
      <c r="C10" s="558">
        <v>52.108945541592902</v>
      </c>
      <c r="D10" s="559">
        <v>1.2842813220722999</v>
      </c>
      <c r="E10" s="558">
        <v>14.275314194098231</v>
      </c>
      <c r="F10" s="558">
        <v>9.2318438118070407</v>
      </c>
      <c r="G10" s="559">
        <v>0.14445570882523059</v>
      </c>
      <c r="H10" s="558">
        <v>8.0659576130400392</v>
      </c>
      <c r="I10" s="558">
        <v>9.3249978391960298</v>
      </c>
      <c r="J10" s="558">
        <v>2.8362311618282399</v>
      </c>
      <c r="K10" s="558">
        <v>1.3912997855594</v>
      </c>
      <c r="L10" s="558">
        <v>0.32540870244598707</v>
      </c>
      <c r="M10" s="558">
        <f>(R10*1.46)/10000</f>
        <v>6.0131208017123038E-2</v>
      </c>
      <c r="N10" s="558">
        <v>0.78</v>
      </c>
      <c r="O10" s="558">
        <f>SUM(C10:N10)</f>
        <v>99.828866888482523</v>
      </c>
      <c r="P10" s="560">
        <v>28.175134041097142</v>
      </c>
      <c r="Q10" s="561">
        <v>201.77872376105751</v>
      </c>
      <c r="R10" s="561">
        <v>411.85758915837698</v>
      </c>
      <c r="S10" s="561">
        <v>36.236037357826142</v>
      </c>
      <c r="T10" s="561">
        <v>155.93599398085999</v>
      </c>
      <c r="U10" s="561">
        <v>58.097339562299297</v>
      </c>
      <c r="V10" s="561">
        <v>89.354591794722353</v>
      </c>
      <c r="W10" s="561">
        <v>440.76259809539431</v>
      </c>
      <c r="X10" s="561">
        <v>24.888590842760799</v>
      </c>
      <c r="Y10" s="561">
        <v>144.40830816674944</v>
      </c>
      <c r="Z10" s="561">
        <v>491.10830810721399</v>
      </c>
      <c r="AA10" s="559">
        <v>1.2854403445926901</v>
      </c>
      <c r="AB10" s="561">
        <v>209.835949680292</v>
      </c>
      <c r="AC10" s="561">
        <v>408.80305099745402</v>
      </c>
      <c r="AD10" s="559">
        <v>0.13653784974390193</v>
      </c>
      <c r="AE10" s="559">
        <v>8.648160818174313</v>
      </c>
      <c r="AF10" s="561">
        <v>38.699173569500701</v>
      </c>
      <c r="AG10" s="561">
        <v>150.07889855010899</v>
      </c>
      <c r="AH10" s="561">
        <v>54.304754700664503</v>
      </c>
      <c r="AI10" s="561">
        <v>90.546512625861197</v>
      </c>
      <c r="AJ10" s="561">
        <v>17.04274260177878</v>
      </c>
      <c r="AK10" s="561">
        <v>31.76590011924446</v>
      </c>
      <c r="AL10" s="561">
        <v>437.63809495709103</v>
      </c>
      <c r="AM10" s="561">
        <v>22.939056342003468</v>
      </c>
      <c r="AN10" s="561">
        <v>140.46873100064499</v>
      </c>
      <c r="AO10" s="559">
        <v>26.295042111194199</v>
      </c>
      <c r="AP10" s="559">
        <v>1.0952223023133001</v>
      </c>
      <c r="AQ10" s="561">
        <v>507.72080745762202</v>
      </c>
      <c r="AR10" s="559">
        <v>37.920605678523401</v>
      </c>
      <c r="AS10" s="559">
        <v>65.964355786066506</v>
      </c>
      <c r="AT10" s="559">
        <v>6.9180543297200003</v>
      </c>
      <c r="AU10" s="559">
        <v>25.611919561949598</v>
      </c>
      <c r="AV10" s="559">
        <v>4.9462817848006102</v>
      </c>
      <c r="AW10" s="559">
        <v>1.43091116424148</v>
      </c>
      <c r="AX10" s="559">
        <v>4.6536288955991001</v>
      </c>
      <c r="AY10" s="559">
        <v>0.69810464040242504</v>
      </c>
      <c r="AZ10" s="559">
        <v>3.9669364476494402</v>
      </c>
      <c r="BA10" s="559">
        <v>0.71854213483799301</v>
      </c>
      <c r="BB10" s="559">
        <v>2.0459200844282917</v>
      </c>
      <c r="BC10" s="559">
        <v>0.32570355739499479</v>
      </c>
      <c r="BD10" s="559">
        <v>2.0753533810416802</v>
      </c>
      <c r="BE10" s="559">
        <v>0.312861235519384</v>
      </c>
      <c r="BF10" s="559">
        <v>3.4159432179067601</v>
      </c>
      <c r="BG10" s="559">
        <v>1.5857123566682341</v>
      </c>
      <c r="BH10" s="559">
        <v>6.8604806744114288</v>
      </c>
      <c r="BI10" s="559">
        <v>8.7497715976460206</v>
      </c>
      <c r="BJ10" s="564">
        <v>1.58141724123011</v>
      </c>
    </row>
    <row r="11" spans="1:62" s="147" customFormat="1" x14ac:dyDescent="0.35">
      <c r="A11" s="565" t="s">
        <v>4607</v>
      </c>
      <c r="B11" s="566"/>
      <c r="C11" s="567">
        <f t="shared" ref="C11:BJ11" si="1">((C10-C5)/C10)*100</f>
        <v>-9.7976379825884211E-2</v>
      </c>
      <c r="D11" s="567">
        <f t="shared" si="1"/>
        <v>-1.2239279398953369</v>
      </c>
      <c r="E11" s="567">
        <f t="shared" si="1"/>
        <v>-1.6439974820224559</v>
      </c>
      <c r="F11" s="567">
        <f t="shared" si="1"/>
        <v>1.4281417070598597</v>
      </c>
      <c r="G11" s="567">
        <f t="shared" si="1"/>
        <v>-3.8380561210475581</v>
      </c>
      <c r="H11" s="567">
        <f t="shared" si="1"/>
        <v>3.9171742302394224</v>
      </c>
      <c r="I11" s="567">
        <f t="shared" si="1"/>
        <v>1.0187438199365817</v>
      </c>
      <c r="J11" s="567">
        <f t="shared" si="1"/>
        <v>3.3929237899709439</v>
      </c>
      <c r="K11" s="567">
        <f t="shared" si="1"/>
        <v>-2.0628346772195032</v>
      </c>
      <c r="L11" s="568">
        <f t="shared" si="1"/>
        <v>23.173535888611884</v>
      </c>
      <c r="M11" s="567">
        <f t="shared" si="1"/>
        <v>-0.76298480939600322</v>
      </c>
      <c r="N11" s="567">
        <f t="shared" si="1"/>
        <v>0</v>
      </c>
      <c r="O11" s="567">
        <f t="shared" si="1"/>
        <v>0.37892535523325671</v>
      </c>
      <c r="P11" s="567">
        <f t="shared" si="1"/>
        <v>0.97651369003541844</v>
      </c>
      <c r="Q11" s="567">
        <f t="shared" si="1"/>
        <v>-2.0920323809467885</v>
      </c>
      <c r="R11" s="567">
        <f t="shared" si="1"/>
        <v>-0.76298480939600366</v>
      </c>
      <c r="S11" s="568">
        <f t="shared" si="1"/>
        <v>-9.0075043524838367</v>
      </c>
      <c r="T11" s="568">
        <f t="shared" si="1"/>
        <v>14.067306348496084</v>
      </c>
      <c r="U11" s="568">
        <f t="shared" si="1"/>
        <v>5.3312932840546656</v>
      </c>
      <c r="V11" s="568">
        <f t="shared" si="1"/>
        <v>8.2307933448102268</v>
      </c>
      <c r="W11" s="567">
        <f t="shared" si="1"/>
        <v>-0.50762063620503683</v>
      </c>
      <c r="X11" s="567">
        <f t="shared" si="1"/>
        <v>3.5702738189344219</v>
      </c>
      <c r="Y11" s="567">
        <f t="shared" si="1"/>
        <v>-1.1022162460435623</v>
      </c>
      <c r="Z11" s="567">
        <f t="shared" si="1"/>
        <v>-1.1996726171245706</v>
      </c>
      <c r="AA11" s="567">
        <f t="shared" si="1"/>
        <v>-1.1326589731337087</v>
      </c>
      <c r="AB11" s="567">
        <f t="shared" si="1"/>
        <v>1.8280707791665307</v>
      </c>
      <c r="AC11" s="567">
        <f t="shared" si="1"/>
        <v>-1.5158764073374227</v>
      </c>
      <c r="AD11" s="568">
        <f t="shared" si="1"/>
        <v>-9.8596471830693346</v>
      </c>
      <c r="AE11" s="568">
        <f t="shared" si="1"/>
        <v>-5.2246852403130148</v>
      </c>
      <c r="AF11" s="567">
        <f t="shared" si="1"/>
        <v>-2.0693631326805395</v>
      </c>
      <c r="AG11" s="568">
        <f t="shared" si="1"/>
        <v>10.713630434021674</v>
      </c>
      <c r="AH11" s="567">
        <f t="shared" si="1"/>
        <v>-1.2802659788591022</v>
      </c>
      <c r="AI11" s="568">
        <f t="shared" si="1"/>
        <v>9.4388092683099174</v>
      </c>
      <c r="AJ11" s="568">
        <f t="shared" si="1"/>
        <v>-5.6168037069415639</v>
      </c>
      <c r="AK11" s="568">
        <f t="shared" si="1"/>
        <v>-32.217251336616478</v>
      </c>
      <c r="AL11" s="567">
        <f t="shared" si="1"/>
        <v>-1.2251915691742259</v>
      </c>
      <c r="AM11" s="567">
        <f t="shared" si="1"/>
        <v>-4.6250536298385079</v>
      </c>
      <c r="AN11" s="567">
        <f t="shared" si="1"/>
        <v>-3.9377226233570859</v>
      </c>
      <c r="AO11" s="567">
        <f t="shared" si="1"/>
        <v>-2.6809536407081449</v>
      </c>
      <c r="AP11" s="568">
        <f t="shared" si="1"/>
        <v>-9.5667973036516081</v>
      </c>
      <c r="AQ11" s="567">
        <f t="shared" si="1"/>
        <v>2.1115556621178757</v>
      </c>
      <c r="AR11" s="567">
        <f t="shared" si="1"/>
        <v>-0.47307873454722138</v>
      </c>
      <c r="AS11" s="567">
        <f t="shared" si="1"/>
        <v>-0.20563259099111919</v>
      </c>
      <c r="AT11" s="568">
        <f t="shared" si="1"/>
        <v>-5.5209984205986755</v>
      </c>
      <c r="AU11" s="567">
        <f t="shared" si="1"/>
        <v>0.43698232644722118</v>
      </c>
      <c r="AV11" s="567">
        <f t="shared" si="1"/>
        <v>-1.4903763757640636</v>
      </c>
      <c r="AW11" s="567">
        <f t="shared" si="1"/>
        <v>-2.7317444112081399</v>
      </c>
      <c r="AX11" s="567">
        <f t="shared" si="1"/>
        <v>2.4417266212730886</v>
      </c>
      <c r="AY11" s="567">
        <f t="shared" si="1"/>
        <v>1.1609492235652723</v>
      </c>
      <c r="AZ11" s="568">
        <f t="shared" si="1"/>
        <v>-5.6230684633915367</v>
      </c>
      <c r="BA11" s="567">
        <f t="shared" si="1"/>
        <v>-0.20289209098860506</v>
      </c>
      <c r="BB11" s="568">
        <f t="shared" si="1"/>
        <v>-6.5535265327421408</v>
      </c>
      <c r="BC11" s="567">
        <f t="shared" si="1"/>
        <v>4.8214264285576753</v>
      </c>
      <c r="BD11" s="567">
        <f t="shared" si="1"/>
        <v>-1.1875866145720697</v>
      </c>
      <c r="BE11" s="567">
        <f t="shared" si="1"/>
        <v>-2.2817670168580899</v>
      </c>
      <c r="BF11" s="567">
        <f t="shared" si="1"/>
        <v>-1.8752297098337862</v>
      </c>
      <c r="BG11" s="567">
        <f t="shared" si="1"/>
        <v>-0.90102364856297257</v>
      </c>
      <c r="BH11" s="567">
        <f t="shared" si="1"/>
        <v>-4.9489145396900227</v>
      </c>
      <c r="BI11" s="567">
        <f t="shared" si="1"/>
        <v>-0.57405386864604768</v>
      </c>
      <c r="BJ11" s="569">
        <f t="shared" si="1"/>
        <v>-1.1750699489930612</v>
      </c>
    </row>
    <row r="12" spans="1:62" x14ac:dyDescent="0.35">
      <c r="A12" s="570" t="s">
        <v>4608</v>
      </c>
      <c r="B12" s="557">
        <v>43313</v>
      </c>
      <c r="C12" s="558">
        <v>52.38782590057</v>
      </c>
      <c r="D12" s="559">
        <v>1.2909727291819986</v>
      </c>
      <c r="E12" s="558">
        <v>14.427097963736999</v>
      </c>
      <c r="F12" s="558">
        <v>9.1465537780398201</v>
      </c>
      <c r="G12" s="559">
        <v>0.14718923399828163</v>
      </c>
      <c r="H12" s="558">
        <v>7.9663643258882004</v>
      </c>
      <c r="I12" s="558">
        <v>9.3527341587820008</v>
      </c>
      <c r="J12" s="558">
        <v>2.7212300339065378</v>
      </c>
      <c r="K12" s="558">
        <v>1.3922567317039001</v>
      </c>
      <c r="L12" s="558">
        <v>0.26050496164452941</v>
      </c>
      <c r="M12" s="558">
        <f>(R12*1.46)/10000</f>
        <v>5.9719442799715763E-2</v>
      </c>
      <c r="N12" s="558">
        <v>0.78</v>
      </c>
      <c r="O12" s="558">
        <f>SUM(C12:N12)</f>
        <v>99.932449260251971</v>
      </c>
      <c r="P12" s="560">
        <v>28.852665409471484</v>
      </c>
      <c r="Q12" s="561">
        <v>205.81664492409823</v>
      </c>
      <c r="R12" s="561">
        <v>409.03727945010797</v>
      </c>
      <c r="S12" s="561">
        <v>36.729192522496028</v>
      </c>
      <c r="T12" s="561">
        <v>145.85288499324105</v>
      </c>
      <c r="U12" s="561">
        <v>59.916213681486099</v>
      </c>
      <c r="V12" s="561">
        <v>77.983494645060802</v>
      </c>
      <c r="W12" s="561">
        <v>448.74837801764903</v>
      </c>
      <c r="X12" s="561">
        <v>24.75714014906168</v>
      </c>
      <c r="Y12" s="561">
        <v>144.58141063320244</v>
      </c>
      <c r="Z12" s="561">
        <v>503.26628472369168</v>
      </c>
      <c r="AA12" s="559">
        <v>1.2925114438141239</v>
      </c>
      <c r="AB12" s="561">
        <v>209.21341154033109</v>
      </c>
      <c r="AC12" s="561">
        <v>422.29901174549923</v>
      </c>
      <c r="AD12" s="559">
        <v>0.14899747639663838</v>
      </c>
      <c r="AE12" s="559">
        <v>9.3286600250178751</v>
      </c>
      <c r="AF12" s="561">
        <v>38.363566493282633</v>
      </c>
      <c r="AG12" s="561">
        <v>147.68423871235547</v>
      </c>
      <c r="AH12" s="561">
        <v>56.363280071876275</v>
      </c>
      <c r="AI12" s="561">
        <v>78.493252993526795</v>
      </c>
      <c r="AJ12" s="561">
        <v>19.668039772927774</v>
      </c>
      <c r="AK12" s="561">
        <v>37.860027122063094</v>
      </c>
      <c r="AL12" s="561">
        <v>455.25567193483022</v>
      </c>
      <c r="AM12" s="561">
        <v>23.225175324237703</v>
      </c>
      <c r="AN12" s="561">
        <v>140.17335417515301</v>
      </c>
      <c r="AO12" s="559">
        <v>28.152838425218516</v>
      </c>
      <c r="AP12" s="559">
        <v>1.1983713950037067</v>
      </c>
      <c r="AQ12" s="561">
        <v>499.18275476417892</v>
      </c>
      <c r="AR12" s="559">
        <v>37.885674184058708</v>
      </c>
      <c r="AS12" s="559">
        <v>64.763510625375361</v>
      </c>
      <c r="AT12" s="559">
        <v>6.9174339526244983</v>
      </c>
      <c r="AU12" s="559">
        <v>26.184994422450096</v>
      </c>
      <c r="AV12" s="559">
        <v>5.1179881085168191</v>
      </c>
      <c r="AW12" s="559">
        <v>1.4576811744820954</v>
      </c>
      <c r="AX12" s="559">
        <v>4.4156619351705793</v>
      </c>
      <c r="AY12" s="559">
        <v>0.7056108006804418</v>
      </c>
      <c r="AZ12" s="559">
        <v>3.98738010032839</v>
      </c>
      <c r="BA12" s="559">
        <v>0.69944563253519076</v>
      </c>
      <c r="BB12" s="559">
        <v>2.1112480253135208</v>
      </c>
      <c r="BC12" s="559">
        <v>0.32910111243471657</v>
      </c>
      <c r="BD12" s="559">
        <v>1.9891760658102431</v>
      </c>
      <c r="BE12" s="559">
        <v>0.30414582267024237</v>
      </c>
      <c r="BF12" s="559">
        <v>3.6056235411983861</v>
      </c>
      <c r="BG12" s="559">
        <v>1.6796445975443739</v>
      </c>
      <c r="BH12" s="559">
        <v>7.4692317934725327</v>
      </c>
      <c r="BI12" s="559">
        <v>8.7545536300872921</v>
      </c>
      <c r="BJ12" s="564">
        <v>1.6305472766779889</v>
      </c>
    </row>
    <row r="13" spans="1:62" s="147" customFormat="1" x14ac:dyDescent="0.35">
      <c r="A13" s="565" t="s">
        <v>4607</v>
      </c>
      <c r="B13" s="566"/>
      <c r="C13" s="567">
        <f t="shared" ref="C13:BJ13" si="2">((C12-C5)/C5)*100</f>
        <v>0.43678278483512967</v>
      </c>
      <c r="D13" s="567">
        <f t="shared" si="2"/>
        <v>-0.69440544753857503</v>
      </c>
      <c r="E13" s="567">
        <f t="shared" si="2"/>
        <v>-0.57134415067539912</v>
      </c>
      <c r="F13" s="567">
        <f t="shared" si="2"/>
        <v>0.51157997845956504</v>
      </c>
      <c r="G13" s="567">
        <f t="shared" si="2"/>
        <v>-1.8738440011455786</v>
      </c>
      <c r="H13" s="567">
        <f t="shared" si="2"/>
        <v>2.7917977533961342</v>
      </c>
      <c r="I13" s="567">
        <f t="shared" si="2"/>
        <v>1.3297308643770349</v>
      </c>
      <c r="J13" s="567">
        <f t="shared" si="2"/>
        <v>-0.68503525888548811</v>
      </c>
      <c r="K13" s="567">
        <f t="shared" si="2"/>
        <v>-1.9537512884577364</v>
      </c>
      <c r="L13" s="567">
        <f t="shared" si="2"/>
        <v>4.2019846578117637</v>
      </c>
      <c r="M13" s="567">
        <f t="shared" si="2"/>
        <v>-1.4368001325041009</v>
      </c>
      <c r="N13" s="567">
        <f t="shared" si="2"/>
        <v>0</v>
      </c>
      <c r="O13" s="567">
        <f t="shared" si="2"/>
        <v>0.48452126855352567</v>
      </c>
      <c r="P13" s="567">
        <f t="shared" si="2"/>
        <v>3.4145713601128524</v>
      </c>
      <c r="Q13" s="567">
        <f t="shared" si="2"/>
        <v>-8.9007318398918733E-2</v>
      </c>
      <c r="R13" s="567">
        <f t="shared" si="2"/>
        <v>-1.4368001325041027</v>
      </c>
      <c r="S13" s="568">
        <f t="shared" si="2"/>
        <v>-7.0147024746935998</v>
      </c>
      <c r="T13" s="568">
        <f t="shared" si="2"/>
        <v>8.8454365621201845</v>
      </c>
      <c r="U13" s="568">
        <f t="shared" si="2"/>
        <v>8.9385703299747252</v>
      </c>
      <c r="V13" s="567">
        <f t="shared" si="2"/>
        <v>-4.8981772621209734</v>
      </c>
      <c r="W13" s="567">
        <f t="shared" si="2"/>
        <v>1.2976022613203231</v>
      </c>
      <c r="X13" s="567">
        <f t="shared" si="2"/>
        <v>3.1547506210903333</v>
      </c>
      <c r="Y13" s="567">
        <f t="shared" si="2"/>
        <v>-0.97163655260106974</v>
      </c>
      <c r="Z13" s="567">
        <f t="shared" si="2"/>
        <v>1.2608218759943024</v>
      </c>
      <c r="AA13" s="567">
        <f t="shared" si="2"/>
        <v>-0.57604278352893712</v>
      </c>
      <c r="AB13" s="567">
        <f t="shared" si="2"/>
        <v>1.5599085147238323</v>
      </c>
      <c r="AC13" s="567">
        <f t="shared" si="2"/>
        <v>1.7587980109636696</v>
      </c>
      <c r="AD13" s="567">
        <f t="shared" si="2"/>
        <v>-0.66834906890774393</v>
      </c>
      <c r="AE13" s="567">
        <f t="shared" si="2"/>
        <v>2.5127475276689606</v>
      </c>
      <c r="AF13" s="567">
        <f t="shared" si="2"/>
        <v>-2.87704685244903</v>
      </c>
      <c r="AG13" s="568">
        <f t="shared" si="2"/>
        <v>10.212118442056317</v>
      </c>
      <c r="AH13" s="567">
        <f t="shared" si="2"/>
        <v>2.4786910397750459</v>
      </c>
      <c r="AI13" s="567">
        <f t="shared" si="2"/>
        <v>-4.2765207396014695</v>
      </c>
      <c r="AJ13" s="568">
        <f t="shared" si="2"/>
        <v>9.2668876273765211</v>
      </c>
      <c r="AK13" s="568">
        <f t="shared" si="2"/>
        <v>-9.8570782808021562</v>
      </c>
      <c r="AL13" s="567">
        <f t="shared" si="2"/>
        <v>2.7665173667788303</v>
      </c>
      <c r="AM13" s="567">
        <f t="shared" si="2"/>
        <v>-3.228436149009569</v>
      </c>
      <c r="AN13" s="567">
        <f t="shared" si="2"/>
        <v>-3.9908533046897205</v>
      </c>
      <c r="AO13" s="567">
        <f t="shared" si="2"/>
        <v>4.269771945253761</v>
      </c>
      <c r="AP13" s="567">
        <f t="shared" si="2"/>
        <v>-0.13571708302443736</v>
      </c>
      <c r="AQ13" s="567">
        <f t="shared" si="2"/>
        <v>0.43918606925129255</v>
      </c>
      <c r="AR13" s="567">
        <f t="shared" si="2"/>
        <v>-0.56253494997714892</v>
      </c>
      <c r="AS13" s="567">
        <f t="shared" si="2"/>
        <v>-2.0219203852112466</v>
      </c>
      <c r="AT13" s="568">
        <f t="shared" si="2"/>
        <v>-5.2406307859657737</v>
      </c>
      <c r="AU13" s="567">
        <f t="shared" si="2"/>
        <v>2.6862526370591997</v>
      </c>
      <c r="AV13" s="567">
        <f t="shared" si="2"/>
        <v>1.9519543529246914</v>
      </c>
      <c r="AW13" s="567">
        <f t="shared" si="2"/>
        <v>-0.83801534135404965</v>
      </c>
      <c r="AX13" s="567">
        <f t="shared" si="2"/>
        <v>-2.7387238949211623</v>
      </c>
      <c r="AY13" s="567">
        <f t="shared" si="2"/>
        <v>2.2624348812234567</v>
      </c>
      <c r="AZ13" s="567">
        <f t="shared" si="2"/>
        <v>-4.8357971282007259</v>
      </c>
      <c r="BA13" s="567">
        <f t="shared" si="2"/>
        <v>-2.8547732590012793</v>
      </c>
      <c r="BB13" s="567">
        <f t="shared" si="2"/>
        <v>-3.1537603067192341</v>
      </c>
      <c r="BC13" s="568">
        <f t="shared" si="2"/>
        <v>6.1616491724892173</v>
      </c>
      <c r="BD13" s="568">
        <f t="shared" si="2"/>
        <v>-5.2773301995122379</v>
      </c>
      <c r="BE13" s="567">
        <f t="shared" si="2"/>
        <v>-4.9544304155492611</v>
      </c>
      <c r="BF13" s="567">
        <f t="shared" si="2"/>
        <v>3.6098718735168434</v>
      </c>
      <c r="BG13" s="567">
        <f t="shared" si="2"/>
        <v>4.9777873465233631</v>
      </c>
      <c r="BH13" s="567">
        <f t="shared" si="2"/>
        <v>3.7393304648962857</v>
      </c>
      <c r="BI13" s="567">
        <f t="shared" si="2"/>
        <v>-0.51643602173532455</v>
      </c>
      <c r="BJ13" s="569">
        <f t="shared" si="2"/>
        <v>1.9092047923743027</v>
      </c>
    </row>
    <row r="14" spans="1:62" x14ac:dyDescent="0.35">
      <c r="A14" s="570" t="s">
        <v>4608</v>
      </c>
      <c r="B14" s="557">
        <v>43647</v>
      </c>
      <c r="C14" s="558">
        <v>52.622240261564002</v>
      </c>
      <c r="D14" s="559">
        <v>1.2913750428653186</v>
      </c>
      <c r="E14" s="558">
        <v>14.290057667874599</v>
      </c>
      <c r="F14" s="558">
        <v>8.9838660618191799</v>
      </c>
      <c r="G14" s="559">
        <v>0.14675630872852588</v>
      </c>
      <c r="H14" s="558">
        <v>7.759169166457121</v>
      </c>
      <c r="I14" s="558">
        <v>9.2093678909294141</v>
      </c>
      <c r="J14" s="558">
        <v>2.6914968756070001</v>
      </c>
      <c r="K14" s="558">
        <v>1.45105412080347</v>
      </c>
      <c r="L14" s="558">
        <v>0.26093639861884199</v>
      </c>
      <c r="M14" s="558">
        <f>(R14*1.46)/10000</f>
        <v>6.1850257015308364E-2</v>
      </c>
      <c r="N14" s="558">
        <v>0.78</v>
      </c>
      <c r="O14" s="558">
        <f>SUM(C14:N14)</f>
        <v>99.548170052282799</v>
      </c>
      <c r="P14" s="560">
        <v>28.239858971639542</v>
      </c>
      <c r="Q14" s="561">
        <v>225.48659253123665</v>
      </c>
      <c r="R14" s="561">
        <v>423.63189736512578</v>
      </c>
      <c r="S14" s="561">
        <v>37.298893709507702</v>
      </c>
      <c r="T14" s="561">
        <v>141.01782753442697</v>
      </c>
      <c r="U14" s="561">
        <v>59.97991825686249</v>
      </c>
      <c r="V14" s="561">
        <v>76.303967746148572</v>
      </c>
      <c r="W14" s="561">
        <v>455.72930987723555</v>
      </c>
      <c r="X14" s="561">
        <v>24.636128383233199</v>
      </c>
      <c r="Y14" s="561">
        <v>140.8264058266073</v>
      </c>
      <c r="Z14" s="561">
        <v>510.92044045829812</v>
      </c>
      <c r="AA14" s="559">
        <v>1.2360911865255</v>
      </c>
      <c r="AB14" s="561">
        <v>211.86235160220298</v>
      </c>
      <c r="AC14" s="561">
        <v>418.43220373854138</v>
      </c>
      <c r="AD14" s="559">
        <v>0.15011251474772327</v>
      </c>
      <c r="AE14" s="559">
        <v>8.9803929830032398</v>
      </c>
      <c r="AF14" s="561">
        <v>37.744084647122698</v>
      </c>
      <c r="AG14" s="561">
        <v>141.88018316105379</v>
      </c>
      <c r="AH14" s="561">
        <v>54.637183513282402</v>
      </c>
      <c r="AI14" s="561">
        <v>82.985478254498133</v>
      </c>
      <c r="AJ14" s="561">
        <v>19.093061051711164</v>
      </c>
      <c r="AK14" s="561">
        <v>40.265439454282991</v>
      </c>
      <c r="AL14" s="561">
        <v>450.55470187194345</v>
      </c>
      <c r="AM14" s="561">
        <v>24.230886730075859</v>
      </c>
      <c r="AN14" s="561">
        <v>141.14654068301007</v>
      </c>
      <c r="AO14" s="559">
        <v>29.350932259790572</v>
      </c>
      <c r="AP14" s="559">
        <v>1.1745830054051611</v>
      </c>
      <c r="AQ14" s="561">
        <v>496.174625705381</v>
      </c>
      <c r="AR14" s="559">
        <v>37.288079429884732</v>
      </c>
      <c r="AS14" s="559">
        <v>63.601847363871222</v>
      </c>
      <c r="AT14" s="559">
        <v>6.9701521072618799</v>
      </c>
      <c r="AU14" s="559">
        <v>25.271728521111044</v>
      </c>
      <c r="AV14" s="559">
        <v>5.2681732674754276</v>
      </c>
      <c r="AW14" s="559">
        <v>1.5355743670723887</v>
      </c>
      <c r="AX14" s="559">
        <v>4.5800557661672396</v>
      </c>
      <c r="AY14" s="559">
        <v>0.6722956552027155</v>
      </c>
      <c r="AZ14" s="559">
        <v>4.08668234779147</v>
      </c>
      <c r="BA14" s="559">
        <v>0.69784725049516239</v>
      </c>
      <c r="BB14" s="559">
        <v>2.1435897459748823</v>
      </c>
      <c r="BC14" s="559">
        <v>0.33087606333715103</v>
      </c>
      <c r="BD14" s="559">
        <v>2.0452727133171305</v>
      </c>
      <c r="BE14" s="559">
        <v>0.30868159137773576</v>
      </c>
      <c r="BF14" s="559">
        <v>3.5713119971090599</v>
      </c>
      <c r="BG14" s="559">
        <v>1.6330536410144083</v>
      </c>
      <c r="BH14" s="559">
        <v>7.8976897341626433</v>
      </c>
      <c r="BI14" s="559">
        <v>9.100331858574414</v>
      </c>
      <c r="BJ14" s="564">
        <v>1.67353421756041</v>
      </c>
    </row>
    <row r="15" spans="1:62" s="147" customFormat="1" x14ac:dyDescent="0.35">
      <c r="A15" s="565" t="s">
        <v>4607</v>
      </c>
      <c r="B15" s="566"/>
      <c r="C15" s="567">
        <f>((C14-C5)/C5)*100</f>
        <v>0.88619682048313941</v>
      </c>
      <c r="D15" s="567">
        <f t="shared" ref="D15:BJ15" si="3">((D14-D5)/D5)*100</f>
        <v>-0.66345824112934437</v>
      </c>
      <c r="E15" s="567">
        <f t="shared" si="3"/>
        <v>-1.5157982916981434</v>
      </c>
      <c r="F15" s="567">
        <f t="shared" si="3"/>
        <v>-1.2761971228661511</v>
      </c>
      <c r="G15" s="567">
        <f t="shared" si="3"/>
        <v>-2.1624608476494096</v>
      </c>
      <c r="H15" s="567">
        <f t="shared" si="3"/>
        <v>0.11831182525317366</v>
      </c>
      <c r="I15" s="567">
        <f t="shared" si="3"/>
        <v>-0.22353314269324293</v>
      </c>
      <c r="J15" s="567">
        <f t="shared" si="3"/>
        <v>-1.7701870216423388</v>
      </c>
      <c r="K15" s="567">
        <f t="shared" si="3"/>
        <v>2.1869099157373264</v>
      </c>
      <c r="L15" s="567">
        <f t="shared" si="3"/>
        <v>4.3745594475367966</v>
      </c>
      <c r="M15" s="567">
        <f t="shared" si="3"/>
        <v>2.0799752687050117</v>
      </c>
      <c r="N15" s="567">
        <f t="shared" si="3"/>
        <v>0</v>
      </c>
      <c r="O15" s="567">
        <f t="shared" si="3"/>
        <v>9.8119128587164595E-2</v>
      </c>
      <c r="P15" s="567">
        <f t="shared" si="3"/>
        <v>1.2181325148370736</v>
      </c>
      <c r="Q15" s="568">
        <f t="shared" si="3"/>
        <v>9.4595109374935209</v>
      </c>
      <c r="R15" s="567">
        <f t="shared" si="3"/>
        <v>2.0799752687050073</v>
      </c>
      <c r="S15" s="568">
        <f t="shared" si="3"/>
        <v>-5.572420988588096</v>
      </c>
      <c r="T15" s="568">
        <f t="shared" si="3"/>
        <v>5.2371847271843066</v>
      </c>
      <c r="U15" s="568">
        <f t="shared" si="3"/>
        <v>9.0543968306590727</v>
      </c>
      <c r="V15" s="568">
        <f t="shared" si="3"/>
        <v>-6.9463807973797893</v>
      </c>
      <c r="W15" s="567">
        <f t="shared" si="3"/>
        <v>2.8734333808658126</v>
      </c>
      <c r="X15" s="567">
        <f t="shared" si="3"/>
        <v>2.6505349301383303</v>
      </c>
      <c r="Y15" s="567">
        <f t="shared" si="3"/>
        <v>-3.543557653008699</v>
      </c>
      <c r="Z15" s="567">
        <f t="shared" si="3"/>
        <v>2.8008934523738667</v>
      </c>
      <c r="AA15" s="567">
        <f t="shared" si="3"/>
        <v>-4.9160625749615434</v>
      </c>
      <c r="AB15" s="567">
        <f t="shared" si="3"/>
        <v>2.8458017486422222</v>
      </c>
      <c r="AC15" s="567">
        <f t="shared" si="3"/>
        <v>0.82703704543165657</v>
      </c>
      <c r="AD15" s="567">
        <f t="shared" si="3"/>
        <v>7.5009831815520123E-2</v>
      </c>
      <c r="AE15" s="567">
        <f t="shared" si="3"/>
        <v>-1.3143628241402174</v>
      </c>
      <c r="AF15" s="567">
        <f t="shared" si="3"/>
        <v>-4.4453553237400056</v>
      </c>
      <c r="AG15" s="568">
        <f t="shared" si="3"/>
        <v>5.8807337022789499</v>
      </c>
      <c r="AH15" s="567">
        <f t="shared" si="3"/>
        <v>-0.6596663394865423</v>
      </c>
      <c r="AI15" s="567">
        <f t="shared" si="3"/>
        <v>1.2018027493879675</v>
      </c>
      <c r="AJ15" s="568">
        <f t="shared" si="3"/>
        <v>6.0725613983953552</v>
      </c>
      <c r="AK15" s="567">
        <f t="shared" si="3"/>
        <v>-4.129906061230975</v>
      </c>
      <c r="AL15" s="567">
        <f t="shared" si="3"/>
        <v>1.7053503096937812</v>
      </c>
      <c r="AM15" s="567">
        <f t="shared" si="3"/>
        <v>0.96202804198274683</v>
      </c>
      <c r="AN15" s="567">
        <f t="shared" si="3"/>
        <v>-3.3242872034177577</v>
      </c>
      <c r="AO15" s="568">
        <f t="shared" si="3"/>
        <v>8.7071565177428578</v>
      </c>
      <c r="AP15" s="567">
        <f t="shared" si="3"/>
        <v>-2.1180828829032348</v>
      </c>
      <c r="AQ15" s="567">
        <f t="shared" si="3"/>
        <v>-0.16607128664366114</v>
      </c>
      <c r="AR15" s="567">
        <f t="shared" si="3"/>
        <v>-2.1310251184127806</v>
      </c>
      <c r="AS15" s="567">
        <f t="shared" si="3"/>
        <v>-3.7793534585911837</v>
      </c>
      <c r="AT15" s="567">
        <f t="shared" si="3"/>
        <v>-4.5184642840838336</v>
      </c>
      <c r="AU15" s="567">
        <f t="shared" si="3"/>
        <v>-0.89518227015277008</v>
      </c>
      <c r="AV15" s="567">
        <f t="shared" si="3"/>
        <v>4.9436905871599208</v>
      </c>
      <c r="AW15" s="567">
        <f t="shared" si="3"/>
        <v>4.4608412974414104</v>
      </c>
      <c r="AX15" s="567">
        <f t="shared" si="3"/>
        <v>0.88228559839734799</v>
      </c>
      <c r="AY15" s="567">
        <f t="shared" si="3"/>
        <v>-2.5658470720702096</v>
      </c>
      <c r="AZ15" s="567">
        <f t="shared" si="3"/>
        <v>-2.4658150885090784</v>
      </c>
      <c r="BA15" s="567">
        <f t="shared" si="3"/>
        <v>-3.0767707645607763</v>
      </c>
      <c r="BB15" s="567">
        <f t="shared" si="3"/>
        <v>-1.670195138766875</v>
      </c>
      <c r="BC15" s="567">
        <f t="shared" si="3"/>
        <v>6.7342139797261389</v>
      </c>
      <c r="BD15" s="567">
        <f t="shared" si="3"/>
        <v>-2.6060612706128397</v>
      </c>
      <c r="BE15" s="567">
        <f t="shared" si="3"/>
        <v>-3.5370026944575756</v>
      </c>
      <c r="BF15" s="567">
        <f t="shared" si="3"/>
        <v>2.6239079629040205</v>
      </c>
      <c r="BG15" s="567">
        <f t="shared" si="3"/>
        <v>2.0658525634005138</v>
      </c>
      <c r="BH15" s="568">
        <f t="shared" si="3"/>
        <v>9.6901351967033769</v>
      </c>
      <c r="BI15" s="567">
        <f t="shared" si="3"/>
        <v>3.4128620292546956</v>
      </c>
      <c r="BJ15" s="569">
        <f t="shared" si="3"/>
        <v>4.5958885975256187</v>
      </c>
    </row>
    <row r="16" spans="1:62" x14ac:dyDescent="0.35">
      <c r="A16" s="571"/>
      <c r="B16" s="572"/>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2"/>
      <c r="AL16" s="572"/>
      <c r="AM16" s="572"/>
      <c r="AN16" s="572"/>
      <c r="AO16" s="572"/>
      <c r="AP16" s="572"/>
      <c r="AQ16" s="572"/>
      <c r="AR16" s="572"/>
      <c r="AS16" s="572"/>
      <c r="AT16" s="572"/>
      <c r="AU16" s="572"/>
      <c r="AV16" s="572"/>
      <c r="AW16" s="572"/>
      <c r="AX16" s="572"/>
      <c r="AY16" s="572"/>
      <c r="AZ16" s="572"/>
      <c r="BA16" s="572"/>
      <c r="BB16" s="572"/>
      <c r="BC16" s="572"/>
      <c r="BD16" s="572"/>
      <c r="BE16" s="572"/>
      <c r="BF16" s="572"/>
      <c r="BG16" s="572"/>
      <c r="BH16" s="572"/>
      <c r="BI16" s="572"/>
      <c r="BJ16" s="573"/>
    </row>
    <row r="17" spans="1:62" x14ac:dyDescent="0.35">
      <c r="A17" s="548" t="s">
        <v>4609</v>
      </c>
      <c r="B17" s="572"/>
      <c r="C17" s="559">
        <f>AVERAGE(C8,C10,C12,C14)</f>
        <v>52.352400433245975</v>
      </c>
      <c r="D17" s="559">
        <f t="shared" ref="D17:BJ17" si="4">AVERAGE(D8,D10,D12,D14)</f>
        <v>1.2869860053734878</v>
      </c>
      <c r="E17" s="559">
        <f t="shared" si="4"/>
        <v>14.357598059681314</v>
      </c>
      <c r="F17" s="559">
        <f t="shared" si="4"/>
        <v>9.1150719420080986</v>
      </c>
      <c r="G17" s="559">
        <f t="shared" si="4"/>
        <v>0.14724467965523422</v>
      </c>
      <c r="H17" s="559">
        <f t="shared" si="4"/>
        <v>7.9143895908498516</v>
      </c>
      <c r="I17" s="559">
        <f t="shared" si="4"/>
        <v>9.294003296398115</v>
      </c>
      <c r="J17" s="559">
        <f t="shared" si="4"/>
        <v>2.7325662061317244</v>
      </c>
      <c r="K17" s="559">
        <f t="shared" si="4"/>
        <v>1.4204630541854173</v>
      </c>
      <c r="L17" s="559">
        <f t="shared" si="4"/>
        <v>0.27517661443506464</v>
      </c>
      <c r="M17" s="559">
        <f t="shared" si="4"/>
        <v>6.0340582728153534E-2</v>
      </c>
      <c r="N17" s="559">
        <f t="shared" si="4"/>
        <v>0.78</v>
      </c>
      <c r="O17" s="559"/>
      <c r="P17" s="559">
        <f t="shared" si="4"/>
        <v>28.221166179320221</v>
      </c>
      <c r="Q17" s="559">
        <f t="shared" si="4"/>
        <v>208.57797958572931</v>
      </c>
      <c r="R17" s="559">
        <f t="shared" si="4"/>
        <v>413.18412570999095</v>
      </c>
      <c r="S17" s="559">
        <f t="shared" si="4"/>
        <v>36.55903839200699</v>
      </c>
      <c r="T17" s="559">
        <f t="shared" si="4"/>
        <v>145.04477329979437</v>
      </c>
      <c r="U17" s="559">
        <f t="shared" si="4"/>
        <v>57.039728104980469</v>
      </c>
      <c r="V17" s="559">
        <f t="shared" si="4"/>
        <v>80.792164038451773</v>
      </c>
      <c r="W17" s="559">
        <f t="shared" si="4"/>
        <v>447.35806565460393</v>
      </c>
      <c r="X17" s="559">
        <f t="shared" si="4"/>
        <v>24.59953003762827</v>
      </c>
      <c r="Y17" s="559">
        <f t="shared" si="4"/>
        <v>151.99954018612078</v>
      </c>
      <c r="Z17" s="559">
        <f t="shared" si="4"/>
        <v>509.65429444698742</v>
      </c>
      <c r="AA17" s="559">
        <f t="shared" si="4"/>
        <v>1.272094077066412</v>
      </c>
      <c r="AB17" s="559">
        <f t="shared" si="4"/>
        <v>207.33649502640901</v>
      </c>
      <c r="AC17" s="559">
        <f t="shared" si="4"/>
        <v>414.99818783249486</v>
      </c>
      <c r="AD17" s="559">
        <f t="shared" si="4"/>
        <v>0.14384774003857964</v>
      </c>
      <c r="AE17" s="559">
        <f t="shared" si="4"/>
        <v>8.5837736946440941</v>
      </c>
      <c r="AF17" s="559">
        <f t="shared" si="4"/>
        <v>37.926014820361729</v>
      </c>
      <c r="AG17" s="559">
        <f t="shared" si="4"/>
        <v>144.71809682842778</v>
      </c>
      <c r="AH17" s="559">
        <f t="shared" si="4"/>
        <v>55.448653119173549</v>
      </c>
      <c r="AI17" s="559">
        <f t="shared" si="4"/>
        <v>87.113359492733679</v>
      </c>
      <c r="AJ17" s="559">
        <f t="shared" si="4"/>
        <v>18.290475019275352</v>
      </c>
      <c r="AK17" s="559">
        <f t="shared" si="4"/>
        <v>37.318763618756059</v>
      </c>
      <c r="AL17" s="559">
        <f t="shared" si="4"/>
        <v>443.47034076689863</v>
      </c>
      <c r="AM17" s="559">
        <f t="shared" si="4"/>
        <v>23.19815735483418</v>
      </c>
      <c r="AN17" s="559">
        <f t="shared" si="4"/>
        <v>141.76559208569279</v>
      </c>
      <c r="AO17" s="559">
        <f t="shared" si="4"/>
        <v>28.148569231894381</v>
      </c>
      <c r="AP17" s="559">
        <f t="shared" si="4"/>
        <v>1.1408229808014523</v>
      </c>
      <c r="AQ17" s="559">
        <f t="shared" si="4"/>
        <v>504.75430980230823</v>
      </c>
      <c r="AR17" s="559">
        <f t="shared" si="4"/>
        <v>37.711921060502206</v>
      </c>
      <c r="AS17" s="559">
        <f t="shared" si="4"/>
        <v>64.84524699221538</v>
      </c>
      <c r="AT17" s="559">
        <f t="shared" si="4"/>
        <v>6.911248736556594</v>
      </c>
      <c r="AU17" s="559">
        <f t="shared" si="4"/>
        <v>25.663481997988534</v>
      </c>
      <c r="AV17" s="559">
        <f t="shared" si="4"/>
        <v>5.0573790704116917</v>
      </c>
      <c r="AW17" s="559">
        <f t="shared" si="4"/>
        <v>1.465998583926811</v>
      </c>
      <c r="AX17" s="559">
        <f t="shared" si="4"/>
        <v>4.5776007826633833</v>
      </c>
      <c r="AY17" s="559">
        <f t="shared" si="4"/>
        <v>0.68704249773287063</v>
      </c>
      <c r="AZ17" s="559">
        <f t="shared" si="4"/>
        <v>4.0559046191541954</v>
      </c>
      <c r="BA17" s="559">
        <f t="shared" si="4"/>
        <v>0.71184294570550255</v>
      </c>
      <c r="BB17" s="559">
        <f t="shared" si="4"/>
        <v>2.0724209979454589</v>
      </c>
      <c r="BC17" s="559">
        <f t="shared" si="4"/>
        <v>0.3234526594821916</v>
      </c>
      <c r="BD17" s="559">
        <f t="shared" si="4"/>
        <v>2.0466978371541509</v>
      </c>
      <c r="BE17" s="559">
        <f t="shared" si="4"/>
        <v>0.3057702082139428</v>
      </c>
      <c r="BF17" s="559">
        <f t="shared" si="4"/>
        <v>3.5307170926841298</v>
      </c>
      <c r="BG17" s="559">
        <f t="shared" si="4"/>
        <v>1.6229303504356765</v>
      </c>
      <c r="BH17" s="559">
        <f t="shared" si="4"/>
        <v>6.9706372706542536</v>
      </c>
      <c r="BI17" s="559">
        <f t="shared" si="4"/>
        <v>8.8383833944654313</v>
      </c>
      <c r="BJ17" s="564">
        <f t="shared" si="4"/>
        <v>1.6081826824794871</v>
      </c>
    </row>
    <row r="18" spans="1:62" x14ac:dyDescent="0.35">
      <c r="A18" s="548" t="s">
        <v>4610</v>
      </c>
      <c r="B18" s="572"/>
      <c r="C18" s="572">
        <f>STDEV(C8,C10,C12,C14)</f>
        <v>0.21382181600023725</v>
      </c>
      <c r="D18" s="572">
        <f t="shared" ref="D18:BJ18" si="5">STDEV(D8,D10,D12,D14)</f>
        <v>4.9877868927427037E-3</v>
      </c>
      <c r="E18" s="572">
        <f t="shared" si="5"/>
        <v>8.6822764800851701E-2</v>
      </c>
      <c r="F18" s="572">
        <f t="shared" si="5"/>
        <v>0.10349297388636172</v>
      </c>
      <c r="G18" s="572">
        <f t="shared" si="5"/>
        <v>2.5250353540904875E-3</v>
      </c>
      <c r="H18" s="572">
        <f t="shared" si="5"/>
        <v>0.13178602155553196</v>
      </c>
      <c r="I18" s="572">
        <f t="shared" si="5"/>
        <v>6.2179942734876273E-2</v>
      </c>
      <c r="J18" s="572">
        <f t="shared" si="5"/>
        <v>7.1155119905770725E-2</v>
      </c>
      <c r="K18" s="572">
        <f t="shared" si="5"/>
        <v>3.316120019716088E-2</v>
      </c>
      <c r="L18" s="572">
        <f t="shared" si="5"/>
        <v>3.364449218657431E-2</v>
      </c>
      <c r="M18" s="572">
        <f t="shared" si="5"/>
        <v>1.0279472847477679E-3</v>
      </c>
      <c r="N18" s="572">
        <f t="shared" si="5"/>
        <v>0</v>
      </c>
      <c r="O18" s="572"/>
      <c r="P18" s="572">
        <f t="shared" si="5"/>
        <v>0.50539384696481437</v>
      </c>
      <c r="Q18" s="572">
        <f t="shared" si="5"/>
        <v>11.456431595175545</v>
      </c>
      <c r="R18" s="572">
        <f t="shared" si="5"/>
        <v>7.1380788743989223</v>
      </c>
      <c r="S18" s="572">
        <f t="shared" si="5"/>
        <v>0.58459298231643908</v>
      </c>
      <c r="T18" s="572">
        <f t="shared" si="5"/>
        <v>8.0488827570488031</v>
      </c>
      <c r="U18" s="572">
        <f t="shared" si="5"/>
        <v>4.6652350318531361</v>
      </c>
      <c r="V18" s="572">
        <f t="shared" si="5"/>
        <v>5.8580243016296256</v>
      </c>
      <c r="W18" s="572">
        <f t="shared" si="5"/>
        <v>6.4687714018938731</v>
      </c>
      <c r="X18" s="572">
        <f t="shared" si="5"/>
        <v>0.33827292479599674</v>
      </c>
      <c r="Y18" s="572">
        <f t="shared" si="5"/>
        <v>17.540595526477443</v>
      </c>
      <c r="Z18" s="572">
        <f t="shared" si="5"/>
        <v>17.762606127615935</v>
      </c>
      <c r="AA18" s="572">
        <f t="shared" si="5"/>
        <v>2.5141029664165794E-2</v>
      </c>
      <c r="AB18" s="572">
        <f t="shared" si="5"/>
        <v>6.0416092147322322</v>
      </c>
      <c r="AC18" s="572">
        <f t="shared" si="5"/>
        <v>6.4312548967156289</v>
      </c>
      <c r="AD18" s="572">
        <f t="shared" si="5"/>
        <v>6.734230827652149E-3</v>
      </c>
      <c r="AE18" s="572">
        <f t="shared" si="5"/>
        <v>0.85058519318479631</v>
      </c>
      <c r="AF18" s="572">
        <f t="shared" si="5"/>
        <v>0.7917729695951683</v>
      </c>
      <c r="AG18" s="572">
        <f t="shared" si="5"/>
        <v>5.023922651377716</v>
      </c>
      <c r="AH18" s="572">
        <f t="shared" si="5"/>
        <v>1.1382253663899886</v>
      </c>
      <c r="AI18" s="572">
        <f t="shared" si="5"/>
        <v>7.956094597139364</v>
      </c>
      <c r="AJ18" s="572">
        <f t="shared" si="5"/>
        <v>1.2868655964170554</v>
      </c>
      <c r="AK18" s="572">
        <f t="shared" si="5"/>
        <v>3.8329305365150659</v>
      </c>
      <c r="AL18" s="572">
        <f t="shared" si="5"/>
        <v>11.446575972323233</v>
      </c>
      <c r="AM18" s="572">
        <f t="shared" si="5"/>
        <v>0.76929140916726535</v>
      </c>
      <c r="AN18" s="572">
        <f t="shared" si="5"/>
        <v>2.3739849826622921</v>
      </c>
      <c r="AO18" s="572">
        <f t="shared" si="5"/>
        <v>1.3291263891503453</v>
      </c>
      <c r="AP18" s="572">
        <f t="shared" si="5"/>
        <v>5.3604043598368956E-2</v>
      </c>
      <c r="AQ18" s="572">
        <f t="shared" si="5"/>
        <v>8.9172446240160603</v>
      </c>
      <c r="AR18" s="572">
        <f t="shared" si="5"/>
        <v>0.29160214197681045</v>
      </c>
      <c r="AS18" s="572">
        <f t="shared" si="5"/>
        <v>0.97426470899761652</v>
      </c>
      <c r="AT18" s="572">
        <f t="shared" si="5"/>
        <v>5.392263960314829E-2</v>
      </c>
      <c r="AU18" s="572">
        <f t="shared" si="5"/>
        <v>0.38044683147647862</v>
      </c>
      <c r="AV18" s="572">
        <f t="shared" si="5"/>
        <v>0.16945820856437979</v>
      </c>
      <c r="AW18" s="572">
        <f t="shared" si="5"/>
        <v>4.7700505778063083E-2</v>
      </c>
      <c r="AX18" s="572">
        <f t="shared" si="5"/>
        <v>0.11398150962872083</v>
      </c>
      <c r="AY18" s="572">
        <f t="shared" si="5"/>
        <v>1.7379527038578386E-2</v>
      </c>
      <c r="AZ18" s="572">
        <f t="shared" si="5"/>
        <v>9.9356085735781766E-2</v>
      </c>
      <c r="BA18" s="572">
        <f t="shared" si="5"/>
        <v>1.6148255941697016E-2</v>
      </c>
      <c r="BB18" s="572">
        <f t="shared" si="5"/>
        <v>6.8911100044365597E-2</v>
      </c>
      <c r="BC18" s="572">
        <f t="shared" si="5"/>
        <v>1.0438155954360782E-2</v>
      </c>
      <c r="BD18" s="572">
        <f t="shared" si="5"/>
        <v>4.1026378974028811E-2</v>
      </c>
      <c r="BE18" s="572">
        <f t="shared" si="5"/>
        <v>6.6229084804280769E-3</v>
      </c>
      <c r="BF18" s="572">
        <f t="shared" si="5"/>
        <v>8.2527760683250087E-2</v>
      </c>
      <c r="BG18" s="572">
        <f t="shared" si="5"/>
        <v>4.3133449044213248E-2</v>
      </c>
      <c r="BH18" s="572">
        <f t="shared" si="5"/>
        <v>0.97479437325351015</v>
      </c>
      <c r="BI18" s="572">
        <f t="shared" si="5"/>
        <v>0.17465009156320738</v>
      </c>
      <c r="BJ18" s="573">
        <f t="shared" si="5"/>
        <v>5.5384635136792079E-2</v>
      </c>
    </row>
    <row r="19" spans="1:62" ht="15" thickBot="1" x14ac:dyDescent="0.4">
      <c r="A19" s="574" t="s">
        <v>4611</v>
      </c>
      <c r="B19" s="575"/>
      <c r="C19" s="575">
        <f>(100*C18)/C17</f>
        <v>0.40842791205511064</v>
      </c>
      <c r="D19" s="575">
        <f>(100*D18)/D17</f>
        <v>0.38755564333391729</v>
      </c>
      <c r="E19" s="576">
        <v>-8.6999999999999993</v>
      </c>
      <c r="F19" s="576">
        <v>2.3391999999999999</v>
      </c>
      <c r="G19" s="575">
        <f t="shared" ref="G19:N19" si="6">(100*G18)/G17</f>
        <v>1.7148567676623201</v>
      </c>
      <c r="H19" s="575">
        <f t="shared" si="6"/>
        <v>1.6651444819938501</v>
      </c>
      <c r="I19" s="575">
        <f t="shared" si="6"/>
        <v>0.66903293179349388</v>
      </c>
      <c r="J19" s="575">
        <f t="shared" si="6"/>
        <v>2.6039669138153965</v>
      </c>
      <c r="K19" s="575">
        <f t="shared" si="6"/>
        <v>2.3345345096763248</v>
      </c>
      <c r="L19" s="577">
        <f>(100*L18)/L17</f>
        <v>12.226508511868342</v>
      </c>
      <c r="M19" s="575">
        <f t="shared" si="6"/>
        <v>1.7035753356557348</v>
      </c>
      <c r="N19" s="575">
        <f t="shared" si="6"/>
        <v>0</v>
      </c>
      <c r="O19" s="575"/>
      <c r="P19" s="575">
        <f t="shared" ref="P19:BJ19" si="7">(100*P18)/P17</f>
        <v>1.790832610365884</v>
      </c>
      <c r="Q19" s="575">
        <f t="shared" si="7"/>
        <v>5.4926371508295988</v>
      </c>
      <c r="R19" s="575">
        <f t="shared" si="7"/>
        <v>1.7275781982507856</v>
      </c>
      <c r="S19" s="575">
        <f t="shared" si="7"/>
        <v>1.5990381805125662</v>
      </c>
      <c r="T19" s="575">
        <f t="shared" si="7"/>
        <v>5.5492401235392981</v>
      </c>
      <c r="U19" s="575">
        <f t="shared" si="7"/>
        <v>8.1789222824955718</v>
      </c>
      <c r="V19" s="575">
        <f t="shared" si="7"/>
        <v>7.2507332503701596</v>
      </c>
      <c r="W19" s="575">
        <f t="shared" si="7"/>
        <v>1.4459941372529719</v>
      </c>
      <c r="X19" s="575">
        <f t="shared" si="7"/>
        <v>1.3751194607318233</v>
      </c>
      <c r="Y19" s="577">
        <f t="shared" si="7"/>
        <v>11.539900387198074</v>
      </c>
      <c r="Z19" s="575">
        <f t="shared" si="7"/>
        <v>3.4852264213509034</v>
      </c>
      <c r="AA19" s="575">
        <f t="shared" si="7"/>
        <v>1.9763498720270563</v>
      </c>
      <c r="AB19" s="575">
        <f t="shared" si="7"/>
        <v>2.9139149930950148</v>
      </c>
      <c r="AC19" s="575">
        <f t="shared" si="7"/>
        <v>1.549706742168105</v>
      </c>
      <c r="AD19" s="575">
        <f t="shared" si="7"/>
        <v>4.6814992198320553</v>
      </c>
      <c r="AE19" s="575">
        <f t="shared" si="7"/>
        <v>9.9092220210270092</v>
      </c>
      <c r="AF19" s="575">
        <f t="shared" si="7"/>
        <v>2.087677741374717</v>
      </c>
      <c r="AG19" s="575">
        <f t="shared" si="7"/>
        <v>3.4715234386573544</v>
      </c>
      <c r="AH19" s="575">
        <f t="shared" si="7"/>
        <v>2.0527556619700875</v>
      </c>
      <c r="AI19" s="575">
        <f t="shared" si="7"/>
        <v>9.1330361307016297</v>
      </c>
      <c r="AJ19" s="575">
        <f t="shared" si="7"/>
        <v>7.0357144637353413</v>
      </c>
      <c r="AK19" s="577">
        <f t="shared" si="7"/>
        <v>10.270786502124821</v>
      </c>
      <c r="AL19" s="575">
        <f t="shared" si="7"/>
        <v>2.5811367570892183</v>
      </c>
      <c r="AM19" s="575">
        <f t="shared" si="7"/>
        <v>3.316174631460354</v>
      </c>
      <c r="AN19" s="575">
        <f t="shared" si="7"/>
        <v>1.6745847477766633</v>
      </c>
      <c r="AO19" s="575">
        <f t="shared" si="7"/>
        <v>4.7218257460999054</v>
      </c>
      <c r="AP19" s="575">
        <f t="shared" si="7"/>
        <v>4.6987170227506265</v>
      </c>
      <c r="AQ19" s="575">
        <f t="shared" si="7"/>
        <v>1.7666505170621689</v>
      </c>
      <c r="AR19" s="575">
        <f t="shared" si="7"/>
        <v>0.77323597890700291</v>
      </c>
      <c r="AS19" s="575">
        <f t="shared" si="7"/>
        <v>1.5024458293983771</v>
      </c>
      <c r="AT19" s="575">
        <f t="shared" si="7"/>
        <v>0.7802155827199222</v>
      </c>
      <c r="AU19" s="575">
        <f t="shared" si="7"/>
        <v>1.4824443211030267</v>
      </c>
      <c r="AV19" s="575">
        <f t="shared" si="7"/>
        <v>3.3507120230674183</v>
      </c>
      <c r="AW19" s="575">
        <f t="shared" si="7"/>
        <v>3.2537893488473175</v>
      </c>
      <c r="AX19" s="575">
        <f t="shared" si="7"/>
        <v>2.489983618938544</v>
      </c>
      <c r="AY19" s="575">
        <f t="shared" si="7"/>
        <v>2.5296145574586757</v>
      </c>
      <c r="AZ19" s="575">
        <f t="shared" si="7"/>
        <v>2.4496652427813048</v>
      </c>
      <c r="BA19" s="575">
        <f t="shared" si="7"/>
        <v>2.2685138679983115</v>
      </c>
      <c r="BB19" s="575">
        <f t="shared" si="7"/>
        <v>3.3251496733859658</v>
      </c>
      <c r="BC19" s="575">
        <f t="shared" si="7"/>
        <v>3.2271046931785938</v>
      </c>
      <c r="BD19" s="575">
        <f t="shared" si="7"/>
        <v>2.0045156754098254</v>
      </c>
      <c r="BE19" s="575">
        <f t="shared" si="7"/>
        <v>2.1659757237677413</v>
      </c>
      <c r="BF19" s="575">
        <f t="shared" si="7"/>
        <v>2.3374220736703277</v>
      </c>
      <c r="BG19" s="575">
        <f t="shared" si="7"/>
        <v>2.6577510878784203</v>
      </c>
      <c r="BH19" s="577">
        <f t="shared" si="7"/>
        <v>13.984293478550454</v>
      </c>
      <c r="BI19" s="575">
        <f t="shared" si="7"/>
        <v>1.9760411352213201</v>
      </c>
      <c r="BJ19" s="578">
        <f t="shared" si="7"/>
        <v>3.4439268461341936</v>
      </c>
    </row>
    <row r="22" spans="1:62" ht="15" thickBot="1" x14ac:dyDescent="0.4"/>
    <row r="23" spans="1:62" ht="15" thickBot="1" x14ac:dyDescent="0.4">
      <c r="A23" s="591" t="s">
        <v>7132</v>
      </c>
    </row>
    <row r="24" spans="1:62" s="146" customFormat="1" x14ac:dyDescent="0.35">
      <c r="A24" s="536" t="s">
        <v>4605</v>
      </c>
      <c r="B24" s="537"/>
      <c r="C24" s="538" t="s">
        <v>4519</v>
      </c>
      <c r="D24" s="538" t="s">
        <v>4520</v>
      </c>
      <c r="E24" s="538" t="s">
        <v>4521</v>
      </c>
      <c r="F24" s="538" t="s">
        <v>4522</v>
      </c>
      <c r="G24" s="538" t="s">
        <v>4523</v>
      </c>
      <c r="H24" s="538" t="s">
        <v>4524</v>
      </c>
      <c r="I24" s="538" t="s">
        <v>4525</v>
      </c>
      <c r="J24" s="538" t="s">
        <v>4526</v>
      </c>
      <c r="K24" s="538" t="s">
        <v>4527</v>
      </c>
      <c r="L24" s="538" t="s">
        <v>4528</v>
      </c>
      <c r="M24" s="539" t="s">
        <v>4529</v>
      </c>
      <c r="N24" s="538" t="s">
        <v>4530</v>
      </c>
      <c r="O24" s="538" t="s">
        <v>4531</v>
      </c>
      <c r="P24" s="540" t="s">
        <v>4532</v>
      </c>
      <c r="Q24" s="540" t="s">
        <v>4533</v>
      </c>
      <c r="R24" s="540" t="s">
        <v>4534</v>
      </c>
      <c r="S24" s="540" t="s">
        <v>4535</v>
      </c>
      <c r="T24" s="540" t="s">
        <v>4536</v>
      </c>
      <c r="U24" s="540" t="s">
        <v>4537</v>
      </c>
      <c r="V24" s="540" t="s">
        <v>4538</v>
      </c>
      <c r="W24" s="540" t="s">
        <v>4539</v>
      </c>
      <c r="X24" s="540" t="s">
        <v>4540</v>
      </c>
      <c r="Y24" s="540" t="s">
        <v>4541</v>
      </c>
      <c r="Z24" s="540" t="s">
        <v>4542</v>
      </c>
      <c r="AA24" s="538" t="s">
        <v>4543</v>
      </c>
      <c r="AB24" s="540" t="s">
        <v>4544</v>
      </c>
      <c r="AC24" s="540" t="s">
        <v>4545</v>
      </c>
      <c r="AD24" s="538" t="s">
        <v>4546</v>
      </c>
      <c r="AE24" s="538" t="s">
        <v>4547</v>
      </c>
      <c r="AF24" s="540" t="s">
        <v>4548</v>
      </c>
      <c r="AG24" s="540" t="s">
        <v>4549</v>
      </c>
      <c r="AH24" s="540" t="s">
        <v>4550</v>
      </c>
      <c r="AI24" s="540" t="s">
        <v>4551</v>
      </c>
      <c r="AJ24" s="540" t="s">
        <v>4552</v>
      </c>
      <c r="AK24" s="540" t="s">
        <v>4553</v>
      </c>
      <c r="AL24" s="540" t="s">
        <v>4554</v>
      </c>
      <c r="AM24" s="540" t="s">
        <v>4555</v>
      </c>
      <c r="AN24" s="540" t="s">
        <v>4556</v>
      </c>
      <c r="AO24" s="538" t="s">
        <v>4557</v>
      </c>
      <c r="AP24" s="538" t="s">
        <v>4558</v>
      </c>
      <c r="AQ24" s="540" t="s">
        <v>4559</v>
      </c>
      <c r="AR24" s="538" t="s">
        <v>4560</v>
      </c>
      <c r="AS24" s="538" t="s">
        <v>4561</v>
      </c>
      <c r="AT24" s="538" t="s">
        <v>4562</v>
      </c>
      <c r="AU24" s="538" t="s">
        <v>4563</v>
      </c>
      <c r="AV24" s="538" t="s">
        <v>4564</v>
      </c>
      <c r="AW24" s="538" t="s">
        <v>4565</v>
      </c>
      <c r="AX24" s="538" t="s">
        <v>4566</v>
      </c>
      <c r="AY24" s="538" t="s">
        <v>4567</v>
      </c>
      <c r="AZ24" s="538" t="s">
        <v>4568</v>
      </c>
      <c r="BA24" s="538" t="s">
        <v>4569</v>
      </c>
      <c r="BB24" s="538" t="s">
        <v>4570</v>
      </c>
      <c r="BC24" s="538" t="s">
        <v>4571</v>
      </c>
      <c r="BD24" s="538" t="s">
        <v>4572</v>
      </c>
      <c r="BE24" s="538" t="s">
        <v>4573</v>
      </c>
      <c r="BF24" s="538" t="s">
        <v>4574</v>
      </c>
      <c r="BG24" s="538" t="s">
        <v>4575</v>
      </c>
      <c r="BH24" s="538" t="s">
        <v>4576</v>
      </c>
      <c r="BI24" s="538" t="s">
        <v>4577</v>
      </c>
      <c r="BJ24" s="541" t="s">
        <v>4578</v>
      </c>
    </row>
    <row r="25" spans="1:62" s="146" customFormat="1" x14ac:dyDescent="0.35">
      <c r="A25" s="542" t="s">
        <v>4612</v>
      </c>
      <c r="B25" s="543"/>
      <c r="C25" s="579">
        <v>75.41</v>
      </c>
      <c r="D25" s="579">
        <v>0.1</v>
      </c>
      <c r="E25" s="579">
        <v>12.89</v>
      </c>
      <c r="F25" s="579">
        <v>0.96</v>
      </c>
      <c r="G25" s="579">
        <v>0.1</v>
      </c>
      <c r="H25" s="579">
        <v>0.09</v>
      </c>
      <c r="I25" s="579">
        <v>0.63</v>
      </c>
      <c r="J25" s="579">
        <v>4.0999999999999996</v>
      </c>
      <c r="K25" s="579">
        <v>4.41</v>
      </c>
      <c r="L25" s="579">
        <v>0.02</v>
      </c>
      <c r="M25" s="545">
        <v>3.3579999999999998E-4</v>
      </c>
      <c r="N25" s="579">
        <v>0.8</v>
      </c>
      <c r="O25" s="544">
        <v>99.510335799999964</v>
      </c>
      <c r="P25" s="579">
        <v>5.2</v>
      </c>
      <c r="Q25" s="579" t="s">
        <v>4613</v>
      </c>
      <c r="R25" s="579">
        <v>2.2999999999999998</v>
      </c>
      <c r="S25" s="579">
        <v>0.6</v>
      </c>
      <c r="T25" s="579">
        <v>0.7</v>
      </c>
      <c r="U25" s="579">
        <v>1.4</v>
      </c>
      <c r="V25" s="579">
        <v>30</v>
      </c>
      <c r="W25" s="579">
        <v>30</v>
      </c>
      <c r="X25" s="579">
        <v>45.4</v>
      </c>
      <c r="Y25" s="579">
        <v>101</v>
      </c>
      <c r="Z25" s="579">
        <v>40</v>
      </c>
      <c r="AA25" s="579">
        <v>0.1</v>
      </c>
      <c r="AB25" s="579" t="s">
        <v>4613</v>
      </c>
      <c r="AC25" s="579">
        <v>2.2999999999999998</v>
      </c>
      <c r="AD25" s="579">
        <v>0.1</v>
      </c>
      <c r="AE25" s="579">
        <v>0.96</v>
      </c>
      <c r="AF25" s="579">
        <v>0.6</v>
      </c>
      <c r="AG25" s="579">
        <v>0.7</v>
      </c>
      <c r="AH25" s="579">
        <v>1.4</v>
      </c>
      <c r="AI25" s="579">
        <v>30</v>
      </c>
      <c r="AJ25" s="579">
        <v>17.600000000000001</v>
      </c>
      <c r="AK25" s="579">
        <v>257</v>
      </c>
      <c r="AL25" s="579">
        <v>30</v>
      </c>
      <c r="AM25" s="579">
        <v>45.4</v>
      </c>
      <c r="AN25" s="579">
        <v>101</v>
      </c>
      <c r="AO25" s="579">
        <v>15.5</v>
      </c>
      <c r="AP25" s="579">
        <v>20.2</v>
      </c>
      <c r="AQ25" s="579">
        <v>40</v>
      </c>
      <c r="AR25" s="579">
        <v>19.7</v>
      </c>
      <c r="AS25" s="579">
        <v>47.1</v>
      </c>
      <c r="AT25" s="579">
        <v>5.62</v>
      </c>
      <c r="AU25" s="579">
        <v>23.5</v>
      </c>
      <c r="AV25" s="579">
        <v>6.07</v>
      </c>
      <c r="AW25" s="579">
        <v>0.3</v>
      </c>
      <c r="AX25" s="579">
        <v>5.24</v>
      </c>
      <c r="AY25" s="579">
        <v>1.02</v>
      </c>
      <c r="AZ25" s="579">
        <v>5.78</v>
      </c>
      <c r="BA25" s="579">
        <v>1.1000000000000001</v>
      </c>
      <c r="BB25" s="579">
        <v>3.78</v>
      </c>
      <c r="BC25" s="579">
        <v>0.67</v>
      </c>
      <c r="BD25" s="579">
        <v>4.49</v>
      </c>
      <c r="BE25" s="579">
        <v>0.71</v>
      </c>
      <c r="BF25" s="579">
        <v>4.67</v>
      </c>
      <c r="BG25" s="579">
        <v>1.9</v>
      </c>
      <c r="BH25" s="579">
        <v>19.100000000000001</v>
      </c>
      <c r="BI25" s="579">
        <v>26.5</v>
      </c>
      <c r="BJ25" s="580">
        <v>9</v>
      </c>
    </row>
    <row r="26" spans="1:62" s="146" customFormat="1" x14ac:dyDescent="0.35">
      <c r="A26" s="542"/>
      <c r="B26" s="543"/>
      <c r="C26" s="579"/>
      <c r="D26" s="579"/>
      <c r="E26" s="579"/>
      <c r="F26" s="579"/>
      <c r="G26" s="579"/>
      <c r="H26" s="579"/>
      <c r="I26" s="579"/>
      <c r="J26" s="579"/>
      <c r="K26" s="579"/>
      <c r="L26" s="579"/>
      <c r="M26" s="545"/>
      <c r="N26" s="579"/>
      <c r="O26" s="544"/>
      <c r="P26" s="579"/>
      <c r="Q26" s="579"/>
      <c r="R26" s="579"/>
      <c r="S26" s="579"/>
      <c r="T26" s="579"/>
      <c r="U26" s="579"/>
      <c r="V26" s="579"/>
      <c r="W26" s="579"/>
      <c r="X26" s="579"/>
      <c r="Y26" s="579"/>
      <c r="Z26" s="579"/>
      <c r="AA26" s="579"/>
      <c r="AB26" s="579"/>
      <c r="AC26" s="579"/>
      <c r="AD26" s="579"/>
      <c r="AE26" s="579"/>
      <c r="AF26" s="579"/>
      <c r="AG26" s="579"/>
      <c r="AH26" s="579"/>
      <c r="AI26" s="579"/>
      <c r="AJ26" s="579"/>
      <c r="AK26" s="579"/>
      <c r="AL26" s="579"/>
      <c r="AM26" s="579"/>
      <c r="AN26" s="579"/>
      <c r="AO26" s="579"/>
      <c r="AP26" s="579"/>
      <c r="AQ26" s="579"/>
      <c r="AR26" s="579"/>
      <c r="AS26" s="579"/>
      <c r="AT26" s="579"/>
      <c r="AU26" s="579"/>
      <c r="AV26" s="579"/>
      <c r="AW26" s="579"/>
      <c r="AX26" s="579"/>
      <c r="AY26" s="579"/>
      <c r="AZ26" s="579"/>
      <c r="BA26" s="579"/>
      <c r="BB26" s="579"/>
      <c r="BC26" s="579"/>
      <c r="BD26" s="579"/>
      <c r="BE26" s="579"/>
      <c r="BF26" s="579"/>
      <c r="BG26" s="579"/>
      <c r="BH26" s="579"/>
      <c r="BI26" s="579"/>
      <c r="BJ26" s="580"/>
    </row>
    <row r="27" spans="1:62" x14ac:dyDescent="0.35">
      <c r="A27" s="548"/>
      <c r="B27" s="549"/>
      <c r="C27" s="550" t="s">
        <v>4519</v>
      </c>
      <c r="D27" s="550" t="s">
        <v>4520</v>
      </c>
      <c r="E27" s="550" t="s">
        <v>4521</v>
      </c>
      <c r="F27" s="550" t="s">
        <v>4522</v>
      </c>
      <c r="G27" s="550" t="s">
        <v>4523</v>
      </c>
      <c r="H27" s="550" t="s">
        <v>4524</v>
      </c>
      <c r="I27" s="550" t="s">
        <v>4525</v>
      </c>
      <c r="J27" s="550" t="s">
        <v>4526</v>
      </c>
      <c r="K27" s="550" t="s">
        <v>4527</v>
      </c>
      <c r="L27" s="550" t="s">
        <v>4528</v>
      </c>
      <c r="M27" s="551" t="s">
        <v>4529</v>
      </c>
      <c r="N27" s="550" t="s">
        <v>4530</v>
      </c>
      <c r="O27" s="550" t="s">
        <v>4531</v>
      </c>
      <c r="P27" s="552" t="s">
        <v>4532</v>
      </c>
      <c r="Q27" s="552" t="s">
        <v>4533</v>
      </c>
      <c r="R27" s="552" t="s">
        <v>4534</v>
      </c>
      <c r="S27" s="553" t="s">
        <v>4535</v>
      </c>
      <c r="T27" s="553" t="s">
        <v>4536</v>
      </c>
      <c r="U27" s="553" t="s">
        <v>4537</v>
      </c>
      <c r="V27" s="553" t="s">
        <v>4538</v>
      </c>
      <c r="W27" s="553" t="s">
        <v>4539</v>
      </c>
      <c r="X27" s="553" t="s">
        <v>4540</v>
      </c>
      <c r="Y27" s="553" t="s">
        <v>4541</v>
      </c>
      <c r="Z27" s="553" t="s">
        <v>4542</v>
      </c>
      <c r="AA27" s="550" t="s">
        <v>4543</v>
      </c>
      <c r="AB27" s="552" t="s">
        <v>4544</v>
      </c>
      <c r="AC27" s="552" t="s">
        <v>4545</v>
      </c>
      <c r="AD27" s="550" t="s">
        <v>4546</v>
      </c>
      <c r="AE27" s="550" t="s">
        <v>4547</v>
      </c>
      <c r="AF27" s="553" t="s">
        <v>4548</v>
      </c>
      <c r="AG27" s="553" t="s">
        <v>4549</v>
      </c>
      <c r="AH27" s="553" t="s">
        <v>4550</v>
      </c>
      <c r="AI27" s="553" t="s">
        <v>4551</v>
      </c>
      <c r="AJ27" s="552" t="s">
        <v>4552</v>
      </c>
      <c r="AK27" s="552" t="s">
        <v>4553</v>
      </c>
      <c r="AL27" s="553" t="s">
        <v>4554</v>
      </c>
      <c r="AM27" s="553" t="s">
        <v>4555</v>
      </c>
      <c r="AN27" s="553" t="s">
        <v>4556</v>
      </c>
      <c r="AO27" s="554" t="s">
        <v>4557</v>
      </c>
      <c r="AP27" s="554" t="s">
        <v>4558</v>
      </c>
      <c r="AQ27" s="553" t="s">
        <v>4559</v>
      </c>
      <c r="AR27" s="550" t="s">
        <v>4560</v>
      </c>
      <c r="AS27" s="550" t="s">
        <v>4561</v>
      </c>
      <c r="AT27" s="554" t="s">
        <v>4562</v>
      </c>
      <c r="AU27" s="550" t="s">
        <v>4563</v>
      </c>
      <c r="AV27" s="550" t="s">
        <v>4564</v>
      </c>
      <c r="AW27" s="550" t="s">
        <v>4565</v>
      </c>
      <c r="AX27" s="550" t="s">
        <v>4566</v>
      </c>
      <c r="AY27" s="550" t="s">
        <v>4567</v>
      </c>
      <c r="AZ27" s="550" t="s">
        <v>4568</v>
      </c>
      <c r="BA27" s="550" t="s">
        <v>4569</v>
      </c>
      <c r="BB27" s="550" t="s">
        <v>4570</v>
      </c>
      <c r="BC27" s="550" t="s">
        <v>4571</v>
      </c>
      <c r="BD27" s="550" t="s">
        <v>4572</v>
      </c>
      <c r="BE27" s="550" t="s">
        <v>4573</v>
      </c>
      <c r="BF27" s="550" t="s">
        <v>4574</v>
      </c>
      <c r="BG27" s="550" t="s">
        <v>4575</v>
      </c>
      <c r="BH27" s="550" t="s">
        <v>4576</v>
      </c>
      <c r="BI27" s="550" t="s">
        <v>4577</v>
      </c>
      <c r="BJ27" s="555" t="s">
        <v>4578</v>
      </c>
    </row>
    <row r="28" spans="1:62" x14ac:dyDescent="0.35">
      <c r="A28" s="570" t="s">
        <v>4612</v>
      </c>
      <c r="B28" s="557">
        <v>43647</v>
      </c>
      <c r="C28" s="558">
        <v>76.084257548576005</v>
      </c>
      <c r="D28" s="559">
        <v>9.4330112781821795E-2</v>
      </c>
      <c r="E28" s="558">
        <v>12.577889323397001</v>
      </c>
      <c r="F28" s="558">
        <v>0.77400753595633498</v>
      </c>
      <c r="G28" s="559">
        <v>9.0371865307792912E-2</v>
      </c>
      <c r="H28" s="558">
        <v>0.11878254581258073</v>
      </c>
      <c r="I28" s="558">
        <v>0.63420462820248558</v>
      </c>
      <c r="J28" s="558">
        <v>4.0144942084967274</v>
      </c>
      <c r="K28" s="558">
        <v>4.4504340046819708</v>
      </c>
      <c r="L28" s="558">
        <v>1.4115873249649127E-2</v>
      </c>
      <c r="M28" s="558">
        <f>(R28*1.46)/10000</f>
        <v>5.501648215742314E-4</v>
      </c>
      <c r="N28" s="558">
        <v>0.8</v>
      </c>
      <c r="O28" s="558">
        <f>SUM(C28:N28)</f>
        <v>99.653437811283922</v>
      </c>
      <c r="P28" s="560">
        <v>4.0055456200656057</v>
      </c>
      <c r="Q28" s="561">
        <v>6.0790694073271343</v>
      </c>
      <c r="R28" s="561">
        <v>3.7682522025632292</v>
      </c>
      <c r="S28" s="561">
        <v>0.71039385710688396</v>
      </c>
      <c r="T28" s="561">
        <v>1.4150778297193152</v>
      </c>
      <c r="U28" s="561">
        <v>3.6043098427090698</v>
      </c>
      <c r="V28" s="561">
        <v>26.76282420361013</v>
      </c>
      <c r="W28" s="561">
        <v>28.443346209202801</v>
      </c>
      <c r="X28" s="561">
        <v>44.471405363807683</v>
      </c>
      <c r="Y28" s="561">
        <v>100.195533009149</v>
      </c>
      <c r="Z28" s="561">
        <v>44.330150782604186</v>
      </c>
      <c r="AA28" s="559">
        <v>0.10700398224225927</v>
      </c>
      <c r="AB28" s="561">
        <v>5.883337671884445</v>
      </c>
      <c r="AC28" s="561">
        <v>1.2622681404784828</v>
      </c>
      <c r="AD28" s="559">
        <v>9.9734489176138197E-2</v>
      </c>
      <c r="AE28" s="559">
        <v>0.8383851983588807</v>
      </c>
      <c r="AF28" s="561">
        <v>0.42965234971638999</v>
      </c>
      <c r="AG28" s="561">
        <v>1.7711242207071849</v>
      </c>
      <c r="AH28" s="561">
        <v>3.4259421674935902</v>
      </c>
      <c r="AI28" s="561">
        <v>26.611176521289181</v>
      </c>
      <c r="AJ28" s="561">
        <v>17.139178708902701</v>
      </c>
      <c r="AK28" s="561">
        <v>256.24054670692061</v>
      </c>
      <c r="AL28" s="561">
        <v>27.505394639739503</v>
      </c>
      <c r="AM28" s="561">
        <v>45.388847292604709</v>
      </c>
      <c r="AN28" s="561">
        <v>99.222919475889597</v>
      </c>
      <c r="AO28" s="559">
        <v>14.20229752636839</v>
      </c>
      <c r="AP28" s="559">
        <v>19.919792098625084</v>
      </c>
      <c r="AQ28" s="561">
        <v>45.29860932433828</v>
      </c>
      <c r="AR28" s="559">
        <v>19.5938470828977</v>
      </c>
      <c r="AS28" s="559">
        <v>46.405541272606698</v>
      </c>
      <c r="AT28" s="559">
        <v>5.5160190402184579</v>
      </c>
      <c r="AU28" s="559">
        <v>23.623610177521524</v>
      </c>
      <c r="AV28" s="559">
        <v>6.0860339427082142</v>
      </c>
      <c r="AW28" s="559">
        <v>0.2996838212310084</v>
      </c>
      <c r="AX28" s="559">
        <v>5.3787671161403496</v>
      </c>
      <c r="AY28" s="559">
        <v>1.0649757024326534</v>
      </c>
      <c r="AZ28" s="559">
        <v>6.0151477886238096</v>
      </c>
      <c r="BA28" s="559">
        <v>1.1447745046233999</v>
      </c>
      <c r="BB28" s="559">
        <v>3.880490975096174</v>
      </c>
      <c r="BC28" s="559">
        <v>0.70502208265746003</v>
      </c>
      <c r="BD28" s="559">
        <v>4.56993654910735</v>
      </c>
      <c r="BE28" s="559">
        <v>0.71459009532674522</v>
      </c>
      <c r="BF28" s="559">
        <v>4.391055547593</v>
      </c>
      <c r="BG28" s="559">
        <v>1.84910054843</v>
      </c>
      <c r="BH28" s="559">
        <v>19.470128129558208</v>
      </c>
      <c r="BI28" s="559">
        <v>25.0608466218278</v>
      </c>
      <c r="BJ28" s="564">
        <v>9.0974846337393096</v>
      </c>
    </row>
    <row r="29" spans="1:62" s="147" customFormat="1" ht="15" thickBot="1" x14ac:dyDescent="0.4">
      <c r="A29" s="581" t="s">
        <v>4607</v>
      </c>
      <c r="B29" s="576"/>
      <c r="C29" s="582">
        <f>((C28-C25)/C25)*100</f>
        <v>0.89412219675906179</v>
      </c>
      <c r="D29" s="583">
        <f t="shared" ref="D29:BJ29" si="8">((D28-D25)/D25)*100</f>
        <v>-5.6698872181782098</v>
      </c>
      <c r="E29" s="582">
        <f t="shared" si="8"/>
        <v>-2.4213396167804495</v>
      </c>
      <c r="F29" s="583">
        <f t="shared" si="8"/>
        <v>-19.374215004548436</v>
      </c>
      <c r="G29" s="583">
        <f t="shared" si="8"/>
        <v>-9.6281346922070945</v>
      </c>
      <c r="H29" s="583">
        <f t="shared" si="8"/>
        <v>31.98060645842304</v>
      </c>
      <c r="I29" s="582">
        <f t="shared" si="8"/>
        <v>0.66740130198183678</v>
      </c>
      <c r="J29" s="582">
        <f t="shared" si="8"/>
        <v>-2.0855071098359073</v>
      </c>
      <c r="K29" s="582">
        <f t="shared" si="8"/>
        <v>0.91687085446645511</v>
      </c>
      <c r="L29" s="583">
        <f t="shared" si="8"/>
        <v>-29.420633751754366</v>
      </c>
      <c r="M29" s="582"/>
      <c r="N29" s="582">
        <f t="shared" si="8"/>
        <v>0</v>
      </c>
      <c r="O29" s="582">
        <f t="shared" si="8"/>
        <v>0.14380617865823508</v>
      </c>
      <c r="P29" s="583">
        <f t="shared" si="8"/>
        <v>-22.970276537199894</v>
      </c>
      <c r="Q29" s="582"/>
      <c r="R29" s="583">
        <f t="shared" si="8"/>
        <v>63.837052285357807</v>
      </c>
      <c r="S29" s="583">
        <f t="shared" si="8"/>
        <v>18.398976184480663</v>
      </c>
      <c r="T29" s="583">
        <f t="shared" si="8"/>
        <v>102.15397567418789</v>
      </c>
      <c r="U29" s="583">
        <f t="shared" si="8"/>
        <v>157.45070305064786</v>
      </c>
      <c r="V29" s="583">
        <f t="shared" si="8"/>
        <v>-10.790585987966233</v>
      </c>
      <c r="W29" s="582">
        <f t="shared" si="8"/>
        <v>-5.1888459693239968</v>
      </c>
      <c r="X29" s="582">
        <f t="shared" si="8"/>
        <v>-2.0453626347848353</v>
      </c>
      <c r="Y29" s="582">
        <f t="shared" si="8"/>
        <v>-0.79650197113960131</v>
      </c>
      <c r="Z29" s="583">
        <f t="shared" si="8"/>
        <v>10.825376956510464</v>
      </c>
      <c r="AA29" s="583">
        <f t="shared" si="8"/>
        <v>7.0039822422592604</v>
      </c>
      <c r="AB29" s="582"/>
      <c r="AC29" s="583">
        <f t="shared" si="8"/>
        <v>-45.118776500935525</v>
      </c>
      <c r="AD29" s="582">
        <f t="shared" si="8"/>
        <v>-0.26551082386180869</v>
      </c>
      <c r="AE29" s="583">
        <f t="shared" si="8"/>
        <v>-12.668208504283257</v>
      </c>
      <c r="AF29" s="583">
        <f t="shared" si="8"/>
        <v>-28.391275047268334</v>
      </c>
      <c r="AG29" s="583">
        <f t="shared" si="8"/>
        <v>153.01774581531214</v>
      </c>
      <c r="AH29" s="583">
        <f t="shared" si="8"/>
        <v>144.71015482097073</v>
      </c>
      <c r="AI29" s="583">
        <f t="shared" si="8"/>
        <v>-11.296078262369397</v>
      </c>
      <c r="AJ29" s="582">
        <f t="shared" si="8"/>
        <v>-2.6183027903255689</v>
      </c>
      <c r="AK29" s="582">
        <f t="shared" si="8"/>
        <v>-0.29550711792972328</v>
      </c>
      <c r="AL29" s="583">
        <f t="shared" si="8"/>
        <v>-8.3153512008683226</v>
      </c>
      <c r="AM29" s="582">
        <f t="shared" si="8"/>
        <v>-2.456543479138756E-2</v>
      </c>
      <c r="AN29" s="582">
        <f t="shared" si="8"/>
        <v>-1.7594856674360424</v>
      </c>
      <c r="AO29" s="583">
        <f t="shared" si="8"/>
        <v>-8.372274023429739</v>
      </c>
      <c r="AP29" s="582">
        <f t="shared" si="8"/>
        <v>-1.3871678285886884</v>
      </c>
      <c r="AQ29" s="583">
        <f t="shared" si="8"/>
        <v>13.246523310845697</v>
      </c>
      <c r="AR29" s="582">
        <f t="shared" si="8"/>
        <v>-0.53884729493553141</v>
      </c>
      <c r="AS29" s="582">
        <f t="shared" si="8"/>
        <v>-1.4744346653785645</v>
      </c>
      <c r="AT29" s="582">
        <f t="shared" si="8"/>
        <v>-1.8501950139064447</v>
      </c>
      <c r="AU29" s="582">
        <f t="shared" si="8"/>
        <v>0.5260007554107401</v>
      </c>
      <c r="AV29" s="582">
        <f t="shared" si="8"/>
        <v>0.26415062122263422</v>
      </c>
      <c r="AW29" s="582">
        <f t="shared" si="8"/>
        <v>-0.10539292299719764</v>
      </c>
      <c r="AX29" s="582">
        <f t="shared" si="8"/>
        <v>2.6482274072585765</v>
      </c>
      <c r="AY29" s="582">
        <f t="shared" si="8"/>
        <v>4.4093825914366045</v>
      </c>
      <c r="AZ29" s="582">
        <f t="shared" si="8"/>
        <v>4.068300841242376</v>
      </c>
      <c r="BA29" s="582">
        <f t="shared" si="8"/>
        <v>4.0704095112181653</v>
      </c>
      <c r="BB29" s="582">
        <f t="shared" si="8"/>
        <v>2.658491404660694</v>
      </c>
      <c r="BC29" s="583">
        <f t="shared" si="8"/>
        <v>5.2271765160388037</v>
      </c>
      <c r="BD29" s="582">
        <f t="shared" si="8"/>
        <v>1.7803240335712653</v>
      </c>
      <c r="BE29" s="582">
        <f t="shared" si="8"/>
        <v>0.64649229954158571</v>
      </c>
      <c r="BF29" s="583">
        <f t="shared" si="8"/>
        <v>-5.9731146125695922</v>
      </c>
      <c r="BG29" s="582">
        <f t="shared" si="8"/>
        <v>-2.6789185036842036</v>
      </c>
      <c r="BH29" s="582">
        <f t="shared" si="8"/>
        <v>1.9378436102523928</v>
      </c>
      <c r="BI29" s="583">
        <f t="shared" si="8"/>
        <v>-5.4307674648007556</v>
      </c>
      <c r="BJ29" s="584">
        <f t="shared" si="8"/>
        <v>1.08316259710344</v>
      </c>
    </row>
    <row r="31" spans="1:62" ht="15" thickBot="1" x14ac:dyDescent="0.4"/>
    <row r="32" spans="1:62" ht="15" thickBot="1" x14ac:dyDescent="0.4">
      <c r="A32" s="591" t="s">
        <v>7131</v>
      </c>
    </row>
    <row r="33" spans="1:62" s="146" customFormat="1" x14ac:dyDescent="0.35">
      <c r="A33" s="536" t="s">
        <v>4605</v>
      </c>
      <c r="B33" s="537"/>
      <c r="C33" s="538" t="s">
        <v>4519</v>
      </c>
      <c r="D33" s="538" t="s">
        <v>4520</v>
      </c>
      <c r="E33" s="538" t="s">
        <v>4521</v>
      </c>
      <c r="F33" s="538" t="s">
        <v>4522</v>
      </c>
      <c r="G33" s="538" t="s">
        <v>4523</v>
      </c>
      <c r="H33" s="538" t="s">
        <v>4524</v>
      </c>
      <c r="I33" s="538" t="s">
        <v>4525</v>
      </c>
      <c r="J33" s="538" t="s">
        <v>4526</v>
      </c>
      <c r="K33" s="538" t="s">
        <v>4527</v>
      </c>
      <c r="L33" s="538" t="s">
        <v>4528</v>
      </c>
      <c r="M33" s="539" t="s">
        <v>4529</v>
      </c>
      <c r="N33" s="538" t="s">
        <v>4530</v>
      </c>
      <c r="O33" s="538" t="s">
        <v>4531</v>
      </c>
      <c r="P33" s="540" t="s">
        <v>4532</v>
      </c>
      <c r="Q33" s="540" t="s">
        <v>4533</v>
      </c>
      <c r="R33" s="540" t="s">
        <v>4534</v>
      </c>
      <c r="S33" s="540" t="s">
        <v>4535</v>
      </c>
      <c r="T33" s="540" t="s">
        <v>4536</v>
      </c>
      <c r="U33" s="540" t="s">
        <v>4537</v>
      </c>
      <c r="V33" s="540" t="s">
        <v>4538</v>
      </c>
      <c r="W33" s="540" t="s">
        <v>4539</v>
      </c>
      <c r="X33" s="540" t="s">
        <v>4540</v>
      </c>
      <c r="Y33" s="540" t="s">
        <v>4541</v>
      </c>
      <c r="Z33" s="540" t="s">
        <v>4542</v>
      </c>
      <c r="AA33" s="538" t="s">
        <v>4543</v>
      </c>
      <c r="AB33" s="540" t="s">
        <v>4544</v>
      </c>
      <c r="AC33" s="540" t="s">
        <v>4545</v>
      </c>
      <c r="AD33" s="538" t="s">
        <v>4546</v>
      </c>
      <c r="AE33" s="538" t="s">
        <v>4547</v>
      </c>
      <c r="AF33" s="540" t="s">
        <v>4548</v>
      </c>
      <c r="AG33" s="540" t="s">
        <v>4549</v>
      </c>
      <c r="AH33" s="540" t="s">
        <v>4550</v>
      </c>
      <c r="AI33" s="540" t="s">
        <v>4551</v>
      </c>
      <c r="AJ33" s="540" t="s">
        <v>4552</v>
      </c>
      <c r="AK33" s="540" t="s">
        <v>4553</v>
      </c>
      <c r="AL33" s="540" t="s">
        <v>4554</v>
      </c>
      <c r="AM33" s="540" t="s">
        <v>4555</v>
      </c>
      <c r="AN33" s="540" t="s">
        <v>4556</v>
      </c>
      <c r="AO33" s="538" t="s">
        <v>4557</v>
      </c>
      <c r="AP33" s="538" t="s">
        <v>4558</v>
      </c>
      <c r="AQ33" s="540" t="s">
        <v>4559</v>
      </c>
      <c r="AR33" s="538" t="s">
        <v>4560</v>
      </c>
      <c r="AS33" s="538" t="s">
        <v>4561</v>
      </c>
      <c r="AT33" s="538" t="s">
        <v>4562</v>
      </c>
      <c r="AU33" s="538" t="s">
        <v>4563</v>
      </c>
      <c r="AV33" s="538" t="s">
        <v>4564</v>
      </c>
      <c r="AW33" s="538" t="s">
        <v>4565</v>
      </c>
      <c r="AX33" s="538" t="s">
        <v>4566</v>
      </c>
      <c r="AY33" s="538" t="s">
        <v>4567</v>
      </c>
      <c r="AZ33" s="538" t="s">
        <v>4568</v>
      </c>
      <c r="BA33" s="538" t="s">
        <v>4569</v>
      </c>
      <c r="BB33" s="538" t="s">
        <v>4570</v>
      </c>
      <c r="BC33" s="538" t="s">
        <v>4571</v>
      </c>
      <c r="BD33" s="538" t="s">
        <v>4572</v>
      </c>
      <c r="BE33" s="538" t="s">
        <v>4573</v>
      </c>
      <c r="BF33" s="538" t="s">
        <v>4574</v>
      </c>
      <c r="BG33" s="538" t="s">
        <v>4575</v>
      </c>
      <c r="BH33" s="538" t="s">
        <v>4576</v>
      </c>
      <c r="BI33" s="538" t="s">
        <v>4577</v>
      </c>
      <c r="BJ33" s="541" t="s">
        <v>4578</v>
      </c>
    </row>
    <row r="34" spans="1:62" s="146" customFormat="1" x14ac:dyDescent="0.35">
      <c r="A34" s="585" t="s">
        <v>4614</v>
      </c>
      <c r="B34" s="543"/>
      <c r="C34" s="545">
        <v>39.119999999999997</v>
      </c>
      <c r="D34" s="545">
        <v>3.74</v>
      </c>
      <c r="E34" s="545">
        <v>8.4700000000000006</v>
      </c>
      <c r="F34" s="545">
        <v>17.940000000000001</v>
      </c>
      <c r="G34" s="545">
        <v>0.17</v>
      </c>
      <c r="H34" s="545">
        <v>13.55</v>
      </c>
      <c r="I34" s="545">
        <v>14.7</v>
      </c>
      <c r="J34" s="545">
        <v>0.74</v>
      </c>
      <c r="K34" s="545">
        <v>0.18</v>
      </c>
      <c r="L34" s="545">
        <v>0.08</v>
      </c>
      <c r="M34" s="545">
        <v>6.2779999999999989E-2</v>
      </c>
      <c r="N34" s="545">
        <v>1.02</v>
      </c>
      <c r="O34" s="545">
        <v>99.772779999999997</v>
      </c>
      <c r="P34" s="586">
        <v>55</v>
      </c>
      <c r="Q34" s="586">
        <v>526</v>
      </c>
      <c r="R34" s="586">
        <v>430</v>
      </c>
      <c r="S34" s="586">
        <v>87</v>
      </c>
      <c r="T34" s="586">
        <v>193</v>
      </c>
      <c r="U34" s="586">
        <v>134</v>
      </c>
      <c r="V34" s="586">
        <v>191</v>
      </c>
      <c r="W34" s="586">
        <v>266</v>
      </c>
      <c r="X34" s="586">
        <v>14</v>
      </c>
      <c r="Y34" s="586">
        <v>108</v>
      </c>
      <c r="Z34" s="586">
        <v>61</v>
      </c>
      <c r="AA34" s="545">
        <v>3.77</v>
      </c>
      <c r="AB34" s="587">
        <v>526</v>
      </c>
      <c r="AC34" s="587">
        <v>430</v>
      </c>
      <c r="AD34" s="545">
        <v>0.17</v>
      </c>
      <c r="AE34" s="545">
        <v>17.940000000000001</v>
      </c>
      <c r="AF34" s="587">
        <v>87</v>
      </c>
      <c r="AG34" s="587">
        <v>193</v>
      </c>
      <c r="AH34" s="587">
        <v>134</v>
      </c>
      <c r="AI34" s="587">
        <v>191</v>
      </c>
      <c r="AJ34" s="587">
        <v>17</v>
      </c>
      <c r="AK34" s="587">
        <v>8.5</v>
      </c>
      <c r="AL34" s="587">
        <v>266</v>
      </c>
      <c r="AM34" s="587">
        <v>14</v>
      </c>
      <c r="AN34" s="587">
        <v>108</v>
      </c>
      <c r="AO34" s="545">
        <v>20</v>
      </c>
      <c r="AP34" s="545">
        <v>0.56999999999999995</v>
      </c>
      <c r="AQ34" s="587">
        <v>61</v>
      </c>
      <c r="AR34" s="545">
        <v>9.8000000000000007</v>
      </c>
      <c r="AS34" s="545">
        <v>26</v>
      </c>
      <c r="AT34" s="545">
        <v>3.4</v>
      </c>
      <c r="AU34" s="545">
        <v>19.2</v>
      </c>
      <c r="AV34" s="545">
        <v>4.5</v>
      </c>
      <c r="AW34" s="545">
        <v>1.39</v>
      </c>
      <c r="AX34" s="545">
        <v>4</v>
      </c>
      <c r="AY34" s="545">
        <v>0.51</v>
      </c>
      <c r="AZ34" s="545">
        <v>2.9</v>
      </c>
      <c r="BA34" s="545">
        <v>0.49</v>
      </c>
      <c r="BB34" s="545">
        <v>1.1200000000000001</v>
      </c>
      <c r="BC34" s="545">
        <v>0.11</v>
      </c>
      <c r="BD34" s="545">
        <v>0.6</v>
      </c>
      <c r="BE34" s="545">
        <v>0.12</v>
      </c>
      <c r="BF34" s="545">
        <v>3.76</v>
      </c>
      <c r="BG34" s="545">
        <v>0.8</v>
      </c>
      <c r="BH34" s="545">
        <v>10</v>
      </c>
      <c r="BI34" s="545">
        <v>0.93</v>
      </c>
      <c r="BJ34" s="588">
        <v>0.24</v>
      </c>
    </row>
    <row r="35" spans="1:62" s="146" customFormat="1" x14ac:dyDescent="0.35">
      <c r="A35" s="585"/>
      <c r="B35" s="543"/>
      <c r="C35" s="545"/>
      <c r="D35" s="545"/>
      <c r="E35" s="545"/>
      <c r="F35" s="545"/>
      <c r="G35" s="545"/>
      <c r="H35" s="545"/>
      <c r="I35" s="545"/>
      <c r="J35" s="545"/>
      <c r="K35" s="545"/>
      <c r="L35" s="545"/>
      <c r="M35" s="545"/>
      <c r="N35" s="545"/>
      <c r="O35" s="545"/>
      <c r="P35" s="586"/>
      <c r="Q35" s="586"/>
      <c r="R35" s="586"/>
      <c r="S35" s="586"/>
      <c r="T35" s="586"/>
      <c r="U35" s="586"/>
      <c r="V35" s="586"/>
      <c r="W35" s="586"/>
      <c r="X35" s="586"/>
      <c r="Y35" s="586"/>
      <c r="Z35" s="586"/>
      <c r="AA35" s="545"/>
      <c r="AB35" s="587"/>
      <c r="AC35" s="587"/>
      <c r="AD35" s="545"/>
      <c r="AE35" s="545"/>
      <c r="AF35" s="587"/>
      <c r="AG35" s="587"/>
      <c r="AH35" s="587"/>
      <c r="AI35" s="587"/>
      <c r="AJ35" s="587"/>
      <c r="AK35" s="587"/>
      <c r="AL35" s="587"/>
      <c r="AM35" s="587"/>
      <c r="AN35" s="587"/>
      <c r="AO35" s="545"/>
      <c r="AP35" s="545"/>
      <c r="AQ35" s="587"/>
      <c r="AR35" s="545"/>
      <c r="AS35" s="545"/>
      <c r="AT35" s="545"/>
      <c r="AU35" s="545"/>
      <c r="AV35" s="545"/>
      <c r="AW35" s="545"/>
      <c r="AX35" s="545"/>
      <c r="AY35" s="545"/>
      <c r="AZ35" s="545"/>
      <c r="BA35" s="545"/>
      <c r="BB35" s="545"/>
      <c r="BC35" s="545"/>
      <c r="BD35" s="545"/>
      <c r="BE35" s="545"/>
      <c r="BF35" s="545"/>
      <c r="BG35" s="545"/>
      <c r="BH35" s="545"/>
      <c r="BI35" s="545"/>
      <c r="BJ35" s="588"/>
    </row>
    <row r="36" spans="1:62" x14ac:dyDescent="0.35">
      <c r="A36" s="548"/>
      <c r="B36" s="549"/>
      <c r="C36" s="550" t="s">
        <v>4519</v>
      </c>
      <c r="D36" s="550" t="s">
        <v>4520</v>
      </c>
      <c r="E36" s="550" t="s">
        <v>4521</v>
      </c>
      <c r="F36" s="550" t="s">
        <v>4522</v>
      </c>
      <c r="G36" s="550" t="s">
        <v>4523</v>
      </c>
      <c r="H36" s="550" t="s">
        <v>4524</v>
      </c>
      <c r="I36" s="550" t="s">
        <v>4525</v>
      </c>
      <c r="J36" s="550" t="s">
        <v>4526</v>
      </c>
      <c r="K36" s="550" t="s">
        <v>4527</v>
      </c>
      <c r="L36" s="550" t="s">
        <v>4528</v>
      </c>
      <c r="M36" s="551" t="s">
        <v>4529</v>
      </c>
      <c r="N36" s="550" t="s">
        <v>4530</v>
      </c>
      <c r="O36" s="550" t="s">
        <v>4531</v>
      </c>
      <c r="P36" s="552" t="s">
        <v>4532</v>
      </c>
      <c r="Q36" s="552" t="s">
        <v>4533</v>
      </c>
      <c r="R36" s="552" t="s">
        <v>4534</v>
      </c>
      <c r="S36" s="553" t="s">
        <v>4535</v>
      </c>
      <c r="T36" s="553" t="s">
        <v>4536</v>
      </c>
      <c r="U36" s="553" t="s">
        <v>4537</v>
      </c>
      <c r="V36" s="553" t="s">
        <v>4538</v>
      </c>
      <c r="W36" s="553" t="s">
        <v>4539</v>
      </c>
      <c r="X36" s="553" t="s">
        <v>4540</v>
      </c>
      <c r="Y36" s="553" t="s">
        <v>4541</v>
      </c>
      <c r="Z36" s="553" t="s">
        <v>4542</v>
      </c>
      <c r="AA36" s="550" t="s">
        <v>4543</v>
      </c>
      <c r="AB36" s="552" t="s">
        <v>4544</v>
      </c>
      <c r="AC36" s="552" t="s">
        <v>4545</v>
      </c>
      <c r="AD36" s="550" t="s">
        <v>4546</v>
      </c>
      <c r="AE36" s="550" t="s">
        <v>4547</v>
      </c>
      <c r="AF36" s="553" t="s">
        <v>4548</v>
      </c>
      <c r="AG36" s="553" t="s">
        <v>4549</v>
      </c>
      <c r="AH36" s="553" t="s">
        <v>4550</v>
      </c>
      <c r="AI36" s="553" t="s">
        <v>4551</v>
      </c>
      <c r="AJ36" s="552" t="s">
        <v>4552</v>
      </c>
      <c r="AK36" s="552" t="s">
        <v>4553</v>
      </c>
      <c r="AL36" s="553" t="s">
        <v>4554</v>
      </c>
      <c r="AM36" s="553" t="s">
        <v>4555</v>
      </c>
      <c r="AN36" s="553" t="s">
        <v>4556</v>
      </c>
      <c r="AO36" s="554" t="s">
        <v>4557</v>
      </c>
      <c r="AP36" s="554" t="s">
        <v>4558</v>
      </c>
      <c r="AQ36" s="553" t="s">
        <v>4559</v>
      </c>
      <c r="AR36" s="550" t="s">
        <v>4560</v>
      </c>
      <c r="AS36" s="550" t="s">
        <v>4561</v>
      </c>
      <c r="AT36" s="554" t="s">
        <v>4562</v>
      </c>
      <c r="AU36" s="550" t="s">
        <v>4563</v>
      </c>
      <c r="AV36" s="550" t="s">
        <v>4564</v>
      </c>
      <c r="AW36" s="550" t="s">
        <v>4565</v>
      </c>
      <c r="AX36" s="550" t="s">
        <v>4566</v>
      </c>
      <c r="AY36" s="550" t="s">
        <v>4567</v>
      </c>
      <c r="AZ36" s="550" t="s">
        <v>4568</v>
      </c>
      <c r="BA36" s="550" t="s">
        <v>4569</v>
      </c>
      <c r="BB36" s="550" t="s">
        <v>4570</v>
      </c>
      <c r="BC36" s="550" t="s">
        <v>4571</v>
      </c>
      <c r="BD36" s="550" t="s">
        <v>4572</v>
      </c>
      <c r="BE36" s="550" t="s">
        <v>4573</v>
      </c>
      <c r="BF36" s="550" t="s">
        <v>4574</v>
      </c>
      <c r="BG36" s="550" t="s">
        <v>4575</v>
      </c>
      <c r="BH36" s="550" t="s">
        <v>4576</v>
      </c>
      <c r="BI36" s="550" t="s">
        <v>4577</v>
      </c>
      <c r="BJ36" s="555" t="s">
        <v>4578</v>
      </c>
    </row>
    <row r="37" spans="1:62" x14ac:dyDescent="0.35">
      <c r="A37" s="556" t="s">
        <v>4614</v>
      </c>
      <c r="B37" s="557">
        <v>42917</v>
      </c>
      <c r="C37" s="558">
        <v>38.740763622761875</v>
      </c>
      <c r="D37" s="559">
        <v>3.7151534213421047</v>
      </c>
      <c r="E37" s="558">
        <v>8.3140890862189902</v>
      </c>
      <c r="F37" s="558">
        <v>18.00756207241</v>
      </c>
      <c r="G37" s="559">
        <v>0.17081159919787736</v>
      </c>
      <c r="H37" s="558">
        <v>13.759816878064999</v>
      </c>
      <c r="I37" s="558">
        <v>14.5258807746378</v>
      </c>
      <c r="J37" s="558">
        <v>0.79559209487919003</v>
      </c>
      <c r="K37" s="558">
        <v>0.15402866163480713</v>
      </c>
      <c r="L37" s="558">
        <v>7.5081825186351703E-2</v>
      </c>
      <c r="M37" s="558">
        <v>6.4379028665267971E-2</v>
      </c>
      <c r="N37" s="558">
        <v>1.02</v>
      </c>
      <c r="O37" s="558">
        <v>99.343159064999256</v>
      </c>
      <c r="P37" s="560">
        <v>52.133715373375978</v>
      </c>
      <c r="Q37" s="561">
        <v>511.518751861184</v>
      </c>
      <c r="R37" s="561">
        <v>440.48809086762299</v>
      </c>
      <c r="S37" s="561">
        <v>86.862919560000094</v>
      </c>
      <c r="T37" s="561">
        <v>190.48929587166194</v>
      </c>
      <c r="U37" s="561">
        <v>145.62913270041071</v>
      </c>
      <c r="V37" s="561">
        <v>163.7856492480044</v>
      </c>
      <c r="W37" s="561">
        <v>265.31765001590065</v>
      </c>
      <c r="X37" s="561">
        <v>12.239237327714362</v>
      </c>
      <c r="Y37" s="561">
        <v>105.29440233974501</v>
      </c>
      <c r="Z37" s="561">
        <v>58.170372926107</v>
      </c>
      <c r="AA37" s="559">
        <v>3.8133333333333299</v>
      </c>
      <c r="AB37" s="561">
        <v>512.25540268022201</v>
      </c>
      <c r="AC37" s="561">
        <v>444.13947658402202</v>
      </c>
      <c r="AD37" s="559">
        <v>0.17092660550458716</v>
      </c>
      <c r="AE37" s="559">
        <v>15.471309523809525</v>
      </c>
      <c r="AF37" s="561">
        <v>85.653281151729558</v>
      </c>
      <c r="AG37" s="561">
        <v>194.83490092204499</v>
      </c>
      <c r="AH37" s="561">
        <v>148.29650622406601</v>
      </c>
      <c r="AI37" s="562">
        <v>518.22909454727369</v>
      </c>
      <c r="AJ37" s="561">
        <v>15.641722074231931</v>
      </c>
      <c r="AK37" s="561">
        <v>6.5906318926974663</v>
      </c>
      <c r="AL37" s="561">
        <v>276.52670642299876</v>
      </c>
      <c r="AM37" s="561">
        <v>13.132624730509772</v>
      </c>
      <c r="AN37" s="561">
        <v>105.016102790014</v>
      </c>
      <c r="AO37" s="559">
        <v>13.641834053586862</v>
      </c>
      <c r="AP37" s="559">
        <v>0.53917638691322911</v>
      </c>
      <c r="AQ37" s="561">
        <v>53.597983455276513</v>
      </c>
      <c r="AR37" s="559">
        <v>9.2788133985405903</v>
      </c>
      <c r="AS37" s="559">
        <v>24.748779171644763</v>
      </c>
      <c r="AT37" s="559">
        <v>3.8176734954556619</v>
      </c>
      <c r="AU37" s="559">
        <v>17.117661881977671</v>
      </c>
      <c r="AV37" s="559">
        <v>4.2458625866626774</v>
      </c>
      <c r="AW37" s="559">
        <v>1.3735918884664131</v>
      </c>
      <c r="AX37" s="559">
        <v>3.7106235477302669</v>
      </c>
      <c r="AY37" s="559">
        <v>0.54941278065630406</v>
      </c>
      <c r="AZ37" s="559">
        <v>2.7267006271990208</v>
      </c>
      <c r="BA37" s="559">
        <v>0.46203167649536653</v>
      </c>
      <c r="BB37" s="559">
        <v>1.0837302337798793</v>
      </c>
      <c r="BC37" s="559">
        <v>0.13451047619047618</v>
      </c>
      <c r="BD37" s="559">
        <v>0.76606352473074024</v>
      </c>
      <c r="BE37" s="559">
        <v>9.9393530997304566E-2</v>
      </c>
      <c r="BF37" s="559">
        <v>2.7009004411658353</v>
      </c>
      <c r="BG37" s="559">
        <v>0.75147755264203409</v>
      </c>
      <c r="BH37" s="563">
        <v>5.9808281639928698</v>
      </c>
      <c r="BI37" s="559">
        <v>2.1285036417170309</v>
      </c>
      <c r="BJ37" s="564">
        <v>0.21420180768076807</v>
      </c>
    </row>
    <row r="38" spans="1:62" x14ac:dyDescent="0.35">
      <c r="A38" s="565" t="s">
        <v>4607</v>
      </c>
      <c r="B38" s="572"/>
      <c r="C38" s="567">
        <f>((C37-C34)/C34)*100</f>
        <v>-0.96941814222423883</v>
      </c>
      <c r="D38" s="567">
        <f t="shared" ref="D38:BJ38" si="9">((D37-D34)/D34)*100</f>
        <v>-0.66434702293838299</v>
      </c>
      <c r="E38" s="567">
        <f t="shared" si="9"/>
        <v>-1.840742783719131</v>
      </c>
      <c r="F38" s="567">
        <f t="shared" si="9"/>
        <v>0.37660018065774004</v>
      </c>
      <c r="G38" s="567">
        <f t="shared" si="9"/>
        <v>0.47741129286902911</v>
      </c>
      <c r="H38" s="567">
        <f t="shared" si="9"/>
        <v>1.5484640447601363</v>
      </c>
      <c r="I38" s="567">
        <f t="shared" si="9"/>
        <v>-1.1844845262734645</v>
      </c>
      <c r="J38" s="568">
        <f t="shared" si="9"/>
        <v>7.5124452539446001</v>
      </c>
      <c r="K38" s="568">
        <f t="shared" si="9"/>
        <v>-14.428521313996034</v>
      </c>
      <c r="L38" s="568">
        <f t="shared" si="9"/>
        <v>-6.1477185170603734</v>
      </c>
      <c r="M38" s="567">
        <f t="shared" si="9"/>
        <v>2.5470351469703445</v>
      </c>
      <c r="N38" s="567">
        <f t="shared" si="9"/>
        <v>0</v>
      </c>
      <c r="O38" s="567">
        <f t="shared" si="9"/>
        <v>-0.43059934282751428</v>
      </c>
      <c r="P38" s="567">
        <f t="shared" si="9"/>
        <v>-5.2114265938618587</v>
      </c>
      <c r="Q38" s="567">
        <f t="shared" si="9"/>
        <v>-2.7530889997749051</v>
      </c>
      <c r="R38" s="567">
        <f t="shared" si="9"/>
        <v>2.4390908994472063</v>
      </c>
      <c r="S38" s="567">
        <f t="shared" si="9"/>
        <v>-0.15756372413782291</v>
      </c>
      <c r="T38" s="567">
        <f t="shared" si="9"/>
        <v>-1.3008829680508096</v>
      </c>
      <c r="U38" s="568">
        <f t="shared" si="9"/>
        <v>8.6784572391124684</v>
      </c>
      <c r="V38" s="568">
        <f t="shared" si="9"/>
        <v>-14.248351179055286</v>
      </c>
      <c r="W38" s="567">
        <f t="shared" si="9"/>
        <v>-0.25652255041328809</v>
      </c>
      <c r="X38" s="568">
        <f t="shared" si="9"/>
        <v>-12.576876230611703</v>
      </c>
      <c r="Y38" s="567">
        <f t="shared" si="9"/>
        <v>-2.5051830187546247</v>
      </c>
      <c r="Z38" s="567">
        <f t="shared" si="9"/>
        <v>-4.6387329080213124</v>
      </c>
      <c r="AA38" s="567">
        <f t="shared" si="9"/>
        <v>1.1494252873562305</v>
      </c>
      <c r="AB38" s="567">
        <f t="shared" si="9"/>
        <v>-2.6130413155471475</v>
      </c>
      <c r="AC38" s="567">
        <f t="shared" si="9"/>
        <v>3.2882503683772142</v>
      </c>
      <c r="AD38" s="567">
        <f t="shared" si="9"/>
        <v>0.54506206152185099</v>
      </c>
      <c r="AE38" s="568">
        <f t="shared" si="9"/>
        <v>-13.760816478207779</v>
      </c>
      <c r="AF38" s="567">
        <f t="shared" si="9"/>
        <v>-1.547952699161427</v>
      </c>
      <c r="AG38" s="567">
        <f t="shared" si="9"/>
        <v>0.95072586634455669</v>
      </c>
      <c r="AH38" s="568">
        <f t="shared" si="9"/>
        <v>10.669034495571648</v>
      </c>
      <c r="AI38" s="568">
        <f t="shared" si="9"/>
        <v>171.32413327082392</v>
      </c>
      <c r="AJ38" s="568">
        <f t="shared" si="9"/>
        <v>-7.9898701515768789</v>
      </c>
      <c r="AK38" s="568">
        <f t="shared" si="9"/>
        <v>-22.46315420355922</v>
      </c>
      <c r="AL38" s="567">
        <f t="shared" si="9"/>
        <v>3.9574084296987806</v>
      </c>
      <c r="AM38" s="568">
        <f t="shared" si="9"/>
        <v>-6.1955376392159165</v>
      </c>
      <c r="AN38" s="567">
        <f t="shared" si="9"/>
        <v>-2.7628677870240717</v>
      </c>
      <c r="AO38" s="568">
        <f t="shared" si="9"/>
        <v>-31.790829732065689</v>
      </c>
      <c r="AP38" s="568">
        <f t="shared" si="9"/>
        <v>-5.4076514187317262</v>
      </c>
      <c r="AQ38" s="568">
        <f t="shared" si="9"/>
        <v>-12.134453352005718</v>
      </c>
      <c r="AR38" s="568">
        <f t="shared" si="9"/>
        <v>-5.3182306271368409</v>
      </c>
      <c r="AS38" s="567">
        <f t="shared" si="9"/>
        <v>-4.8123878013662953</v>
      </c>
      <c r="AT38" s="568">
        <f t="shared" si="9"/>
        <v>12.284514572225353</v>
      </c>
      <c r="AU38" s="568">
        <f t="shared" si="9"/>
        <v>-10.845511031366293</v>
      </c>
      <c r="AV38" s="568">
        <f t="shared" si="9"/>
        <v>-5.6474980741627254</v>
      </c>
      <c r="AW38" s="567">
        <f t="shared" si="9"/>
        <v>-1.1804396786753086</v>
      </c>
      <c r="AX38" s="568">
        <f t="shared" si="9"/>
        <v>-7.2344113067433273</v>
      </c>
      <c r="AY38" s="568">
        <f t="shared" si="9"/>
        <v>7.7279962071184398</v>
      </c>
      <c r="AZ38" s="568">
        <f t="shared" si="9"/>
        <v>-5.9758404414130712</v>
      </c>
      <c r="BA38" s="568">
        <f t="shared" si="9"/>
        <v>-5.7078211233945844</v>
      </c>
      <c r="BB38" s="567">
        <f t="shared" si="9"/>
        <v>-3.2383719839393561</v>
      </c>
      <c r="BC38" s="568">
        <f t="shared" si="9"/>
        <v>22.282251082251072</v>
      </c>
      <c r="BD38" s="568">
        <f t="shared" si="9"/>
        <v>27.677254121790046</v>
      </c>
      <c r="BE38" s="568">
        <f t="shared" si="9"/>
        <v>-17.17205750224619</v>
      </c>
      <c r="BF38" s="568">
        <f t="shared" si="9"/>
        <v>-28.167541458355437</v>
      </c>
      <c r="BG38" s="568">
        <f t="shared" si="9"/>
        <v>-6.0653059197457448</v>
      </c>
      <c r="BH38" s="568">
        <f t="shared" si="9"/>
        <v>-40.191718360071306</v>
      </c>
      <c r="BI38" s="568">
        <f t="shared" si="9"/>
        <v>128.87135932441188</v>
      </c>
      <c r="BJ38" s="589">
        <f t="shared" si="9"/>
        <v>-10.749246799679964</v>
      </c>
    </row>
    <row r="39" spans="1:62" x14ac:dyDescent="0.35">
      <c r="A39" s="570" t="s">
        <v>4614</v>
      </c>
      <c r="B39" s="557">
        <v>43313</v>
      </c>
      <c r="C39" s="558">
        <v>38.883313773473603</v>
      </c>
      <c r="D39" s="559">
        <v>3.6938359755671</v>
      </c>
      <c r="E39" s="558">
        <v>8.4296753035593408</v>
      </c>
      <c r="F39" s="558">
        <v>18.081922371188799</v>
      </c>
      <c r="G39" s="559">
        <v>0.1667850518005258</v>
      </c>
      <c r="H39" s="558">
        <v>13.628262993642</v>
      </c>
      <c r="I39" s="558">
        <v>14.85114227101</v>
      </c>
      <c r="J39" s="558">
        <v>0.78538988822778399</v>
      </c>
      <c r="K39" s="558">
        <v>0.17506218472337601</v>
      </c>
      <c r="L39" s="558">
        <v>7.1405412275243704E-2</v>
      </c>
      <c r="M39" s="558">
        <v>6.4714942576771073E-2</v>
      </c>
      <c r="N39" s="558">
        <v>1.02</v>
      </c>
      <c r="O39" s="558">
        <v>99.851510168044541</v>
      </c>
      <c r="P39" s="560">
        <v>52.920027604602502</v>
      </c>
      <c r="Q39" s="561">
        <v>530.84680401390983</v>
      </c>
      <c r="R39" s="561">
        <v>443.25303134774703</v>
      </c>
      <c r="S39" s="561">
        <v>84.280088905309995</v>
      </c>
      <c r="T39" s="561">
        <v>206.72346353719701</v>
      </c>
      <c r="U39" s="561">
        <v>149.48237453352829</v>
      </c>
      <c r="V39" s="561">
        <v>188.89566266606471</v>
      </c>
      <c r="W39" s="561">
        <v>266.54893842593106</v>
      </c>
      <c r="X39" s="561">
        <v>13.566067441870839</v>
      </c>
      <c r="Y39" s="561">
        <v>108.64127954891043</v>
      </c>
      <c r="Z39" s="561">
        <v>64.148711322765294</v>
      </c>
      <c r="AA39" s="559">
        <v>3.7735794604009998</v>
      </c>
      <c r="AB39" s="561">
        <v>531.63227997016872</v>
      </c>
      <c r="AC39" s="561">
        <v>437.66165902834399</v>
      </c>
      <c r="AD39" s="559">
        <v>0.16851405027001101</v>
      </c>
      <c r="AE39" s="559">
        <v>18.328126950179083</v>
      </c>
      <c r="AF39" s="561">
        <v>91.022521972301007</v>
      </c>
      <c r="AG39" s="561">
        <v>201.57633155472499</v>
      </c>
      <c r="AH39" s="561">
        <v>141.05245396864137</v>
      </c>
      <c r="AI39" s="561">
        <v>190.92454003349701</v>
      </c>
      <c r="AJ39" s="561">
        <v>16.828003662059672</v>
      </c>
      <c r="AK39" s="561">
        <v>6.4023580139829086</v>
      </c>
      <c r="AL39" s="561">
        <v>273.53690968777022</v>
      </c>
      <c r="AM39" s="561">
        <v>13.38634594296121</v>
      </c>
      <c r="AN39" s="561">
        <v>106.679173133253</v>
      </c>
      <c r="AO39" s="559">
        <v>18.758755307368201</v>
      </c>
      <c r="AP39" s="559">
        <v>0.54045427088201003</v>
      </c>
      <c r="AQ39" s="561">
        <v>61.432346930113802</v>
      </c>
      <c r="AR39" s="559">
        <v>9.5780939224111403</v>
      </c>
      <c r="AS39" s="559">
        <v>24.765134938479299</v>
      </c>
      <c r="AT39" s="559">
        <v>3.4299182759882849</v>
      </c>
      <c r="AU39" s="559">
        <v>18.382363097670101</v>
      </c>
      <c r="AV39" s="559">
        <v>4.3450565344490002</v>
      </c>
      <c r="AW39" s="559">
        <v>1.3206045145985199</v>
      </c>
      <c r="AX39" s="559">
        <v>3.86257678999399</v>
      </c>
      <c r="AY39" s="559">
        <v>0.48142479307359975</v>
      </c>
      <c r="AZ39" s="559">
        <v>2.7601224546754599</v>
      </c>
      <c r="BA39" s="559">
        <v>0.46160592058200001</v>
      </c>
      <c r="BB39" s="559">
        <v>1.0670205992976263</v>
      </c>
      <c r="BC39" s="559">
        <v>0.134516867773016</v>
      </c>
      <c r="BD39" s="559">
        <v>0.70684645067201002</v>
      </c>
      <c r="BE39" s="559">
        <v>0.11040800229082003</v>
      </c>
      <c r="BF39" s="559">
        <v>3.6829821253856601</v>
      </c>
      <c r="BG39" s="559">
        <v>0.79391365235991007</v>
      </c>
      <c r="BH39" s="559">
        <v>9.3381876540760107</v>
      </c>
      <c r="BI39" s="559">
        <v>0.94119136729730002</v>
      </c>
      <c r="BJ39" s="564">
        <v>0.21994411595107</v>
      </c>
    </row>
    <row r="40" spans="1:62" x14ac:dyDescent="0.35">
      <c r="A40" s="565" t="s">
        <v>4607</v>
      </c>
      <c r="B40" s="572"/>
      <c r="C40" s="567">
        <f>((C39-C34)/C34)*100</f>
        <v>-0.60502614142738931</v>
      </c>
      <c r="D40" s="567">
        <f>((D39-D34)/D34)*100</f>
        <v>-1.2343322040882418</v>
      </c>
      <c r="E40" s="567">
        <f t="shared" ref="E40:BJ40" si="10">((E39-E34)/E34)*100</f>
        <v>-0.47608850579291417</v>
      </c>
      <c r="F40" s="567">
        <f t="shared" si="10"/>
        <v>0.79109459971459306</v>
      </c>
      <c r="G40" s="567">
        <f t="shared" si="10"/>
        <v>-1.8911459996907118</v>
      </c>
      <c r="H40" s="567">
        <f t="shared" si="10"/>
        <v>0.57758666894464494</v>
      </c>
      <c r="I40" s="567">
        <f t="shared" si="10"/>
        <v>1.0281787143537438</v>
      </c>
      <c r="J40" s="568">
        <f t="shared" si="10"/>
        <v>6.133768679430271</v>
      </c>
      <c r="K40" s="567">
        <f t="shared" si="10"/>
        <v>-2.7432307092355477</v>
      </c>
      <c r="L40" s="568">
        <f t="shared" si="10"/>
        <v>-10.743234655945372</v>
      </c>
      <c r="M40" s="567">
        <f t="shared" si="10"/>
        <v>3.0821003134295708</v>
      </c>
      <c r="N40" s="567">
        <f t="shared" si="10"/>
        <v>0</v>
      </c>
      <c r="O40" s="567">
        <f t="shared" si="10"/>
        <v>7.8909466133492326E-2</v>
      </c>
      <c r="P40" s="567">
        <f t="shared" si="10"/>
        <v>-3.7817679916318139</v>
      </c>
      <c r="Q40" s="567">
        <f t="shared" si="10"/>
        <v>0.92144563002088065</v>
      </c>
      <c r="R40" s="567">
        <f t="shared" si="10"/>
        <v>3.0821003134295406</v>
      </c>
      <c r="S40" s="567">
        <f t="shared" si="10"/>
        <v>-3.1263345915977068</v>
      </c>
      <c r="T40" s="568">
        <f t="shared" si="10"/>
        <v>7.1106028690139933</v>
      </c>
      <c r="U40" s="568">
        <f t="shared" si="10"/>
        <v>11.554010845916633</v>
      </c>
      <c r="V40" s="567">
        <f t="shared" si="10"/>
        <v>-1.1017472952540792</v>
      </c>
      <c r="W40" s="567">
        <f t="shared" si="10"/>
        <v>0.20636782929738928</v>
      </c>
      <c r="X40" s="567">
        <f t="shared" si="10"/>
        <v>-3.0995182723511507</v>
      </c>
      <c r="Y40" s="567">
        <f t="shared" si="10"/>
        <v>0.59377736010225235</v>
      </c>
      <c r="Z40" s="567">
        <f t="shared" si="10"/>
        <v>5.1618218405988427</v>
      </c>
      <c r="AA40" s="567">
        <f t="shared" si="10"/>
        <v>9.4945899230763076E-2</v>
      </c>
      <c r="AB40" s="567">
        <f t="shared" si="10"/>
        <v>1.0707756597278943</v>
      </c>
      <c r="AC40" s="567">
        <f t="shared" si="10"/>
        <v>1.7817811693823233</v>
      </c>
      <c r="AD40" s="567">
        <f t="shared" si="10"/>
        <v>-0.87408807646411768</v>
      </c>
      <c r="AE40" s="567">
        <f t="shared" si="10"/>
        <v>2.1634724090249824</v>
      </c>
      <c r="AF40" s="567">
        <f t="shared" si="10"/>
        <v>4.6235884739092032</v>
      </c>
      <c r="AG40" s="567">
        <f t="shared" si="10"/>
        <v>4.4436951060751229</v>
      </c>
      <c r="AH40" s="568">
        <f t="shared" si="10"/>
        <v>5.2630253497323674</v>
      </c>
      <c r="AI40" s="567">
        <f t="shared" si="10"/>
        <v>-3.9507835865439808E-2</v>
      </c>
      <c r="AJ40" s="567">
        <f t="shared" si="10"/>
        <v>-1.0117431643548718</v>
      </c>
      <c r="AK40" s="568">
        <f t="shared" si="10"/>
        <v>-24.678141011965781</v>
      </c>
      <c r="AL40" s="567">
        <f t="shared" si="10"/>
        <v>2.8334246946504584</v>
      </c>
      <c r="AM40" s="567">
        <f t="shared" si="10"/>
        <v>-4.3832432645627861</v>
      </c>
      <c r="AN40" s="567">
        <f t="shared" si="10"/>
        <v>-1.2229878395805538</v>
      </c>
      <c r="AO40" s="568">
        <f t="shared" si="10"/>
        <v>-6.2062234631589952</v>
      </c>
      <c r="AP40" s="568">
        <f t="shared" si="10"/>
        <v>-5.1834612487701612</v>
      </c>
      <c r="AQ40" s="567">
        <f t="shared" si="10"/>
        <v>0.70876545920295386</v>
      </c>
      <c r="AR40" s="567">
        <f t="shared" si="10"/>
        <v>-2.2643477304985749</v>
      </c>
      <c r="AS40" s="567">
        <f t="shared" si="10"/>
        <v>-4.7494810058488479</v>
      </c>
      <c r="AT40" s="567">
        <f t="shared" si="10"/>
        <v>0.87994929377308828</v>
      </c>
      <c r="AU40" s="567">
        <f t="shared" si="10"/>
        <v>-4.2585255329682203</v>
      </c>
      <c r="AV40" s="567">
        <f t="shared" si="10"/>
        <v>-3.4431881233555512</v>
      </c>
      <c r="AW40" s="567">
        <f t="shared" si="10"/>
        <v>-4.9924809641352521</v>
      </c>
      <c r="AX40" s="567">
        <f t="shared" si="10"/>
        <v>-3.4355802501502497</v>
      </c>
      <c r="AY40" s="568">
        <f t="shared" si="10"/>
        <v>-5.6029817502745596</v>
      </c>
      <c r="AZ40" s="567">
        <f t="shared" si="10"/>
        <v>-4.8233636318806896</v>
      </c>
      <c r="BA40" s="568">
        <f t="shared" si="10"/>
        <v>-5.7947100853061189</v>
      </c>
      <c r="BB40" s="567">
        <f t="shared" si="10"/>
        <v>-4.7303036341405207</v>
      </c>
      <c r="BC40" s="568">
        <f t="shared" si="10"/>
        <v>22.288061611832724</v>
      </c>
      <c r="BD40" s="568">
        <f t="shared" si="10"/>
        <v>17.807741778668341</v>
      </c>
      <c r="BE40" s="568">
        <f t="shared" si="10"/>
        <v>-7.9933314243166427</v>
      </c>
      <c r="BF40" s="567">
        <f t="shared" si="10"/>
        <v>-2.0483477291047802</v>
      </c>
      <c r="BG40" s="567">
        <f t="shared" si="10"/>
        <v>-0.76079345501124662</v>
      </c>
      <c r="BH40" s="568">
        <f t="shared" si="10"/>
        <v>-6.618123459239893</v>
      </c>
      <c r="BI40" s="567">
        <f t="shared" si="10"/>
        <v>1.2033728276666635</v>
      </c>
      <c r="BJ40" s="589">
        <f t="shared" si="10"/>
        <v>-8.3566183537208314</v>
      </c>
    </row>
    <row r="41" spans="1:62" x14ac:dyDescent="0.35">
      <c r="A41" s="570" t="s">
        <v>4614</v>
      </c>
      <c r="B41" s="557">
        <v>43647</v>
      </c>
      <c r="C41" s="558">
        <v>39.422234530413498</v>
      </c>
      <c r="D41" s="559">
        <v>3.6950270462797001</v>
      </c>
      <c r="E41" s="558">
        <v>8.3918090119797402</v>
      </c>
      <c r="F41" s="558">
        <v>17.840497207778821</v>
      </c>
      <c r="G41" s="559">
        <v>0.16676434617253819</v>
      </c>
      <c r="H41" s="558">
        <v>13.510295019999999</v>
      </c>
      <c r="I41" s="558">
        <v>14.5890510084227</v>
      </c>
      <c r="J41" s="558">
        <v>0.77428633042537076</v>
      </c>
      <c r="K41" s="558">
        <v>0.18938704327325881</v>
      </c>
      <c r="L41" s="558">
        <v>6.6251714700874403E-2</v>
      </c>
      <c r="M41" s="558">
        <v>6.2124375968624711E-2</v>
      </c>
      <c r="N41" s="558">
        <v>1.02</v>
      </c>
      <c r="O41" s="558">
        <v>99.727727635415107</v>
      </c>
      <c r="P41" s="560">
        <v>54.320470973231899</v>
      </c>
      <c r="Q41" s="561">
        <v>532.66173408313102</v>
      </c>
      <c r="R41" s="561">
        <v>425.50942444263501</v>
      </c>
      <c r="S41" s="561">
        <v>84.115198940400006</v>
      </c>
      <c r="T41" s="561">
        <v>189.20502607488001</v>
      </c>
      <c r="U41" s="561">
        <v>140.31687554189099</v>
      </c>
      <c r="V41" s="561">
        <v>203.73267788659268</v>
      </c>
      <c r="W41" s="561">
        <v>271.83426880371638</v>
      </c>
      <c r="X41" s="561">
        <v>13.383268993526253</v>
      </c>
      <c r="Y41" s="561">
        <v>112.43176989920855</v>
      </c>
      <c r="Z41" s="561">
        <v>57.391088969164798</v>
      </c>
      <c r="AA41" s="559">
        <v>3.6660250804385783</v>
      </c>
      <c r="AB41" s="561">
        <v>531.20743721094505</v>
      </c>
      <c r="AC41" s="561">
        <v>433.44809364613673</v>
      </c>
      <c r="AD41" s="559">
        <v>0.17668478433845339</v>
      </c>
      <c r="AE41" s="559">
        <v>18.039676603563802</v>
      </c>
      <c r="AF41" s="561">
        <v>87.97714998408</v>
      </c>
      <c r="AG41" s="561">
        <v>186.72811453719001</v>
      </c>
      <c r="AH41" s="561">
        <v>141.61812343115599</v>
      </c>
      <c r="AI41" s="561">
        <v>192.549494382478</v>
      </c>
      <c r="AJ41" s="561">
        <v>16.588267088955565</v>
      </c>
      <c r="AK41" s="561">
        <v>7.4942149048353652</v>
      </c>
      <c r="AL41" s="561">
        <v>270.14449327385648</v>
      </c>
      <c r="AM41" s="561">
        <v>14.286845131621831</v>
      </c>
      <c r="AN41" s="561">
        <v>110.59092806332112</v>
      </c>
      <c r="AO41" s="559">
        <v>19.873058865945808</v>
      </c>
      <c r="AP41" s="559">
        <v>0.61534976090119409</v>
      </c>
      <c r="AQ41" s="561">
        <v>58.581110893827898</v>
      </c>
      <c r="AR41" s="559">
        <v>9.7189127514075508</v>
      </c>
      <c r="AS41" s="559">
        <v>25.7336613899997</v>
      </c>
      <c r="AT41" s="559">
        <v>3.5726958104924607</v>
      </c>
      <c r="AU41" s="559">
        <v>18.841814265143999</v>
      </c>
      <c r="AV41" s="559">
        <v>4.8975277984267196</v>
      </c>
      <c r="AW41" s="559">
        <v>1.45568423173668</v>
      </c>
      <c r="AX41" s="559">
        <v>4.1124272952731564</v>
      </c>
      <c r="AY41" s="559">
        <v>0.561879351141226</v>
      </c>
      <c r="AZ41" s="559">
        <v>2.9269314695281019</v>
      </c>
      <c r="BA41" s="559">
        <v>0.45805804616656137</v>
      </c>
      <c r="BB41" s="559">
        <v>1.1477128855340175</v>
      </c>
      <c r="BC41" s="559">
        <v>0.12778372937089999</v>
      </c>
      <c r="BD41" s="559">
        <v>0.68634652931401596</v>
      </c>
      <c r="BE41" s="559">
        <v>0.11685876057017205</v>
      </c>
      <c r="BF41" s="559">
        <v>3.9449430070023839</v>
      </c>
      <c r="BG41" s="559">
        <v>0.83832405676528132</v>
      </c>
      <c r="BH41" s="559">
        <v>8.8294622244011691</v>
      </c>
      <c r="BI41" s="559">
        <v>0.95113752132090701</v>
      </c>
      <c r="BJ41" s="564">
        <v>0.26222980414541308</v>
      </c>
    </row>
    <row r="42" spans="1:62" x14ac:dyDescent="0.35">
      <c r="A42" s="565" t="s">
        <v>4607</v>
      </c>
      <c r="B42" s="572"/>
      <c r="C42" s="567">
        <f>((C41-C34)/C34)*100</f>
        <v>0.77258315545373246</v>
      </c>
      <c r="D42" s="567">
        <f t="shared" ref="D42:BJ42" si="11">((D41-D34)/D34)*100</f>
        <v>-1.202485393590911</v>
      </c>
      <c r="E42" s="567">
        <f t="shared" si="11"/>
        <v>-0.92315216080590867</v>
      </c>
      <c r="F42" s="567">
        <f t="shared" si="11"/>
        <v>-0.55464209710802903</v>
      </c>
      <c r="G42" s="567">
        <f t="shared" si="11"/>
        <v>-1.9033257808598978</v>
      </c>
      <c r="H42" s="567">
        <f t="shared" si="11"/>
        <v>-0.29302568265683804</v>
      </c>
      <c r="I42" s="567">
        <f t="shared" si="11"/>
        <v>-0.7547550447435305</v>
      </c>
      <c r="J42" s="568">
        <f t="shared" si="11"/>
        <v>4.6332878953203744</v>
      </c>
      <c r="K42" s="568">
        <f t="shared" si="11"/>
        <v>5.2150240406993422</v>
      </c>
      <c r="L42" s="568">
        <f t="shared" si="11"/>
        <v>-17.185356623906998</v>
      </c>
      <c r="M42" s="567">
        <f t="shared" si="11"/>
        <v>-1.0443198970616088</v>
      </c>
      <c r="N42" s="567">
        <f t="shared" si="11"/>
        <v>0</v>
      </c>
      <c r="O42" s="567">
        <f t="shared" si="11"/>
        <v>-4.5154965697949252E-2</v>
      </c>
      <c r="P42" s="567">
        <f t="shared" si="11"/>
        <v>-1.2355073213965475</v>
      </c>
      <c r="Q42" s="567">
        <f t="shared" si="11"/>
        <v>1.2664893694165442</v>
      </c>
      <c r="R42" s="567">
        <f t="shared" si="11"/>
        <v>-1.0443198970616259</v>
      </c>
      <c r="S42" s="567">
        <f t="shared" si="11"/>
        <v>-3.315863286896545</v>
      </c>
      <c r="T42" s="567">
        <f t="shared" si="11"/>
        <v>-1.9663077332227927</v>
      </c>
      <c r="U42" s="567">
        <f t="shared" si="11"/>
        <v>4.714086225291787</v>
      </c>
      <c r="V42" s="568">
        <f t="shared" si="11"/>
        <v>6.6663235008338653</v>
      </c>
      <c r="W42" s="567">
        <f t="shared" si="11"/>
        <v>2.1933341367354826</v>
      </c>
      <c r="X42" s="567">
        <f t="shared" si="11"/>
        <v>-4.4052214748124818</v>
      </c>
      <c r="Y42" s="567">
        <f t="shared" si="11"/>
        <v>4.1034906474153212</v>
      </c>
      <c r="Z42" s="567">
        <f t="shared" si="11"/>
        <v>-5.9162475915331179</v>
      </c>
      <c r="AA42" s="567">
        <f t="shared" si="11"/>
        <v>-2.7579554260324053</v>
      </c>
      <c r="AB42" s="567">
        <f t="shared" si="11"/>
        <v>0.99000707432415314</v>
      </c>
      <c r="AC42" s="567">
        <f t="shared" si="11"/>
        <v>0.80188224328761082</v>
      </c>
      <c r="AD42" s="567">
        <f t="shared" si="11"/>
        <v>3.9322260814431615</v>
      </c>
      <c r="AE42" s="567">
        <f t="shared" si="11"/>
        <v>0.55561094517168541</v>
      </c>
      <c r="AF42" s="567">
        <f t="shared" si="11"/>
        <v>1.1231609012413797</v>
      </c>
      <c r="AG42" s="567">
        <f t="shared" si="11"/>
        <v>-3.2496815869481819</v>
      </c>
      <c r="AH42" s="568">
        <f t="shared" si="11"/>
        <v>5.6851667396686523</v>
      </c>
      <c r="AI42" s="567">
        <f t="shared" si="11"/>
        <v>0.81125360339162433</v>
      </c>
      <c r="AJ42" s="567">
        <f t="shared" si="11"/>
        <v>-2.4219583002613834</v>
      </c>
      <c r="AK42" s="568">
        <f t="shared" si="11"/>
        <v>-11.832765825466291</v>
      </c>
      <c r="AL42" s="567">
        <f t="shared" si="11"/>
        <v>1.558080178141535</v>
      </c>
      <c r="AM42" s="567">
        <f t="shared" si="11"/>
        <v>2.0488937972987946</v>
      </c>
      <c r="AN42" s="567">
        <f t="shared" si="11"/>
        <v>2.39900746603807</v>
      </c>
      <c r="AO42" s="567">
        <f t="shared" si="11"/>
        <v>-0.63470567027096081</v>
      </c>
      <c r="AP42" s="568">
        <f t="shared" si="11"/>
        <v>7.9560984037182703</v>
      </c>
      <c r="AQ42" s="567">
        <f t="shared" si="11"/>
        <v>-3.9653919773313153</v>
      </c>
      <c r="AR42" s="567">
        <f t="shared" si="11"/>
        <v>-0.82742090400459034</v>
      </c>
      <c r="AS42" s="567">
        <f t="shared" si="11"/>
        <v>-1.024379269231924</v>
      </c>
      <c r="AT42" s="568">
        <f t="shared" si="11"/>
        <v>5.0792885438959043</v>
      </c>
      <c r="AU42" s="567">
        <f t="shared" si="11"/>
        <v>-1.8655507023750038</v>
      </c>
      <c r="AV42" s="568">
        <f t="shared" si="11"/>
        <v>8.8339510761493241</v>
      </c>
      <c r="AW42" s="567">
        <f t="shared" si="11"/>
        <v>4.7254842976028879</v>
      </c>
      <c r="AX42" s="567">
        <f t="shared" si="11"/>
        <v>2.8106823818289106</v>
      </c>
      <c r="AY42" s="568">
        <f t="shared" si="11"/>
        <v>10.172421792397254</v>
      </c>
      <c r="AZ42" s="567">
        <f t="shared" si="11"/>
        <v>0.9286713630379998</v>
      </c>
      <c r="BA42" s="568">
        <f t="shared" si="11"/>
        <v>-6.5187660884568608</v>
      </c>
      <c r="BB42" s="567">
        <f t="shared" si="11"/>
        <v>2.4743647798229822</v>
      </c>
      <c r="BC42" s="568">
        <f t="shared" si="11"/>
        <v>16.16702670081817</v>
      </c>
      <c r="BD42" s="568">
        <f t="shared" si="11"/>
        <v>14.391088219002665</v>
      </c>
      <c r="BE42" s="567">
        <f t="shared" si="11"/>
        <v>-2.6176995248566177</v>
      </c>
      <c r="BF42" s="567">
        <f t="shared" si="11"/>
        <v>4.9186969947442583</v>
      </c>
      <c r="BG42" s="567">
        <f t="shared" si="11"/>
        <v>4.7905070956601596</v>
      </c>
      <c r="BH42" s="568">
        <f t="shared" si="11"/>
        <v>-11.705377755988309</v>
      </c>
      <c r="BI42" s="567">
        <f t="shared" si="11"/>
        <v>2.2728517549362324</v>
      </c>
      <c r="BJ42" s="589">
        <f t="shared" si="11"/>
        <v>9.2624183939221219</v>
      </c>
    </row>
    <row r="43" spans="1:62" x14ac:dyDescent="0.35">
      <c r="A43" s="571"/>
      <c r="B43" s="572"/>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2"/>
      <c r="AL43" s="572"/>
      <c r="AM43" s="572"/>
      <c r="AN43" s="572"/>
      <c r="AO43" s="572"/>
      <c r="AP43" s="572"/>
      <c r="AQ43" s="572"/>
      <c r="AR43" s="572"/>
      <c r="AS43" s="572"/>
      <c r="AT43" s="572"/>
      <c r="AU43" s="572"/>
      <c r="AV43" s="572"/>
      <c r="AW43" s="572"/>
      <c r="AX43" s="572"/>
      <c r="AY43" s="572"/>
      <c r="AZ43" s="572"/>
      <c r="BA43" s="572"/>
      <c r="BB43" s="572"/>
      <c r="BC43" s="572"/>
      <c r="BD43" s="572"/>
      <c r="BE43" s="572"/>
      <c r="BF43" s="572"/>
      <c r="BG43" s="572"/>
      <c r="BH43" s="572"/>
      <c r="BI43" s="572"/>
      <c r="BJ43" s="573"/>
    </row>
    <row r="44" spans="1:62" x14ac:dyDescent="0.35">
      <c r="A44" s="571"/>
      <c r="B44" s="572"/>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2"/>
      <c r="AL44" s="572"/>
      <c r="AM44" s="572"/>
      <c r="AN44" s="572"/>
      <c r="AO44" s="572"/>
      <c r="AP44" s="572"/>
      <c r="AQ44" s="572"/>
      <c r="AR44" s="572"/>
      <c r="AS44" s="572"/>
      <c r="AT44" s="572"/>
      <c r="AU44" s="572"/>
      <c r="AV44" s="572"/>
      <c r="AW44" s="572"/>
      <c r="AX44" s="572"/>
      <c r="AY44" s="572"/>
      <c r="AZ44" s="572"/>
      <c r="BA44" s="572"/>
      <c r="BB44" s="572"/>
      <c r="BC44" s="572"/>
      <c r="BD44" s="572"/>
      <c r="BE44" s="572"/>
      <c r="BF44" s="572"/>
      <c r="BG44" s="572"/>
      <c r="BH44" s="572"/>
      <c r="BI44" s="572"/>
      <c r="BJ44" s="573"/>
    </row>
    <row r="45" spans="1:62" x14ac:dyDescent="0.35">
      <c r="A45" s="548" t="s">
        <v>4609</v>
      </c>
      <c r="B45" s="572"/>
      <c r="C45" s="559">
        <f>AVERAGE(C37,C39,C41)</f>
        <v>39.015437308882987</v>
      </c>
      <c r="D45" s="559">
        <f t="shared" ref="D45:BJ45" si="12">AVERAGE(D37,D39,D41)</f>
        <v>3.7013388143963013</v>
      </c>
      <c r="E45" s="559">
        <f t="shared" si="12"/>
        <v>8.3785244672526904</v>
      </c>
      <c r="F45" s="559">
        <f t="shared" si="12"/>
        <v>17.976660550459204</v>
      </c>
      <c r="G45" s="559">
        <f t="shared" si="12"/>
        <v>0.16812033239031379</v>
      </c>
      <c r="H45" s="559">
        <f t="shared" si="12"/>
        <v>13.632791630569001</v>
      </c>
      <c r="I45" s="559">
        <f t="shared" si="12"/>
        <v>14.655358018023501</v>
      </c>
      <c r="J45" s="559">
        <f t="shared" si="12"/>
        <v>0.78508943784411489</v>
      </c>
      <c r="K45" s="559">
        <f t="shared" si="12"/>
        <v>0.17282596321048063</v>
      </c>
      <c r="L45" s="559">
        <f t="shared" si="12"/>
        <v>7.0912984054156608E-2</v>
      </c>
      <c r="M45" s="559">
        <f t="shared" si="12"/>
        <v>6.3739449070221249E-2</v>
      </c>
      <c r="N45" s="559">
        <f t="shared" si="12"/>
        <v>1.02</v>
      </c>
      <c r="O45" s="559"/>
      <c r="P45" s="559">
        <f t="shared" si="12"/>
        <v>53.124737983736793</v>
      </c>
      <c r="Q45" s="559">
        <f t="shared" si="12"/>
        <v>525.00909665274162</v>
      </c>
      <c r="R45" s="559">
        <f t="shared" si="12"/>
        <v>436.41684888600167</v>
      </c>
      <c r="S45" s="559">
        <f t="shared" si="12"/>
        <v>85.086069135236698</v>
      </c>
      <c r="T45" s="559">
        <f t="shared" si="12"/>
        <v>195.47259516124632</v>
      </c>
      <c r="U45" s="559">
        <f t="shared" si="12"/>
        <v>145.14279425861</v>
      </c>
      <c r="V45" s="559">
        <f t="shared" si="12"/>
        <v>185.4713299335539</v>
      </c>
      <c r="W45" s="559">
        <f t="shared" si="12"/>
        <v>267.90028574851607</v>
      </c>
      <c r="X45" s="559">
        <f t="shared" si="12"/>
        <v>13.06285792103715</v>
      </c>
      <c r="Y45" s="559">
        <f t="shared" si="12"/>
        <v>108.78915059595465</v>
      </c>
      <c r="Z45" s="559">
        <f t="shared" si="12"/>
        <v>59.903391072679028</v>
      </c>
      <c r="AA45" s="559">
        <f t="shared" si="12"/>
        <v>3.7509792913909692</v>
      </c>
      <c r="AB45" s="559">
        <f t="shared" si="12"/>
        <v>525.03170662044522</v>
      </c>
      <c r="AC45" s="559">
        <f t="shared" si="12"/>
        <v>438.41640975283423</v>
      </c>
      <c r="AD45" s="559">
        <f t="shared" si="12"/>
        <v>0.17204181337101718</v>
      </c>
      <c r="AE45" s="559">
        <f t="shared" si="12"/>
        <v>17.279704359184137</v>
      </c>
      <c r="AF45" s="559">
        <f t="shared" si="12"/>
        <v>88.217651036036841</v>
      </c>
      <c r="AG45" s="559">
        <f t="shared" si="12"/>
        <v>194.37978233798665</v>
      </c>
      <c r="AH45" s="559">
        <f t="shared" si="12"/>
        <v>143.6556945412878</v>
      </c>
      <c r="AI45" s="559">
        <f t="shared" si="12"/>
        <v>300.56770965441621</v>
      </c>
      <c r="AJ45" s="559">
        <f t="shared" si="12"/>
        <v>16.35266427508239</v>
      </c>
      <c r="AK45" s="559">
        <f t="shared" si="12"/>
        <v>6.8290682705052461</v>
      </c>
      <c r="AL45" s="559">
        <f t="shared" si="12"/>
        <v>273.40270312820849</v>
      </c>
      <c r="AM45" s="559">
        <f t="shared" si="12"/>
        <v>13.601938601697604</v>
      </c>
      <c r="AN45" s="559">
        <f t="shared" si="12"/>
        <v>107.42873466219605</v>
      </c>
      <c r="AO45" s="559">
        <f t="shared" si="12"/>
        <v>17.424549408966957</v>
      </c>
      <c r="AP45" s="559">
        <f t="shared" si="12"/>
        <v>0.56499347289881108</v>
      </c>
      <c r="AQ45" s="559">
        <f t="shared" si="12"/>
        <v>57.870480426406068</v>
      </c>
      <c r="AR45" s="559">
        <f t="shared" si="12"/>
        <v>9.5252733574530932</v>
      </c>
      <c r="AS45" s="559">
        <f t="shared" si="12"/>
        <v>25.082525166707921</v>
      </c>
      <c r="AT45" s="559">
        <f t="shared" si="12"/>
        <v>3.6067625273121355</v>
      </c>
      <c r="AU45" s="559">
        <f t="shared" si="12"/>
        <v>18.113946414930592</v>
      </c>
      <c r="AV45" s="559">
        <f t="shared" si="12"/>
        <v>4.4961489731794657</v>
      </c>
      <c r="AW45" s="559">
        <f t="shared" si="12"/>
        <v>1.3832935449338712</v>
      </c>
      <c r="AX45" s="559">
        <f t="shared" si="12"/>
        <v>3.8952092109991376</v>
      </c>
      <c r="AY45" s="559">
        <f t="shared" si="12"/>
        <v>0.5309056416237099</v>
      </c>
      <c r="AZ45" s="559">
        <f t="shared" si="12"/>
        <v>2.8045848504675277</v>
      </c>
      <c r="BA45" s="559">
        <f t="shared" si="12"/>
        <v>0.4605652144146426</v>
      </c>
      <c r="BB45" s="559">
        <f t="shared" si="12"/>
        <v>1.099487906203841</v>
      </c>
      <c r="BC45" s="559">
        <f t="shared" si="12"/>
        <v>0.1322703577781307</v>
      </c>
      <c r="BD45" s="559">
        <f t="shared" si="12"/>
        <v>0.71975216823892207</v>
      </c>
      <c r="BE45" s="559">
        <f t="shared" si="12"/>
        <v>0.10888676461943221</v>
      </c>
      <c r="BF45" s="559">
        <f t="shared" si="12"/>
        <v>3.4429418578512929</v>
      </c>
      <c r="BG45" s="559">
        <f t="shared" si="12"/>
        <v>0.79457175392240853</v>
      </c>
      <c r="BH45" s="559">
        <f t="shared" si="12"/>
        <v>8.0494926808233505</v>
      </c>
      <c r="BI45" s="559">
        <f t="shared" si="12"/>
        <v>1.3402775101117459</v>
      </c>
      <c r="BJ45" s="564">
        <f t="shared" si="12"/>
        <v>0.23212524259241704</v>
      </c>
    </row>
    <row r="46" spans="1:62" x14ac:dyDescent="0.35">
      <c r="A46" s="548" t="s">
        <v>4610</v>
      </c>
      <c r="B46" s="572"/>
      <c r="C46" s="572">
        <f>STDEV(C37,C39,C41)</f>
        <v>0.35943444597129054</v>
      </c>
      <c r="D46" s="572">
        <f t="shared" ref="D46:BJ46" si="13">STDEV(D37,D39,D41)</f>
        <v>1.1978613699459411E-2</v>
      </c>
      <c r="E46" s="572">
        <f t="shared" si="13"/>
        <v>5.8927096960705853E-2</v>
      </c>
      <c r="F46" s="572">
        <f t="shared" si="13"/>
        <v>0.12364346091096048</v>
      </c>
      <c r="G46" s="572">
        <f t="shared" si="13"/>
        <v>2.33072841679971E-3</v>
      </c>
      <c r="H46" s="572">
        <f t="shared" si="13"/>
        <v>0.12482255736590621</v>
      </c>
      <c r="I46" s="572">
        <f t="shared" si="13"/>
        <v>0.17247093928317608</v>
      </c>
      <c r="J46" s="572">
        <f t="shared" si="13"/>
        <v>1.065605942950734E-2</v>
      </c>
      <c r="K46" s="572">
        <f t="shared" si="13"/>
        <v>1.7784945966003135E-2</v>
      </c>
      <c r="L46" s="572">
        <f t="shared" si="13"/>
        <v>4.4356033367656186E-3</v>
      </c>
      <c r="M46" s="572">
        <f t="shared" si="13"/>
        <v>1.4087424823617802E-3</v>
      </c>
      <c r="N46" s="572">
        <f t="shared" si="13"/>
        <v>0</v>
      </c>
      <c r="O46" s="572"/>
      <c r="P46" s="572">
        <f t="shared" si="13"/>
        <v>1.1076573332350064</v>
      </c>
      <c r="Q46" s="572">
        <f t="shared" si="13"/>
        <v>11.718171561099885</v>
      </c>
      <c r="R46" s="572">
        <f t="shared" si="13"/>
        <v>9.5467353035198155</v>
      </c>
      <c r="S46" s="572">
        <f t="shared" si="13"/>
        <v>1.5410046233280414</v>
      </c>
      <c r="T46" s="572">
        <f t="shared" si="13"/>
        <v>9.7646744255739026</v>
      </c>
      <c r="U46" s="572">
        <f t="shared" si="13"/>
        <v>4.6020633145803105</v>
      </c>
      <c r="V46" s="572">
        <f t="shared" si="13"/>
        <v>20.192469270999439</v>
      </c>
      <c r="W46" s="572">
        <f t="shared" si="13"/>
        <v>3.4621069879657713</v>
      </c>
      <c r="X46" s="572">
        <f t="shared" si="13"/>
        <v>0.71910846156079611</v>
      </c>
      <c r="Y46" s="572">
        <f t="shared" si="13"/>
        <v>3.5709807202834498</v>
      </c>
      <c r="Z46" s="572">
        <f t="shared" si="13"/>
        <v>3.6971446943190154</v>
      </c>
      <c r="AA46" s="572">
        <f t="shared" si="13"/>
        <v>7.6210275371418765E-2</v>
      </c>
      <c r="AB46" s="572">
        <f t="shared" si="13"/>
        <v>11.066642653589179</v>
      </c>
      <c r="AC46" s="572">
        <f t="shared" si="13"/>
        <v>5.3855040407760457</v>
      </c>
      <c r="AD46" s="572">
        <f t="shared" si="13"/>
        <v>4.1979745405745115E-3</v>
      </c>
      <c r="AE46" s="572">
        <f t="shared" si="13"/>
        <v>1.5727427669751959</v>
      </c>
      <c r="AF46" s="572">
        <f t="shared" si="13"/>
        <v>2.6926877491304029</v>
      </c>
      <c r="AG46" s="572">
        <f t="shared" si="13"/>
        <v>7.4345636619858384</v>
      </c>
      <c r="AH46" s="572">
        <f t="shared" si="13"/>
        <v>4.0290005325717537</v>
      </c>
      <c r="AI46" s="572">
        <f t="shared" si="13"/>
        <v>188.50203970850433</v>
      </c>
      <c r="AJ46" s="572">
        <f t="shared" si="13"/>
        <v>0.62725394843994042</v>
      </c>
      <c r="AK46" s="572">
        <f t="shared" si="13"/>
        <v>0.58367524979398366</v>
      </c>
      <c r="AL46" s="572">
        <f t="shared" si="13"/>
        <v>3.1932224665286295</v>
      </c>
      <c r="AM46" s="572">
        <f t="shared" si="13"/>
        <v>0.60656106820467093</v>
      </c>
      <c r="AN46" s="572">
        <f t="shared" si="13"/>
        <v>2.862001235364775</v>
      </c>
      <c r="AO46" s="572">
        <f t="shared" si="13"/>
        <v>3.3229685072290125</v>
      </c>
      <c r="AP46" s="572">
        <f t="shared" si="13"/>
        <v>4.3614505074500431E-2</v>
      </c>
      <c r="AQ46" s="572">
        <f t="shared" si="13"/>
        <v>3.9652313311945968</v>
      </c>
      <c r="AR46" s="572">
        <f t="shared" si="13"/>
        <v>0.22475401923067978</v>
      </c>
      <c r="AS46" s="572">
        <f t="shared" si="13"/>
        <v>0.56395980684725888</v>
      </c>
      <c r="AT46" s="572">
        <f t="shared" si="13"/>
        <v>0.19610949352900378</v>
      </c>
      <c r="AU46" s="572">
        <f t="shared" si="13"/>
        <v>0.89286672957065316</v>
      </c>
      <c r="AV46" s="572">
        <f t="shared" si="13"/>
        <v>0.3511247368628535</v>
      </c>
      <c r="AW46" s="572">
        <f t="shared" si="13"/>
        <v>6.8060444453373684E-2</v>
      </c>
      <c r="AX46" s="572">
        <f t="shared" si="13"/>
        <v>0.20287981432456614</v>
      </c>
      <c r="AY46" s="572">
        <f t="shared" si="13"/>
        <v>4.3302651475897957E-2</v>
      </c>
      <c r="AZ46" s="572">
        <f t="shared" si="13"/>
        <v>0.10726498046721113</v>
      </c>
      <c r="BA46" s="572">
        <f t="shared" si="13"/>
        <v>2.1816820328777963E-3</v>
      </c>
      <c r="BB46" s="572">
        <f t="shared" si="13"/>
        <v>4.2591541938272047E-2</v>
      </c>
      <c r="BC46" s="572">
        <f t="shared" si="13"/>
        <v>3.8855354922467476E-3</v>
      </c>
      <c r="BD46" s="572">
        <f t="shared" si="13"/>
        <v>4.1395869347136398E-2</v>
      </c>
      <c r="BE46" s="572">
        <f t="shared" si="13"/>
        <v>8.8314315967389072E-3</v>
      </c>
      <c r="BF46" s="572">
        <f t="shared" si="13"/>
        <v>0.65583913723700493</v>
      </c>
      <c r="BG46" s="572">
        <f t="shared" si="13"/>
        <v>4.3426992100043284E-2</v>
      </c>
      <c r="BH46" s="572">
        <f t="shared" si="13"/>
        <v>1.8094833663492418</v>
      </c>
      <c r="BI46" s="572">
        <f t="shared" si="13"/>
        <v>0.68264196868053717</v>
      </c>
      <c r="BJ46" s="573">
        <f t="shared" si="13"/>
        <v>2.6228934324356176E-2</v>
      </c>
    </row>
    <row r="47" spans="1:62" ht="15" thickBot="1" x14ac:dyDescent="0.4">
      <c r="A47" s="574" t="s">
        <v>4611</v>
      </c>
      <c r="B47" s="575"/>
      <c r="C47" s="575">
        <f>(100*C46)/C45</f>
        <v>0.92126212279941544</v>
      </c>
      <c r="D47" s="575">
        <f t="shared" ref="D47:BJ47" si="14">(100*D46)/D45</f>
        <v>0.32362921364747194</v>
      </c>
      <c r="E47" s="575">
        <f t="shared" si="14"/>
        <v>0.7033111521130162</v>
      </c>
      <c r="F47" s="575">
        <f t="shared" si="14"/>
        <v>0.68779994239698805</v>
      </c>
      <c r="G47" s="575">
        <f t="shared" si="14"/>
        <v>1.3863453537485357</v>
      </c>
      <c r="H47" s="575">
        <f t="shared" si="14"/>
        <v>0.9156052608184434</v>
      </c>
      <c r="I47" s="575">
        <f t="shared" si="14"/>
        <v>1.1768456224069539</v>
      </c>
      <c r="J47" s="575">
        <f t="shared" si="14"/>
        <v>1.3573051573294987</v>
      </c>
      <c r="K47" s="577">
        <f t="shared" si="14"/>
        <v>10.290667927216047</v>
      </c>
      <c r="L47" s="575">
        <f t="shared" si="14"/>
        <v>6.2549946190081718</v>
      </c>
      <c r="M47" s="575">
        <f t="shared" si="14"/>
        <v>2.2101579208972764</v>
      </c>
      <c r="N47" s="575">
        <f t="shared" si="14"/>
        <v>0</v>
      </c>
      <c r="O47" s="575"/>
      <c r="P47" s="575">
        <f t="shared" si="14"/>
        <v>2.0850123224590704</v>
      </c>
      <c r="Q47" s="575">
        <f t="shared" si="14"/>
        <v>2.231994004639251</v>
      </c>
      <c r="R47" s="575">
        <f t="shared" si="14"/>
        <v>2.1875267483115803</v>
      </c>
      <c r="S47" s="575">
        <f t="shared" si="14"/>
        <v>1.8111127226699737</v>
      </c>
      <c r="T47" s="575">
        <f t="shared" si="14"/>
        <v>4.995418625060446</v>
      </c>
      <c r="U47" s="575">
        <f t="shared" si="14"/>
        <v>3.1707142873248855</v>
      </c>
      <c r="V47" s="577">
        <f t="shared" si="14"/>
        <v>10.887110842540192</v>
      </c>
      <c r="W47" s="575">
        <f t="shared" si="14"/>
        <v>1.2923117936558408</v>
      </c>
      <c r="X47" s="575">
        <f t="shared" si="14"/>
        <v>5.5049857076276094</v>
      </c>
      <c r="Y47" s="575">
        <f t="shared" si="14"/>
        <v>3.2824787221164655</v>
      </c>
      <c r="Z47" s="575">
        <f t="shared" si="14"/>
        <v>6.171845413281158</v>
      </c>
      <c r="AA47" s="575">
        <f t="shared" si="14"/>
        <v>2.0317434315441885</v>
      </c>
      <c r="AB47" s="575">
        <f t="shared" si="14"/>
        <v>2.1078046361854201</v>
      </c>
      <c r="AC47" s="575">
        <f t="shared" si="14"/>
        <v>1.2283992845551168</v>
      </c>
      <c r="AD47" s="575">
        <f t="shared" si="14"/>
        <v>2.4400896841986661</v>
      </c>
      <c r="AE47" s="575">
        <f t="shared" si="14"/>
        <v>9.1016763613741194</v>
      </c>
      <c r="AF47" s="575">
        <f t="shared" si="14"/>
        <v>3.0523231093859455</v>
      </c>
      <c r="AG47" s="575">
        <f t="shared" si="14"/>
        <v>3.8247618001025714</v>
      </c>
      <c r="AH47" s="575">
        <f t="shared" si="14"/>
        <v>2.8046229183165354</v>
      </c>
      <c r="AI47" s="577">
        <f t="shared" si="14"/>
        <v>62.715332902938364</v>
      </c>
      <c r="AJ47" s="575">
        <f t="shared" si="14"/>
        <v>3.8357905347309535</v>
      </c>
      <c r="AK47" s="575">
        <f t="shared" si="14"/>
        <v>8.5469236310739163</v>
      </c>
      <c r="AL47" s="575">
        <f t="shared" si="14"/>
        <v>1.1679557041655184</v>
      </c>
      <c r="AM47" s="575">
        <f t="shared" si="14"/>
        <v>4.4593721966144475</v>
      </c>
      <c r="AN47" s="575">
        <f t="shared" si="14"/>
        <v>2.6640928466338045</v>
      </c>
      <c r="AO47" s="577">
        <f t="shared" si="14"/>
        <v>19.070613702750663</v>
      </c>
      <c r="AP47" s="575">
        <f t="shared" si="14"/>
        <v>7.7194706074616342</v>
      </c>
      <c r="AQ47" s="575">
        <f t="shared" si="14"/>
        <v>6.8519067095653092</v>
      </c>
      <c r="AR47" s="575">
        <f t="shared" si="14"/>
        <v>2.3595545324147573</v>
      </c>
      <c r="AS47" s="575">
        <f t="shared" si="14"/>
        <v>2.2484171872607295</v>
      </c>
      <c r="AT47" s="575">
        <f t="shared" si="14"/>
        <v>5.4372721254579037</v>
      </c>
      <c r="AU47" s="575">
        <f t="shared" si="14"/>
        <v>4.9291673339317121</v>
      </c>
      <c r="AV47" s="575">
        <f t="shared" si="14"/>
        <v>7.8094551349919916</v>
      </c>
      <c r="AW47" s="575">
        <f t="shared" si="14"/>
        <v>4.9201736466302481</v>
      </c>
      <c r="AX47" s="575">
        <f t="shared" si="14"/>
        <v>5.2084446132362325</v>
      </c>
      <c r="AY47" s="575">
        <f t="shared" si="14"/>
        <v>8.1563743311263561</v>
      </c>
      <c r="AZ47" s="575">
        <f t="shared" si="14"/>
        <v>3.8246295329353268</v>
      </c>
      <c r="BA47" s="575">
        <f t="shared" si="14"/>
        <v>0.47369665893040031</v>
      </c>
      <c r="BB47" s="575">
        <f t="shared" si="14"/>
        <v>3.8737617483512121</v>
      </c>
      <c r="BC47" s="575">
        <f t="shared" si="14"/>
        <v>2.9375708643385661</v>
      </c>
      <c r="BD47" s="575">
        <f t="shared" si="14"/>
        <v>5.7514059941525613</v>
      </c>
      <c r="BE47" s="575">
        <f t="shared" si="14"/>
        <v>8.1106566327004508</v>
      </c>
      <c r="BF47" s="577">
        <f t="shared" si="14"/>
        <v>19.048800831225996</v>
      </c>
      <c r="BG47" s="575">
        <f t="shared" si="14"/>
        <v>5.4654588318381139</v>
      </c>
      <c r="BH47" s="577">
        <f t="shared" si="14"/>
        <v>22.479470919453732</v>
      </c>
      <c r="BI47" s="577">
        <f t="shared" si="14"/>
        <v>50.932882446383942</v>
      </c>
      <c r="BJ47" s="578">
        <f t="shared" si="14"/>
        <v>11.299475245099005</v>
      </c>
    </row>
  </sheetData>
  <mergeCells count="1">
    <mergeCell ref="A1:R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CFD12-33CF-405B-9297-AD3DC3CCB6A1}">
  <dimension ref="A1:AH88"/>
  <sheetViews>
    <sheetView zoomScale="60" zoomScaleNormal="60" workbookViewId="0">
      <selection sqref="A1:R1"/>
    </sheetView>
  </sheetViews>
  <sheetFormatPr defaultColWidth="10.81640625" defaultRowHeight="14.5" x14ac:dyDescent="0.35"/>
  <cols>
    <col min="1" max="1" width="16.26953125" style="124" bestFit="1" customWidth="1"/>
    <col min="2" max="3" width="6" bestFit="1" customWidth="1"/>
    <col min="4" max="4" width="9.08984375" bestFit="1" customWidth="1"/>
    <col min="5" max="5" width="6.6328125" bestFit="1" customWidth="1"/>
    <col min="6" max="6" width="9.26953125" bestFit="1" customWidth="1"/>
    <col min="7" max="7" width="6" bestFit="1" customWidth="1"/>
    <col min="8" max="8" width="10.08984375" bestFit="1" customWidth="1"/>
    <col min="9" max="9" width="8.08984375" bestFit="1" customWidth="1"/>
    <col min="10" max="10" width="10.08984375" bestFit="1" customWidth="1"/>
    <col min="11" max="11" width="6" bestFit="1" customWidth="1"/>
    <col min="12" max="12" width="12" bestFit="1" customWidth="1"/>
    <col min="13" max="13" width="8.08984375" customWidth="1"/>
    <col min="14" max="14" width="14.6328125" bestFit="1" customWidth="1"/>
    <col min="15" max="15" width="6.36328125" bestFit="1" customWidth="1"/>
    <col min="16" max="16" width="12.08984375" customWidth="1"/>
    <col min="17" max="17" width="6.36328125" bestFit="1" customWidth="1"/>
    <col min="18" max="18" width="11.7265625" bestFit="1" customWidth="1"/>
  </cols>
  <sheetData>
    <row r="1" spans="1:34" ht="15" thickBot="1" x14ac:dyDescent="0.4">
      <c r="A1" s="592" t="s">
        <v>7141</v>
      </c>
      <c r="B1" s="592"/>
      <c r="C1" s="592"/>
      <c r="D1" s="592"/>
      <c r="E1" s="592"/>
      <c r="F1" s="592"/>
      <c r="G1" s="592"/>
      <c r="H1" s="592"/>
      <c r="I1" s="592"/>
      <c r="J1" s="592"/>
      <c r="K1" s="592"/>
      <c r="L1" s="592"/>
      <c r="M1" s="592"/>
      <c r="N1" s="592"/>
      <c r="O1" s="592"/>
      <c r="P1" s="592"/>
      <c r="Q1" s="592"/>
      <c r="R1" s="592"/>
    </row>
    <row r="2" spans="1:34" s="158" customFormat="1" ht="28" thickTop="1" x14ac:dyDescent="0.35">
      <c r="A2" s="148" t="s">
        <v>4615</v>
      </c>
      <c r="B2" s="149" t="s">
        <v>4616</v>
      </c>
      <c r="C2" s="149" t="s">
        <v>4617</v>
      </c>
      <c r="D2" s="150" t="s">
        <v>4618</v>
      </c>
      <c r="E2" s="151" t="s">
        <v>4619</v>
      </c>
      <c r="F2" s="152" t="s">
        <v>4620</v>
      </c>
      <c r="G2" s="151" t="s">
        <v>4621</v>
      </c>
      <c r="H2" s="153" t="s">
        <v>4622</v>
      </c>
      <c r="I2" s="151" t="s">
        <v>4621</v>
      </c>
      <c r="J2" s="152" t="s">
        <v>4623</v>
      </c>
      <c r="K2" s="154" t="s">
        <v>4624</v>
      </c>
      <c r="L2" s="153" t="s">
        <v>4625</v>
      </c>
      <c r="M2" s="155" t="s">
        <v>4626</v>
      </c>
      <c r="N2" s="156" t="s">
        <v>4627</v>
      </c>
      <c r="O2" s="155" t="s">
        <v>4626</v>
      </c>
      <c r="P2" s="156" t="s">
        <v>4628</v>
      </c>
      <c r="Q2" s="155" t="s">
        <v>4626</v>
      </c>
      <c r="R2" s="157" t="s">
        <v>4629</v>
      </c>
    </row>
    <row r="3" spans="1:34" s="158" customFormat="1" x14ac:dyDescent="0.35">
      <c r="A3" s="159"/>
      <c r="B3" s="160" t="s">
        <v>4630</v>
      </c>
      <c r="C3" s="160" t="s">
        <v>4630</v>
      </c>
      <c r="D3" s="160"/>
      <c r="E3" s="160" t="s">
        <v>4631</v>
      </c>
      <c r="F3" s="160"/>
      <c r="G3" s="160"/>
      <c r="H3" s="160"/>
      <c r="I3" s="160"/>
      <c r="J3" s="160"/>
      <c r="K3" s="160"/>
      <c r="L3" s="160"/>
      <c r="M3" s="160"/>
      <c r="N3" s="161" t="s">
        <v>4632</v>
      </c>
      <c r="O3" s="161" t="s">
        <v>4632</v>
      </c>
      <c r="P3" s="161" t="s">
        <v>4632</v>
      </c>
      <c r="Q3" s="161" t="s">
        <v>4632</v>
      </c>
      <c r="R3" s="160" t="s">
        <v>4633</v>
      </c>
      <c r="T3" s="162"/>
      <c r="U3" s="162"/>
      <c r="V3" s="162"/>
      <c r="W3" s="162"/>
      <c r="X3" s="162"/>
      <c r="Y3" s="162"/>
      <c r="Z3" s="162"/>
      <c r="AA3" s="162"/>
      <c r="AB3" s="162"/>
      <c r="AC3" s="162"/>
      <c r="AD3" s="162"/>
      <c r="AE3" s="162"/>
      <c r="AF3" s="162"/>
      <c r="AG3" s="162"/>
      <c r="AH3" s="162"/>
    </row>
    <row r="4" spans="1:34" x14ac:dyDescent="0.35">
      <c r="A4" s="163" t="s">
        <v>4634</v>
      </c>
      <c r="B4" s="164"/>
      <c r="C4" s="164"/>
      <c r="D4" s="165"/>
      <c r="E4" s="166"/>
      <c r="F4" s="166"/>
      <c r="G4" s="166"/>
      <c r="H4" s="166"/>
      <c r="I4" s="166"/>
      <c r="J4" s="166"/>
      <c r="K4" s="166"/>
      <c r="L4" s="166"/>
      <c r="M4" s="166"/>
      <c r="N4" s="166"/>
      <c r="O4" s="166"/>
      <c r="P4" s="166"/>
      <c r="Q4" s="166"/>
      <c r="R4" s="167"/>
    </row>
    <row r="5" spans="1:34" x14ac:dyDescent="0.35">
      <c r="A5" s="168" t="s">
        <v>4635</v>
      </c>
      <c r="B5" s="169">
        <v>329.218182280343</v>
      </c>
      <c r="C5" s="169">
        <v>1130.6703409706286</v>
      </c>
      <c r="D5" s="170">
        <v>3.5477459177150599</v>
      </c>
      <c r="E5" s="171">
        <v>0.75192155615642742</v>
      </c>
      <c r="F5" s="171">
        <v>3.0205217743287718</v>
      </c>
      <c r="G5" s="172">
        <v>0.11761987178823041</v>
      </c>
      <c r="H5" s="173">
        <v>0.22334005875197255</v>
      </c>
      <c r="I5" s="174">
        <v>8.4641643882568966E-4</v>
      </c>
      <c r="J5" s="171">
        <v>3.0434057985695309</v>
      </c>
      <c r="K5" s="172">
        <v>0.11853246079040036</v>
      </c>
      <c r="L5" s="174">
        <v>0.21666383930472308</v>
      </c>
      <c r="M5" s="174">
        <v>1.0773461792459261E-3</v>
      </c>
      <c r="N5" s="175">
        <v>1831.4916324532981</v>
      </c>
      <c r="O5" s="175">
        <v>64.288568425433368</v>
      </c>
      <c r="P5" s="169">
        <v>2956.0615242496906</v>
      </c>
      <c r="Q5" s="175">
        <v>8.0231927107748451</v>
      </c>
      <c r="R5" s="176">
        <v>38.042844594779922</v>
      </c>
    </row>
    <row r="6" spans="1:34" x14ac:dyDescent="0.35">
      <c r="A6" s="168" t="s">
        <v>4636</v>
      </c>
      <c r="B6" s="169">
        <v>76.023568928187004</v>
      </c>
      <c r="C6" s="169">
        <v>88.244504155826789</v>
      </c>
      <c r="D6" s="170">
        <v>1.1990567409309201</v>
      </c>
      <c r="E6" s="171">
        <v>-7.1779179080971589E-2</v>
      </c>
      <c r="F6" s="171">
        <v>1.8201159342934934</v>
      </c>
      <c r="G6" s="172">
        <v>3.975539050407683E-2</v>
      </c>
      <c r="H6" s="173">
        <v>0.21579870562483575</v>
      </c>
      <c r="I6" s="174">
        <v>1.1688644805845614E-3</v>
      </c>
      <c r="J6" s="171">
        <v>1.8188104071142277</v>
      </c>
      <c r="K6" s="172">
        <v>3.9732229847461956E-2</v>
      </c>
      <c r="L6" s="174">
        <v>0.21643611264274226</v>
      </c>
      <c r="M6" s="174">
        <v>1.2106667523735454E-3</v>
      </c>
      <c r="N6" s="175">
        <v>2824.3822051979264</v>
      </c>
      <c r="O6" s="175">
        <v>50.872780033401796</v>
      </c>
      <c r="P6" s="169">
        <v>2954.3645863860743</v>
      </c>
      <c r="Q6" s="175">
        <v>9.0268626457316028</v>
      </c>
      <c r="R6" s="167">
        <v>4.3996730053939892</v>
      </c>
    </row>
    <row r="7" spans="1:34" x14ac:dyDescent="0.35">
      <c r="A7" s="168" t="s">
        <v>4637</v>
      </c>
      <c r="B7" s="169">
        <v>421.24829953736901</v>
      </c>
      <c r="C7" s="169">
        <v>1543.7377445038455</v>
      </c>
      <c r="D7" s="170">
        <v>3.7856083735502599</v>
      </c>
      <c r="E7" s="171">
        <v>1.2754371274263605</v>
      </c>
      <c r="F7" s="171">
        <v>3.1878661041940379</v>
      </c>
      <c r="G7" s="172">
        <v>0.238345503188229</v>
      </c>
      <c r="H7" s="173">
        <v>0.22421525147938789</v>
      </c>
      <c r="I7" s="174">
        <v>3.8090483579767982E-3</v>
      </c>
      <c r="J7" s="171">
        <v>3.2290506145959839</v>
      </c>
      <c r="K7" s="172">
        <v>0.24144054461969769</v>
      </c>
      <c r="L7" s="174">
        <v>0.21287997318190799</v>
      </c>
      <c r="M7" s="174">
        <v>3.9325378708410927E-3</v>
      </c>
      <c r="N7" s="175">
        <v>1739.1739578655609</v>
      </c>
      <c r="O7" s="175">
        <v>122.02385937965664</v>
      </c>
      <c r="P7" s="169">
        <v>2927.5984148165785</v>
      </c>
      <c r="Q7" s="175">
        <v>29.880455581640039</v>
      </c>
      <c r="R7" s="176">
        <v>40.593834555190369</v>
      </c>
    </row>
    <row r="8" spans="1:34" x14ac:dyDescent="0.35">
      <c r="A8" s="168" t="s">
        <v>4638</v>
      </c>
      <c r="B8" s="169">
        <v>549.74155241277094</v>
      </c>
      <c r="C8" s="169">
        <v>1437.8426634973687</v>
      </c>
      <c r="D8" s="170">
        <v>2.70179953629839</v>
      </c>
      <c r="E8" s="171">
        <v>0.57553101314542998</v>
      </c>
      <c r="F8" s="171">
        <v>3.3831281688796175</v>
      </c>
      <c r="G8" s="172">
        <v>6.4184505775252365E-2</v>
      </c>
      <c r="H8" s="173">
        <v>0.21580194952669615</v>
      </c>
      <c r="I8" s="174">
        <v>5.7777682514915669E-4</v>
      </c>
      <c r="J8" s="171">
        <v>3.4027118307535726</v>
      </c>
      <c r="K8" s="172">
        <v>6.4581857574649779E-2</v>
      </c>
      <c r="L8" s="174">
        <v>0.21068466866344002</v>
      </c>
      <c r="M8" s="174">
        <v>7.5186199736049762E-4</v>
      </c>
      <c r="N8" s="175">
        <v>1660.905497206938</v>
      </c>
      <c r="O8" s="175">
        <v>28.265246240133138</v>
      </c>
      <c r="P8" s="169">
        <v>2910.8190449715958</v>
      </c>
      <c r="Q8" s="175">
        <v>5.7808289813825677</v>
      </c>
      <c r="R8" s="176">
        <v>42.940269678524608</v>
      </c>
    </row>
    <row r="9" spans="1:34" x14ac:dyDescent="0.35">
      <c r="A9" s="168" t="s">
        <v>4639</v>
      </c>
      <c r="B9" s="169">
        <v>334.547374553721</v>
      </c>
      <c r="C9" s="169">
        <v>807.00569321557282</v>
      </c>
      <c r="D9" s="170">
        <v>2.4918350718003399</v>
      </c>
      <c r="E9" s="171">
        <v>0.65078305587256857</v>
      </c>
      <c r="F9" s="171">
        <v>3.1321869904593291</v>
      </c>
      <c r="G9" s="172">
        <v>6.0159594440659055E-2</v>
      </c>
      <c r="H9" s="173">
        <v>0.21317947533798964</v>
      </c>
      <c r="I9" s="174">
        <v>6.6163940943673202E-4</v>
      </c>
      <c r="J9" s="171">
        <v>3.1527042555562632</v>
      </c>
      <c r="K9" s="172">
        <v>6.0589443739844269E-2</v>
      </c>
      <c r="L9" s="174">
        <v>0.20738886904790571</v>
      </c>
      <c r="M9" s="174">
        <v>8.8811395026021432E-4</v>
      </c>
      <c r="N9" s="175">
        <v>1775.981766319934</v>
      </c>
      <c r="O9" s="175">
        <v>30.346313580526612</v>
      </c>
      <c r="P9" s="169">
        <v>2885.249734118242</v>
      </c>
      <c r="Q9" s="175">
        <v>6.9525427269661364</v>
      </c>
      <c r="R9" s="176">
        <v>38.446168270328606</v>
      </c>
    </row>
    <row r="10" spans="1:34" x14ac:dyDescent="0.35">
      <c r="A10" s="168" t="s">
        <v>4640</v>
      </c>
      <c r="B10" s="169">
        <v>433.80865310524001</v>
      </c>
      <c r="C10" s="169">
        <v>1537.4854236049921</v>
      </c>
      <c r="D10" s="170">
        <v>3.6611128690387398</v>
      </c>
      <c r="E10" s="171">
        <v>0.60636999511918555</v>
      </c>
      <c r="F10" s="171">
        <v>3.5562777597208144</v>
      </c>
      <c r="G10" s="172">
        <v>0.10161216495466033</v>
      </c>
      <c r="H10" s="173">
        <v>0.21129263325573913</v>
      </c>
      <c r="I10" s="174">
        <v>6.3876741165895957E-4</v>
      </c>
      <c r="J10" s="171">
        <v>3.5779735175646366</v>
      </c>
      <c r="K10" s="172">
        <v>0.10267776557577415</v>
      </c>
      <c r="L10" s="174">
        <v>0.20589588661638172</v>
      </c>
      <c r="M10" s="174">
        <v>2.4624979235771459E-3</v>
      </c>
      <c r="N10" s="175">
        <v>1588.7822929928234</v>
      </c>
      <c r="O10" s="175">
        <v>41.469797203200415</v>
      </c>
      <c r="P10" s="169">
        <v>2873.5136647552486</v>
      </c>
      <c r="Q10" s="175">
        <v>19.437439275232233</v>
      </c>
      <c r="R10" s="176">
        <v>44.709422736357581</v>
      </c>
    </row>
    <row r="11" spans="1:34" x14ac:dyDescent="0.35">
      <c r="A11" s="168" t="s">
        <v>4641</v>
      </c>
      <c r="B11" s="169">
        <v>313.490800780847</v>
      </c>
      <c r="C11" s="169">
        <v>856.50680588756279</v>
      </c>
      <c r="D11" s="170">
        <v>2.8223205538345999</v>
      </c>
      <c r="E11" s="171">
        <v>0.37347942142600554</v>
      </c>
      <c r="F11" s="171">
        <v>3.0087463864572364</v>
      </c>
      <c r="G11" s="172">
        <v>5.8152705014512751E-2</v>
      </c>
      <c r="H11" s="173">
        <v>0.20898248227044972</v>
      </c>
      <c r="I11" s="174">
        <v>7.3675180843567106E-4</v>
      </c>
      <c r="J11" s="171">
        <v>3.0200255604473125</v>
      </c>
      <c r="K11" s="172">
        <v>5.840011107356706E-2</v>
      </c>
      <c r="L11" s="174">
        <v>0.20565838984488194</v>
      </c>
      <c r="M11" s="174">
        <v>9.1928898123017815E-4</v>
      </c>
      <c r="N11" s="175">
        <v>1843.8225035017304</v>
      </c>
      <c r="O11" s="175">
        <v>31.543505489559266</v>
      </c>
      <c r="P11" s="169">
        <v>2871.6377739485356</v>
      </c>
      <c r="Q11" s="175">
        <v>7.2658867423122544</v>
      </c>
      <c r="R11" s="176">
        <v>35.791953977313341</v>
      </c>
    </row>
    <row r="12" spans="1:34" x14ac:dyDescent="0.35">
      <c r="A12" s="168" t="s">
        <v>4642</v>
      </c>
      <c r="B12" s="169">
        <v>501.09893622905298</v>
      </c>
      <c r="C12" s="169">
        <v>1529.3227199444461</v>
      </c>
      <c r="D12" s="170">
        <v>3.15265161325445</v>
      </c>
      <c r="E12" s="171">
        <v>0.37392546311536284</v>
      </c>
      <c r="F12" s="171">
        <v>3.3280403405485006</v>
      </c>
      <c r="G12" s="172">
        <v>6.3220189466267257E-2</v>
      </c>
      <c r="H12" s="173">
        <v>0.20863653749281785</v>
      </c>
      <c r="I12" s="174">
        <v>5.7039570033609664E-4</v>
      </c>
      <c r="J12" s="171">
        <v>3.3405314381993017</v>
      </c>
      <c r="K12" s="172">
        <v>6.3764788953703855E-2</v>
      </c>
      <c r="L12" s="174">
        <v>0.20530796053059519</v>
      </c>
      <c r="M12" s="174">
        <v>1.7618408440790761E-3</v>
      </c>
      <c r="N12" s="175">
        <v>1688.1023964480796</v>
      </c>
      <c r="O12" s="175">
        <v>28.836264507768874</v>
      </c>
      <c r="P12" s="169">
        <v>2868.8653437776306</v>
      </c>
      <c r="Q12" s="175">
        <v>13.952454112364272</v>
      </c>
      <c r="R12" s="176">
        <v>41.157837884951405</v>
      </c>
    </row>
    <row r="13" spans="1:34" x14ac:dyDescent="0.35">
      <c r="A13" s="168" t="s">
        <v>4643</v>
      </c>
      <c r="B13" s="169">
        <v>308.62066844775802</v>
      </c>
      <c r="C13" s="169">
        <v>792.58315714434616</v>
      </c>
      <c r="D13" s="170">
        <v>2.6528955609099198</v>
      </c>
      <c r="E13" s="171">
        <v>0.29718844320209631</v>
      </c>
      <c r="F13" s="171">
        <v>3.0051002509024936</v>
      </c>
      <c r="G13" s="172">
        <v>5.8001617203542237E-2</v>
      </c>
      <c r="H13" s="173">
        <v>0.20759569037580239</v>
      </c>
      <c r="I13" s="174">
        <v>6.9917222763308401E-4</v>
      </c>
      <c r="J13" s="171">
        <v>3.0140576820048568</v>
      </c>
      <c r="K13" s="172">
        <v>5.8196489860319653E-2</v>
      </c>
      <c r="L13" s="174">
        <v>0.20495008982077531</v>
      </c>
      <c r="M13" s="174">
        <v>8.4553922109506876E-4</v>
      </c>
      <c r="N13" s="175">
        <v>1846.9968246964972</v>
      </c>
      <c r="O13" s="175">
        <v>31.541652227871964</v>
      </c>
      <c r="P13" s="169">
        <v>2866.0284471856507</v>
      </c>
      <c r="Q13" s="175">
        <v>6.7094150612195413</v>
      </c>
      <c r="R13" s="176">
        <v>35.555530632984834</v>
      </c>
    </row>
    <row r="14" spans="1:34" x14ac:dyDescent="0.35">
      <c r="A14" s="168" t="s">
        <v>4644</v>
      </c>
      <c r="B14" s="169">
        <v>346.95388734132302</v>
      </c>
      <c r="C14" s="169">
        <v>599.99004290218807</v>
      </c>
      <c r="D14" s="170">
        <v>1.78637489571699</v>
      </c>
      <c r="E14" s="171">
        <v>0.20466676311453202</v>
      </c>
      <c r="F14" s="171">
        <v>2.1899267146505479</v>
      </c>
      <c r="G14" s="172">
        <v>0.30422916084174467</v>
      </c>
      <c r="H14" s="173">
        <v>0.2038867376749596</v>
      </c>
      <c r="I14" s="174">
        <v>6.3313126703484074E-3</v>
      </c>
      <c r="J14" s="171">
        <v>2.194417958856143</v>
      </c>
      <c r="K14" s="172">
        <v>0.30485414563582142</v>
      </c>
      <c r="L14" s="174">
        <v>0.20206388923377269</v>
      </c>
      <c r="M14" s="174">
        <v>6.3526176277775154E-3</v>
      </c>
      <c r="N14" s="175">
        <v>2420.5515176536187</v>
      </c>
      <c r="O14" s="175">
        <v>317.62443897144112</v>
      </c>
      <c r="P14" s="169">
        <v>2842.9397479339204</v>
      </c>
      <c r="Q14" s="175">
        <v>51.233763396435357</v>
      </c>
      <c r="R14" s="176">
        <v>14.857445733321235</v>
      </c>
    </row>
    <row r="15" spans="1:34" x14ac:dyDescent="0.35">
      <c r="A15" s="168" t="s">
        <v>4645</v>
      </c>
      <c r="B15" s="169">
        <v>227.44279955727501</v>
      </c>
      <c r="C15" s="169">
        <v>332.74672526893056</v>
      </c>
      <c r="D15" s="170">
        <v>1.5112695054399701</v>
      </c>
      <c r="E15" s="171">
        <v>0.12345597198861964</v>
      </c>
      <c r="F15" s="171">
        <v>2.0583768770850934</v>
      </c>
      <c r="G15" s="172">
        <v>4.0373458904811282E-2</v>
      </c>
      <c r="H15" s="173">
        <v>0.20182095111553053</v>
      </c>
      <c r="I15" s="174">
        <v>6.7926287665875506E-4</v>
      </c>
      <c r="J15" s="171">
        <v>2.0609212073936005</v>
      </c>
      <c r="K15" s="172">
        <v>4.0427588714790026E-2</v>
      </c>
      <c r="L15" s="174">
        <v>0.20072119541519601</v>
      </c>
      <c r="M15" s="174">
        <v>7.2550379862596534E-4</v>
      </c>
      <c r="N15" s="175">
        <v>2549.9619528017361</v>
      </c>
      <c r="O15" s="175">
        <v>42.002080595093048</v>
      </c>
      <c r="P15" s="169">
        <v>2832.069517798916</v>
      </c>
      <c r="Q15" s="175">
        <v>5.8960551052664991</v>
      </c>
      <c r="R15" s="177">
        <v>9.961180798147705</v>
      </c>
    </row>
    <row r="16" spans="1:34" x14ac:dyDescent="0.35">
      <c r="A16" s="168" t="s">
        <v>4646</v>
      </c>
      <c r="B16" s="169">
        <v>274.74649614148097</v>
      </c>
      <c r="C16" s="169">
        <v>550.36818565589533</v>
      </c>
      <c r="D16" s="170">
        <v>2.0692905779216</v>
      </c>
      <c r="E16" s="171">
        <v>0.13171735480461391</v>
      </c>
      <c r="F16" s="171">
        <v>2.5137364497330177</v>
      </c>
      <c r="G16" s="172">
        <v>0.26840229552430761</v>
      </c>
      <c r="H16" s="173">
        <v>0.20172839557085645</v>
      </c>
      <c r="I16" s="174">
        <v>7.1821060773341139E-4</v>
      </c>
      <c r="J16" s="171">
        <v>2.5170518438407856</v>
      </c>
      <c r="K16" s="172">
        <v>0.26875744757831954</v>
      </c>
      <c r="L16" s="174">
        <v>0.20055496890578783</v>
      </c>
      <c r="M16" s="174">
        <v>7.7126430470755955E-4</v>
      </c>
      <c r="N16" s="175">
        <v>2156.5497559761516</v>
      </c>
      <c r="O16" s="175">
        <v>215.46104039314378</v>
      </c>
      <c r="P16" s="169">
        <v>2830.7179795053084</v>
      </c>
      <c r="Q16" s="175">
        <v>6.2738995066655079</v>
      </c>
      <c r="R16" s="176">
        <v>23.816156480801148</v>
      </c>
    </row>
    <row r="17" spans="1:18" x14ac:dyDescent="0.35">
      <c r="A17" s="168" t="s">
        <v>4647</v>
      </c>
      <c r="B17" s="169">
        <v>252.35186674250099</v>
      </c>
      <c r="C17" s="169">
        <v>685.08618521360472</v>
      </c>
      <c r="D17" s="170">
        <v>2.80439387455684</v>
      </c>
      <c r="E17" s="171">
        <v>0.23284202811487822</v>
      </c>
      <c r="F17" s="171">
        <v>2.9277313362929336</v>
      </c>
      <c r="G17" s="172">
        <v>5.688349265665895E-2</v>
      </c>
      <c r="H17" s="173">
        <v>0.20090344265517124</v>
      </c>
      <c r="I17" s="174">
        <v>7.3307455973290619E-4</v>
      </c>
      <c r="J17" s="171">
        <v>2.9345642351744479</v>
      </c>
      <c r="K17" s="172">
        <v>5.7029961493128306E-2</v>
      </c>
      <c r="L17" s="174">
        <v>0.19882885472296594</v>
      </c>
      <c r="M17" s="174">
        <v>8.2707706483894992E-4</v>
      </c>
      <c r="N17" s="175">
        <v>1890.3540020512232</v>
      </c>
      <c r="O17" s="175">
        <v>32.39012482529688</v>
      </c>
      <c r="P17" s="169">
        <v>2816.6070726920625</v>
      </c>
      <c r="Q17" s="175">
        <v>6.7949401205651085</v>
      </c>
      <c r="R17" s="176">
        <v>32.885420178809078</v>
      </c>
    </row>
    <row r="18" spans="1:18" x14ac:dyDescent="0.35">
      <c r="A18" s="168" t="s">
        <v>4648</v>
      </c>
      <c r="B18" s="169">
        <v>205.369980698707</v>
      </c>
      <c r="C18" s="169">
        <v>75.000124741342219</v>
      </c>
      <c r="D18" s="170">
        <v>0.37724660923773601</v>
      </c>
      <c r="E18" s="171">
        <v>-7.3931276687850492E-3</v>
      </c>
      <c r="F18" s="171">
        <v>2.0073853894453419</v>
      </c>
      <c r="G18" s="172">
        <v>3.964143932803408E-2</v>
      </c>
      <c r="H18" s="173">
        <v>0.19865420342008017</v>
      </c>
      <c r="I18" s="174">
        <v>7.0600610385680002E-4</v>
      </c>
      <c r="J18" s="171">
        <v>2.0072369918519195</v>
      </c>
      <c r="K18" s="172">
        <v>3.9638786544676112E-2</v>
      </c>
      <c r="L18" s="174">
        <v>0.19872008313258227</v>
      </c>
      <c r="M18" s="174">
        <v>7.0902075597079018E-4</v>
      </c>
      <c r="N18" s="175">
        <v>2606.0439568549623</v>
      </c>
      <c r="O18" s="175">
        <v>43.041147124628878</v>
      </c>
      <c r="P18" s="169">
        <v>2815.7131675037531</v>
      </c>
      <c r="Q18" s="175">
        <v>5.8286941147520945</v>
      </c>
      <c r="R18" s="178">
        <v>7.4463980588857801</v>
      </c>
    </row>
    <row r="19" spans="1:18" x14ac:dyDescent="0.35">
      <c r="A19" s="168" t="s">
        <v>4649</v>
      </c>
      <c r="B19" s="169">
        <v>189.444766783201</v>
      </c>
      <c r="C19" s="169">
        <v>134.38159222044439</v>
      </c>
      <c r="D19" s="170">
        <v>0.73275280769607698</v>
      </c>
      <c r="E19" s="171">
        <v>8.1755498093059494E-3</v>
      </c>
      <c r="F19" s="171">
        <v>2.0839077223438491</v>
      </c>
      <c r="G19" s="172">
        <v>4.1364002866489363E-2</v>
      </c>
      <c r="H19" s="173">
        <v>0.19829023174235771</v>
      </c>
      <c r="I19" s="174">
        <v>7.4523033779106275E-4</v>
      </c>
      <c r="J19" s="171">
        <v>2.0840781071875671</v>
      </c>
      <c r="K19" s="172">
        <v>4.1367735826920195E-2</v>
      </c>
      <c r="L19" s="174">
        <v>0.19821737392085906</v>
      </c>
      <c r="M19" s="174">
        <v>7.4884459180015915E-4</v>
      </c>
      <c r="N19" s="175">
        <v>2526.5184807077867</v>
      </c>
      <c r="O19" s="175">
        <v>42.191580792515651</v>
      </c>
      <c r="P19" s="169">
        <v>2811.5745036752055</v>
      </c>
      <c r="Q19" s="175">
        <v>6.1739949660302083</v>
      </c>
      <c r="R19" s="178">
        <v>10.138661543373729</v>
      </c>
    </row>
    <row r="20" spans="1:18" x14ac:dyDescent="0.35">
      <c r="A20" s="168" t="s">
        <v>4650</v>
      </c>
      <c r="B20" s="169">
        <v>146.41561358276499</v>
      </c>
      <c r="C20" s="169">
        <v>185.67365481138097</v>
      </c>
      <c r="D20" s="170">
        <v>1.3099756284649</v>
      </c>
      <c r="E20" s="171">
        <v>2.1684781294829987E-2</v>
      </c>
      <c r="F20" s="171">
        <v>2.0284832352196607</v>
      </c>
      <c r="G20" s="172">
        <v>4.097484271467676E-2</v>
      </c>
      <c r="H20" s="173">
        <v>0.19808974718374647</v>
      </c>
      <c r="I20" s="174">
        <v>8.5251411388630855E-4</v>
      </c>
      <c r="J20" s="171">
        <v>2.0289232027788238</v>
      </c>
      <c r="K20" s="172">
        <v>4.0984911233994392E-2</v>
      </c>
      <c r="L20" s="174">
        <v>0.19789649980680507</v>
      </c>
      <c r="M20" s="174">
        <v>8.6358331655300377E-4</v>
      </c>
      <c r="N20" s="175">
        <v>2583.0908454457822</v>
      </c>
      <c r="O20" s="175">
        <v>43.729768134709502</v>
      </c>
      <c r="P20" s="169">
        <v>2808.9265343318116</v>
      </c>
      <c r="Q20" s="175">
        <v>7.1332315601321055</v>
      </c>
      <c r="R20" s="178">
        <v>8.0399286391358498</v>
      </c>
    </row>
    <row r="21" spans="1:18" x14ac:dyDescent="0.35">
      <c r="A21" s="168" t="s">
        <v>4651</v>
      </c>
      <c r="B21" s="169">
        <v>203.35812560202001</v>
      </c>
      <c r="C21" s="169">
        <v>36.299898236901363</v>
      </c>
      <c r="D21" s="170">
        <v>0.184392901772235</v>
      </c>
      <c r="E21" s="171">
        <v>3.0685930223175624E-2</v>
      </c>
      <c r="F21" s="171">
        <v>1.9749654452370191</v>
      </c>
      <c r="G21" s="172">
        <v>3.908320422342814E-2</v>
      </c>
      <c r="H21" s="173">
        <v>0.19769865658212821</v>
      </c>
      <c r="I21" s="174">
        <v>7.1530038041964694E-4</v>
      </c>
      <c r="J21" s="171">
        <v>1.9755716677805031</v>
      </c>
      <c r="K21" s="172">
        <v>3.9096376701559694E-2</v>
      </c>
      <c r="L21" s="174">
        <v>0.19742518129950379</v>
      </c>
      <c r="M21" s="174">
        <v>7.2847626424427992E-4</v>
      </c>
      <c r="N21" s="175">
        <v>2640.3118083108052</v>
      </c>
      <c r="O21" s="175">
        <v>43.591632261616269</v>
      </c>
      <c r="P21" s="169">
        <v>2805.0280948414147</v>
      </c>
      <c r="Q21" s="175">
        <v>6.0337342390666349</v>
      </c>
      <c r="R21" s="178">
        <v>5.8721795633181317</v>
      </c>
    </row>
    <row r="22" spans="1:18" x14ac:dyDescent="0.35">
      <c r="A22" s="168" t="s">
        <v>4652</v>
      </c>
      <c r="B22" s="169">
        <v>207.38596056671801</v>
      </c>
      <c r="C22" s="169">
        <v>157.85856794407349</v>
      </c>
      <c r="D22" s="170">
        <v>0.78630154249890705</v>
      </c>
      <c r="E22" s="171">
        <v>1.3710717256954634E-2</v>
      </c>
      <c r="F22" s="171">
        <v>2.0009786147830653</v>
      </c>
      <c r="G22" s="172">
        <v>3.935911216120723E-2</v>
      </c>
      <c r="H22" s="173">
        <v>0.197447202259253</v>
      </c>
      <c r="I22" s="174">
        <v>6.7528895176303982E-4</v>
      </c>
      <c r="J22" s="171">
        <v>2.0012530009236182</v>
      </c>
      <c r="K22" s="172">
        <v>3.936498759333891E-2</v>
      </c>
      <c r="L22" s="174">
        <v>0.19732501233537744</v>
      </c>
      <c r="M22" s="174">
        <v>6.8088729934076488E-4</v>
      </c>
      <c r="N22" s="175">
        <v>2612.4504985773287</v>
      </c>
      <c r="O22" s="175">
        <v>42.954018047683348</v>
      </c>
      <c r="P22" s="169">
        <v>2804.1981858625131</v>
      </c>
      <c r="Q22" s="175">
        <v>5.6428568626073785</v>
      </c>
      <c r="R22" s="178">
        <v>6.8378793001111209</v>
      </c>
    </row>
    <row r="23" spans="1:18" x14ac:dyDescent="0.35">
      <c r="A23" s="168" t="s">
        <v>4653</v>
      </c>
      <c r="B23" s="169">
        <v>262.333025293584</v>
      </c>
      <c r="C23" s="169">
        <v>136.0925550951163</v>
      </c>
      <c r="D23" s="170">
        <v>0.53589748852979602</v>
      </c>
      <c r="E23" s="171">
        <v>6.1110807194305608E-3</v>
      </c>
      <c r="F23" s="171">
        <v>2.0315251321818737</v>
      </c>
      <c r="G23" s="172">
        <v>4.0935094874786589E-2</v>
      </c>
      <c r="H23" s="173">
        <v>0.19736085517449761</v>
      </c>
      <c r="I23" s="174">
        <v>6.3592743896557179E-4</v>
      </c>
      <c r="J23" s="171">
        <v>2.0316492879097936</v>
      </c>
      <c r="K23" s="172">
        <v>4.0937784897395635E-2</v>
      </c>
      <c r="L23" s="174">
        <v>0.19730639208002054</v>
      </c>
      <c r="M23" s="174">
        <v>6.3829439684137158E-4</v>
      </c>
      <c r="N23" s="175">
        <v>2580.2344598733848</v>
      </c>
      <c r="O23" s="175">
        <v>43.579921634476705</v>
      </c>
      <c r="P23" s="169">
        <v>2804.0438620448308</v>
      </c>
      <c r="Q23" s="175">
        <v>5.2904410969920361</v>
      </c>
      <c r="R23" s="178">
        <v>7.9816655224584974</v>
      </c>
    </row>
    <row r="24" spans="1:18" x14ac:dyDescent="0.35">
      <c r="A24" s="168" t="s">
        <v>4654</v>
      </c>
      <c r="B24" s="169">
        <v>139.965103707282</v>
      </c>
      <c r="C24" s="169">
        <v>178.65432924946188</v>
      </c>
      <c r="D24" s="170">
        <v>1.3185423882559699</v>
      </c>
      <c r="E24" s="171">
        <v>6.9955070744735226E-2</v>
      </c>
      <c r="F24" s="171">
        <v>2.0360100108267791</v>
      </c>
      <c r="G24" s="172">
        <v>4.1478805925187982E-2</v>
      </c>
      <c r="H24" s="173">
        <v>0.19788771605555031</v>
      </c>
      <c r="I24" s="174">
        <v>8.8225469240866574E-4</v>
      </c>
      <c r="J24" s="171">
        <v>2.0374353001323646</v>
      </c>
      <c r="K24" s="172">
        <v>4.1511926829126959E-2</v>
      </c>
      <c r="L24" s="174">
        <v>0.19726423388786546</v>
      </c>
      <c r="M24" s="174">
        <v>9.1888208123961474E-4</v>
      </c>
      <c r="N24" s="175">
        <v>2574.1930506329281</v>
      </c>
      <c r="O24" s="175">
        <v>43.990362550931877</v>
      </c>
      <c r="P24" s="169">
        <v>2803.6943951010239</v>
      </c>
      <c r="Q24" s="175">
        <v>7.6179335339857781</v>
      </c>
      <c r="R24" s="177">
        <v>8.1856761874300599</v>
      </c>
    </row>
    <row r="25" spans="1:18" x14ac:dyDescent="0.35">
      <c r="A25" s="163" t="s">
        <v>4655</v>
      </c>
      <c r="B25" s="164"/>
      <c r="C25" s="164"/>
      <c r="D25" s="165"/>
      <c r="E25" s="166"/>
      <c r="F25" s="166"/>
      <c r="G25" s="166"/>
      <c r="H25" s="166"/>
      <c r="I25" s="166"/>
      <c r="J25" s="166"/>
      <c r="K25" s="166"/>
      <c r="L25" s="166"/>
      <c r="M25" s="166"/>
      <c r="N25" s="166"/>
      <c r="O25" s="166"/>
      <c r="P25" s="166"/>
      <c r="Q25" s="166"/>
      <c r="R25" s="167"/>
    </row>
    <row r="26" spans="1:18" x14ac:dyDescent="0.35">
      <c r="A26" s="168" t="s">
        <v>4656</v>
      </c>
      <c r="B26" s="169">
        <v>387.659539874129</v>
      </c>
      <c r="C26" s="169">
        <v>1629.0634039163567</v>
      </c>
      <c r="D26" s="170">
        <v>4.3409804819765299</v>
      </c>
      <c r="E26" s="171">
        <v>0.68313929457758071</v>
      </c>
      <c r="F26" s="171">
        <v>2.4905546023749614</v>
      </c>
      <c r="G26" s="172">
        <v>4.7467378641487687E-2</v>
      </c>
      <c r="H26" s="173">
        <v>0.22644799594056125</v>
      </c>
      <c r="I26" s="174">
        <v>5.7285334617427665E-4</v>
      </c>
      <c r="J26" s="171">
        <v>2.5076855880111246</v>
      </c>
      <c r="K26" s="172">
        <v>4.8197225489763629E-2</v>
      </c>
      <c r="L26" s="174">
        <v>0.22038802132566257</v>
      </c>
      <c r="M26" s="174">
        <v>2.2754395738927612E-3</v>
      </c>
      <c r="N26" s="175">
        <v>2163.392052076174</v>
      </c>
      <c r="O26" s="175">
        <v>35.914058698036115</v>
      </c>
      <c r="P26" s="169">
        <v>2983.5280654347216</v>
      </c>
      <c r="Q26" s="175">
        <v>16.620027203853187</v>
      </c>
      <c r="R26" s="176">
        <v>27.488798341136029</v>
      </c>
    </row>
    <row r="27" spans="1:18" x14ac:dyDescent="0.35">
      <c r="A27" s="168" t="s">
        <v>4657</v>
      </c>
      <c r="B27" s="169">
        <v>195.475433482444</v>
      </c>
      <c r="C27" s="169">
        <v>727.65314451606616</v>
      </c>
      <c r="D27" s="170">
        <v>3.8453205341151202</v>
      </c>
      <c r="E27" s="171">
        <v>0.23293095102394179</v>
      </c>
      <c r="F27" s="171">
        <v>2.2406093339342186</v>
      </c>
      <c r="G27" s="172">
        <v>4.3783140993350622E-2</v>
      </c>
      <c r="H27" s="173">
        <v>0.21769524481250505</v>
      </c>
      <c r="I27" s="174">
        <v>7.4487654696006817E-4</v>
      </c>
      <c r="J27" s="171">
        <v>2.245840591783141</v>
      </c>
      <c r="K27" s="172">
        <v>4.3898744457472751E-2</v>
      </c>
      <c r="L27" s="174">
        <v>0.21562636748796493</v>
      </c>
      <c r="M27" s="174">
        <v>8.6090380073331038E-4</v>
      </c>
      <c r="N27" s="175">
        <v>2374.178754151852</v>
      </c>
      <c r="O27" s="175">
        <v>39.473617313373325</v>
      </c>
      <c r="P27" s="169">
        <v>2948.314136552427</v>
      </c>
      <c r="Q27" s="175">
        <v>6.4464647403911002</v>
      </c>
      <c r="R27" s="176">
        <v>19.473344962892348</v>
      </c>
    </row>
    <row r="28" spans="1:18" x14ac:dyDescent="0.35">
      <c r="A28" s="168" t="s">
        <v>4658</v>
      </c>
      <c r="B28" s="169">
        <v>353.593156378027</v>
      </c>
      <c r="C28" s="169">
        <v>1860.3101009598449</v>
      </c>
      <c r="D28" s="170">
        <v>5.4347780765220097</v>
      </c>
      <c r="E28" s="171">
        <v>0.27877747021295385</v>
      </c>
      <c r="F28" s="171">
        <v>2.4250256263609855</v>
      </c>
      <c r="G28" s="172">
        <v>4.6470138301863001E-2</v>
      </c>
      <c r="H28" s="173">
        <v>0.20960334898683566</v>
      </c>
      <c r="I28" s="174">
        <v>5.9747828657818829E-4</v>
      </c>
      <c r="J28" s="171">
        <v>2.4318049506830128</v>
      </c>
      <c r="K28" s="172">
        <v>4.6610790135336977E-2</v>
      </c>
      <c r="L28" s="174">
        <v>0.20712266291571627</v>
      </c>
      <c r="M28" s="174">
        <v>7.0216709572830697E-4</v>
      </c>
      <c r="N28" s="175">
        <v>2220.4840468712468</v>
      </c>
      <c r="O28" s="175">
        <v>36.603680807165347</v>
      </c>
      <c r="P28" s="169">
        <v>2883.1642260941121</v>
      </c>
      <c r="Q28" s="175">
        <v>5.5049475922050384</v>
      </c>
      <c r="R28" s="176">
        <v>22.984475640522675</v>
      </c>
    </row>
    <row r="29" spans="1:18" x14ac:dyDescent="0.35">
      <c r="A29" s="168" t="s">
        <v>4659</v>
      </c>
      <c r="B29" s="169">
        <v>177.356798289637</v>
      </c>
      <c r="C29" s="169">
        <v>624.30552404793309</v>
      </c>
      <c r="D29" s="170">
        <v>3.6362158798577999</v>
      </c>
      <c r="E29" s="171">
        <v>0.26075778615598943</v>
      </c>
      <c r="F29" s="171">
        <v>2.1145777192635351</v>
      </c>
      <c r="G29" s="172">
        <v>4.1866146065923954E-2</v>
      </c>
      <c r="H29" s="173">
        <v>0.20833245710284731</v>
      </c>
      <c r="I29" s="174">
        <v>7.7810389040216719E-4</v>
      </c>
      <c r="J29" s="171">
        <v>2.1201060608920761</v>
      </c>
      <c r="K29" s="172">
        <v>4.1987405298186002E-2</v>
      </c>
      <c r="L29" s="174">
        <v>0.20601171447593891</v>
      </c>
      <c r="M29" s="174">
        <v>8.8503070965148696E-4</v>
      </c>
      <c r="N29" s="175">
        <v>2490.9001061342401</v>
      </c>
      <c r="O29" s="175">
        <v>41.60975584296466</v>
      </c>
      <c r="P29" s="169">
        <v>2874.4276443672784</v>
      </c>
      <c r="Q29" s="175">
        <v>6.9813937329567155</v>
      </c>
      <c r="R29" s="176">
        <v>13.342744562890562</v>
      </c>
    </row>
    <row r="30" spans="1:18" x14ac:dyDescent="0.35">
      <c r="A30" s="168" t="s">
        <v>4660</v>
      </c>
      <c r="B30" s="169">
        <v>46.639147869684699</v>
      </c>
      <c r="C30" s="169">
        <v>232.16754244368218</v>
      </c>
      <c r="D30" s="170">
        <v>5.1422266979327</v>
      </c>
      <c r="E30" s="171">
        <v>-4.4474864297603799E-2</v>
      </c>
      <c r="F30" s="171">
        <v>2.3195965856832874</v>
      </c>
      <c r="G30" s="172">
        <v>5.4567545279740212E-2</v>
      </c>
      <c r="H30" s="173">
        <v>0.20200519870016029</v>
      </c>
      <c r="I30" s="174">
        <v>1.7530437877087551E-3</v>
      </c>
      <c r="J30" s="171">
        <v>2.3185654068649333</v>
      </c>
      <c r="K30" s="172">
        <v>5.4553025432294858E-2</v>
      </c>
      <c r="L30" s="174">
        <v>0.20240130310417243</v>
      </c>
      <c r="M30" s="174">
        <v>1.7964388733631754E-3</v>
      </c>
      <c r="N30" s="175">
        <v>2311.5806470402808</v>
      </c>
      <c r="O30" s="175">
        <v>46.637572260867273</v>
      </c>
      <c r="P30" s="169">
        <v>2845.6583857746723</v>
      </c>
      <c r="Q30" s="175">
        <v>14.460585293068075</v>
      </c>
      <c r="R30" s="176">
        <v>18.768160697159708</v>
      </c>
    </row>
    <row r="31" spans="1:18" x14ac:dyDescent="0.35">
      <c r="A31" s="168" t="s">
        <v>4637</v>
      </c>
      <c r="B31" s="169">
        <v>301.51028360484099</v>
      </c>
      <c r="C31" s="169">
        <v>988.27213185487608</v>
      </c>
      <c r="D31" s="170">
        <v>3.3859047857354598</v>
      </c>
      <c r="E31" s="171">
        <v>0.24508545592580874</v>
      </c>
      <c r="F31" s="171">
        <v>2.142905599344803</v>
      </c>
      <c r="G31" s="172">
        <v>4.1227789012056489E-2</v>
      </c>
      <c r="H31" s="173">
        <v>0.20404240273553953</v>
      </c>
      <c r="I31" s="174">
        <v>5.8147605927623218E-4</v>
      </c>
      <c r="J31" s="171">
        <v>2.1481704526928489</v>
      </c>
      <c r="K31" s="172">
        <v>4.1337036418637528E-2</v>
      </c>
      <c r="L31" s="174">
        <v>0.20185959171186491</v>
      </c>
      <c r="M31" s="174">
        <v>6.729253929078059E-4</v>
      </c>
      <c r="N31" s="175">
        <v>2463.8513959426691</v>
      </c>
      <c r="O31" s="175">
        <v>40.05154492700467</v>
      </c>
      <c r="P31" s="169">
        <v>2841.2911365476039</v>
      </c>
      <c r="Q31" s="175">
        <v>5.4334266655060439</v>
      </c>
      <c r="R31" s="176">
        <v>13.284092423684335</v>
      </c>
    </row>
    <row r="32" spans="1:18" x14ac:dyDescent="0.35">
      <c r="A32" s="168" t="s">
        <v>4661</v>
      </c>
      <c r="B32" s="169">
        <v>265.85743329764898</v>
      </c>
      <c r="C32" s="169">
        <v>647.66862235830797</v>
      </c>
      <c r="D32" s="170">
        <v>2.51654309077409</v>
      </c>
      <c r="E32" s="171">
        <v>8.2407227371405198E-2</v>
      </c>
      <c r="F32" s="171">
        <v>2.0604206743543472</v>
      </c>
      <c r="G32" s="172">
        <v>4.0006195930356196E-2</v>
      </c>
      <c r="H32" s="173">
        <v>0.20254223571805088</v>
      </c>
      <c r="I32" s="174">
        <v>6.1682654170357122E-4</v>
      </c>
      <c r="J32" s="171">
        <v>2.0621200102798896</v>
      </c>
      <c r="K32" s="172">
        <v>4.004159918359057E-2</v>
      </c>
      <c r="L32" s="174">
        <v>0.20180824775658737</v>
      </c>
      <c r="M32" s="174">
        <v>6.4581661929341712E-4</v>
      </c>
      <c r="N32" s="175">
        <v>2548.7375025540782</v>
      </c>
      <c r="O32" s="175">
        <v>41.5536268193664</v>
      </c>
      <c r="P32" s="169">
        <v>2840.8765077068765</v>
      </c>
      <c r="Q32" s="175">
        <v>5.216061442361192</v>
      </c>
      <c r="R32" s="176">
        <v>10.28341092477158</v>
      </c>
    </row>
    <row r="33" spans="1:18" x14ac:dyDescent="0.35">
      <c r="A33" s="168" t="s">
        <v>4642</v>
      </c>
      <c r="B33" s="169">
        <v>160.53728352303801</v>
      </c>
      <c r="C33" s="169">
        <v>415.71371761893732</v>
      </c>
      <c r="D33" s="170">
        <v>2.6749690842920999</v>
      </c>
      <c r="E33" s="171">
        <v>0.25074280598669718</v>
      </c>
      <c r="F33" s="171">
        <v>2.0971839918903381</v>
      </c>
      <c r="G33" s="172">
        <v>4.1761759257929146E-2</v>
      </c>
      <c r="H33" s="173">
        <v>0.20255698037213349</v>
      </c>
      <c r="I33" s="174">
        <v>7.957005204628796E-4</v>
      </c>
      <c r="J33" s="171">
        <v>2.1024557484285764</v>
      </c>
      <c r="K33" s="172">
        <v>4.1878793379384723E-2</v>
      </c>
      <c r="L33" s="174">
        <v>0.20032315089712238</v>
      </c>
      <c r="M33" s="174">
        <v>9.0421931615966371E-4</v>
      </c>
      <c r="N33" s="175">
        <v>2508.2218164340024</v>
      </c>
      <c r="O33" s="175">
        <v>42.091973985510322</v>
      </c>
      <c r="P33" s="169">
        <v>2828.830990364504</v>
      </c>
      <c r="Q33" s="175">
        <v>7.3651902771558282</v>
      </c>
      <c r="R33" s="176">
        <v>11.333627743140287</v>
      </c>
    </row>
    <row r="34" spans="1:18" x14ac:dyDescent="0.35">
      <c r="A34" s="168" t="s">
        <v>4662</v>
      </c>
      <c r="B34" s="169">
        <v>373.94497272022602</v>
      </c>
      <c r="C34" s="169">
        <v>1869.2506130357715</v>
      </c>
      <c r="D34" s="170">
        <v>5.16368991196632</v>
      </c>
      <c r="E34" s="171">
        <v>0.57523225009174783</v>
      </c>
      <c r="F34" s="171">
        <v>2.7441434895176693</v>
      </c>
      <c r="G34" s="172">
        <v>5.2533531326926751E-2</v>
      </c>
      <c r="H34" s="173">
        <v>0.20543976539864314</v>
      </c>
      <c r="I34" s="174">
        <v>6.750129279442965E-4</v>
      </c>
      <c r="J34" s="171">
        <v>2.760020014751507</v>
      </c>
      <c r="K34" s="172">
        <v>5.287130819707387E-2</v>
      </c>
      <c r="L34" s="174">
        <v>0.20031568216200668</v>
      </c>
      <c r="M34" s="174">
        <v>9.1298024891418113E-4</v>
      </c>
      <c r="N34" s="175">
        <v>1993.1432653377565</v>
      </c>
      <c r="O34" s="175">
        <v>33.397235729115209</v>
      </c>
      <c r="P34" s="169">
        <v>2828.7701535409115</v>
      </c>
      <c r="Q34" s="175">
        <v>7.4368691188988736</v>
      </c>
      <c r="R34" s="176">
        <v>29.54028934295561</v>
      </c>
    </row>
    <row r="35" spans="1:18" x14ac:dyDescent="0.35">
      <c r="A35" s="168" t="s">
        <v>4663</v>
      </c>
      <c r="B35" s="169">
        <v>108.90236079955299</v>
      </c>
      <c r="C35" s="169">
        <v>244.44818612376994</v>
      </c>
      <c r="D35" s="170">
        <v>2.31872821132534</v>
      </c>
      <c r="E35" s="171">
        <v>1.3180766929758411E-2</v>
      </c>
      <c r="F35" s="171">
        <v>1.9734100272687991</v>
      </c>
      <c r="G35" s="172">
        <v>4.056411715879181E-2</v>
      </c>
      <c r="H35" s="173">
        <v>0.20036521220943179</v>
      </c>
      <c r="I35" s="174">
        <v>9.4073422864351583E-4</v>
      </c>
      <c r="J35" s="171">
        <v>1.9736701721341501</v>
      </c>
      <c r="K35" s="172">
        <v>4.0570298808398797E-2</v>
      </c>
      <c r="L35" s="174">
        <v>0.20024779095154321</v>
      </c>
      <c r="M35" s="174">
        <v>9.4815910311987631E-4</v>
      </c>
      <c r="N35" s="175">
        <v>2642.3986920245297</v>
      </c>
      <c r="O35" s="175">
        <v>45.336841212046238</v>
      </c>
      <c r="P35" s="169">
        <v>2828.2170241919266</v>
      </c>
      <c r="Q35" s="175">
        <v>7.7264281289440309</v>
      </c>
      <c r="R35" s="167">
        <v>6.5701581801519842</v>
      </c>
    </row>
    <row r="36" spans="1:18" x14ac:dyDescent="0.35">
      <c r="A36" s="168" t="s">
        <v>4664</v>
      </c>
      <c r="B36" s="169">
        <v>130.613288360148</v>
      </c>
      <c r="C36" s="169">
        <v>101.04413451071606</v>
      </c>
      <c r="D36" s="170">
        <v>0.79914220260468605</v>
      </c>
      <c r="E36" s="171">
        <v>3.7564538627688722E-2</v>
      </c>
      <c r="F36" s="171">
        <v>1.8427811931211568</v>
      </c>
      <c r="G36" s="172">
        <v>3.7172030038330285E-2</v>
      </c>
      <c r="H36" s="173">
        <v>0.19958620810391878</v>
      </c>
      <c r="I36" s="174">
        <v>7.9340544792056496E-4</v>
      </c>
      <c r="J36" s="171">
        <v>1.84347368550584</v>
      </c>
      <c r="K36" s="172">
        <v>3.7187611970047212E-2</v>
      </c>
      <c r="L36" s="174">
        <v>0.19925151119025572</v>
      </c>
      <c r="M36" s="174">
        <v>8.1116727941246409E-4</v>
      </c>
      <c r="N36" s="175">
        <v>2793.7132575223754</v>
      </c>
      <c r="O36" s="175">
        <v>46.506455296384047</v>
      </c>
      <c r="P36" s="169">
        <v>2820.0752245608433</v>
      </c>
      <c r="Q36" s="175">
        <v>6.648017219763406</v>
      </c>
      <c r="R36" s="167">
        <v>0.93479659013610295</v>
      </c>
    </row>
    <row r="37" spans="1:18" x14ac:dyDescent="0.35">
      <c r="A37" s="168" t="s">
        <v>4665</v>
      </c>
      <c r="B37" s="169">
        <v>286.34016003874598</v>
      </c>
      <c r="C37" s="169">
        <v>537.14465730121981</v>
      </c>
      <c r="D37" s="170">
        <v>1.9378016374548299</v>
      </c>
      <c r="E37" s="171">
        <v>1.0236807607127451E-2</v>
      </c>
      <c r="F37" s="171">
        <v>2.0765395222516294</v>
      </c>
      <c r="G37" s="171">
        <v>4.005944520736815E-2</v>
      </c>
      <c r="H37" s="173">
        <v>0.19927532058300759</v>
      </c>
      <c r="I37" s="173">
        <v>6.2004736811345417E-3</v>
      </c>
      <c r="J37" s="171">
        <v>2.0767521153701569</v>
      </c>
      <c r="K37" s="171">
        <v>4.0063828519294124E-2</v>
      </c>
      <c r="L37" s="173">
        <v>0.19918410457868352</v>
      </c>
      <c r="M37" s="173">
        <v>6.2014439759683045E-3</v>
      </c>
      <c r="N37" s="169">
        <v>2533.8877825694267</v>
      </c>
      <c r="O37" s="169">
        <v>41.083642756609152</v>
      </c>
      <c r="P37" s="169">
        <v>2819.5226785012064</v>
      </c>
      <c r="Q37" s="169">
        <v>50.844396562374868</v>
      </c>
      <c r="R37" s="176">
        <v>10.130611756015977</v>
      </c>
    </row>
    <row r="38" spans="1:18" x14ac:dyDescent="0.35">
      <c r="A38" s="168" t="s">
        <v>4666</v>
      </c>
      <c r="B38" s="169">
        <v>171.66176329022599</v>
      </c>
      <c r="C38" s="169">
        <v>105.97252536134553</v>
      </c>
      <c r="D38" s="170">
        <v>0.63770531421835197</v>
      </c>
      <c r="E38" s="171">
        <v>-7.9046450913640466E-3</v>
      </c>
      <c r="F38" s="171">
        <v>1.8165967462760035</v>
      </c>
      <c r="G38" s="172">
        <v>3.6124296465215137E-2</v>
      </c>
      <c r="H38" s="173">
        <v>0.19868633887961795</v>
      </c>
      <c r="I38" s="174">
        <v>7.253802985378164E-4</v>
      </c>
      <c r="J38" s="171">
        <v>1.8164531621002884</v>
      </c>
      <c r="K38" s="172">
        <v>3.6121726524517339E-2</v>
      </c>
      <c r="L38" s="174">
        <v>0.19875677379259921</v>
      </c>
      <c r="M38" s="174">
        <v>7.2873432057835193E-4</v>
      </c>
      <c r="N38" s="175">
        <v>2827.3493101640825</v>
      </c>
      <c r="O38" s="175">
        <v>46.272577305574487</v>
      </c>
      <c r="P38" s="169">
        <v>2816.0147609107885</v>
      </c>
      <c r="Q38" s="175">
        <v>5.9894859151841731</v>
      </c>
      <c r="R38" s="167">
        <v>-0.40250319034648879</v>
      </c>
    </row>
    <row r="39" spans="1:18" x14ac:dyDescent="0.35">
      <c r="A39" s="168" t="s">
        <v>4667</v>
      </c>
      <c r="B39" s="169">
        <v>225.085235930419</v>
      </c>
      <c r="C39" s="169">
        <v>357.72138851290532</v>
      </c>
      <c r="D39" s="170">
        <v>1.6417167159202899</v>
      </c>
      <c r="E39" s="171">
        <v>-1.1127703120985219E-2</v>
      </c>
      <c r="F39" s="171">
        <v>1.896411611325322</v>
      </c>
      <c r="G39" s="172">
        <v>3.6936623554070361E-2</v>
      </c>
      <c r="H39" s="173">
        <v>0.19862902947619115</v>
      </c>
      <c r="I39" s="174">
        <v>6.1341122990483097E-4</v>
      </c>
      <c r="J39" s="171">
        <v>1.8962006077511133</v>
      </c>
      <c r="K39" s="172">
        <v>3.6932815123992893E-2</v>
      </c>
      <c r="L39" s="174">
        <v>0.19872818686240745</v>
      </c>
      <c r="M39" s="174">
        <v>6.1733672324491926E-4</v>
      </c>
      <c r="N39" s="175">
        <v>2730.3628605638269</v>
      </c>
      <c r="O39" s="175">
        <v>44.063087201879625</v>
      </c>
      <c r="P39" s="169">
        <v>2815.7797848164037</v>
      </c>
      <c r="Q39" s="175">
        <v>5.0747436477070993</v>
      </c>
      <c r="R39" s="167">
        <v>3.0335086825032449</v>
      </c>
    </row>
    <row r="40" spans="1:18" x14ac:dyDescent="0.35">
      <c r="A40" s="168" t="s">
        <v>4645</v>
      </c>
      <c r="B40" s="169">
        <v>192.50190682850899</v>
      </c>
      <c r="C40" s="169">
        <v>224.31101944046932</v>
      </c>
      <c r="D40" s="170">
        <v>1.20369344335081</v>
      </c>
      <c r="E40" s="171">
        <v>-6.9656842724260181E-3</v>
      </c>
      <c r="F40" s="171">
        <v>1.8591184398997631</v>
      </c>
      <c r="G40" s="172">
        <v>3.6591826340230379E-2</v>
      </c>
      <c r="H40" s="173">
        <v>0.19836439919833904</v>
      </c>
      <c r="I40" s="174">
        <v>8.1426737631627071E-4</v>
      </c>
      <c r="J40" s="171">
        <v>1.8589889485989441</v>
      </c>
      <c r="K40" s="172">
        <v>3.6589506752755172E-2</v>
      </c>
      <c r="L40" s="174">
        <v>0.19842646800905886</v>
      </c>
      <c r="M40" s="174">
        <v>8.1657272243974431E-4</v>
      </c>
      <c r="N40" s="175">
        <v>2774.7641188903358</v>
      </c>
      <c r="O40" s="175">
        <v>45.112636210673372</v>
      </c>
      <c r="P40" s="169">
        <v>2813.2973779430081</v>
      </c>
      <c r="Q40" s="175">
        <v>6.7242523480670009</v>
      </c>
      <c r="R40" s="178">
        <v>1.3696831111699455</v>
      </c>
    </row>
    <row r="41" spans="1:18" x14ac:dyDescent="0.35">
      <c r="A41" s="168" t="s">
        <v>4668</v>
      </c>
      <c r="B41" s="169">
        <v>154.32227607002699</v>
      </c>
      <c r="C41" s="169">
        <v>167.21040695772831</v>
      </c>
      <c r="D41" s="170">
        <v>1.1192703657957599</v>
      </c>
      <c r="E41" s="171">
        <v>8.8570255365818774E-11</v>
      </c>
      <c r="F41" s="171">
        <v>1.8205939684934989</v>
      </c>
      <c r="G41" s="172">
        <v>3.6443125827782016E-2</v>
      </c>
      <c r="H41" s="173">
        <v>0.19825246994049311</v>
      </c>
      <c r="I41" s="174">
        <v>7.6607369093803024E-4</v>
      </c>
      <c r="J41" s="171">
        <v>1.8205939684951116</v>
      </c>
      <c r="K41" s="172">
        <v>3.6443125827814296E-2</v>
      </c>
      <c r="L41" s="174">
        <v>0.19825246993970386</v>
      </c>
      <c r="M41" s="174">
        <v>7.6607369093871275E-4</v>
      </c>
      <c r="N41" s="175">
        <v>2822.1414068339009</v>
      </c>
      <c r="O41" s="175">
        <v>46.515091789200142</v>
      </c>
      <c r="P41" s="169">
        <v>2811.8638302391978</v>
      </c>
      <c r="Q41" s="175">
        <v>6.3147605239019589</v>
      </c>
      <c r="R41" s="178">
        <v>-0.36550762110798202</v>
      </c>
    </row>
    <row r="42" spans="1:18" x14ac:dyDescent="0.35">
      <c r="A42" s="168" t="s">
        <v>4669</v>
      </c>
      <c r="B42" s="169">
        <v>137.63485692936999</v>
      </c>
      <c r="C42" s="169">
        <v>184.7891824712319</v>
      </c>
      <c r="D42" s="170">
        <v>1.38691048003007</v>
      </c>
      <c r="E42" s="171">
        <v>-6.4967959237153728E-18</v>
      </c>
      <c r="F42" s="171">
        <v>1.8961215258728774</v>
      </c>
      <c r="G42" s="172">
        <v>3.8251602044603823E-2</v>
      </c>
      <c r="H42" s="173">
        <v>0.19822771457011854</v>
      </c>
      <c r="I42" s="174">
        <v>8.0498390575559433E-4</v>
      </c>
      <c r="J42" s="171">
        <v>1.8961215258728774</v>
      </c>
      <c r="K42" s="172">
        <v>3.8251602044603823E-2</v>
      </c>
      <c r="L42" s="174">
        <v>0.19822771457011856</v>
      </c>
      <c r="M42" s="174">
        <v>8.0498390575559433E-4</v>
      </c>
      <c r="N42" s="175">
        <v>2730.4556924650424</v>
      </c>
      <c r="O42" s="175">
        <v>45.666378307802461</v>
      </c>
      <c r="P42" s="169">
        <v>2811.6597566184446</v>
      </c>
      <c r="Q42" s="175">
        <v>6.6364491557142742</v>
      </c>
      <c r="R42" s="178">
        <v>2.888118448978533</v>
      </c>
    </row>
    <row r="43" spans="1:18" x14ac:dyDescent="0.35">
      <c r="A43" s="168" t="s">
        <v>4643</v>
      </c>
      <c r="B43" s="169">
        <v>257.722011886708</v>
      </c>
      <c r="C43" s="169">
        <v>767.2122772774884</v>
      </c>
      <c r="D43" s="170">
        <v>3.07513617725456</v>
      </c>
      <c r="E43" s="171">
        <v>9.7894889100191243E-2</v>
      </c>
      <c r="F43" s="171">
        <v>2.1320133059454824</v>
      </c>
      <c r="G43" s="172">
        <v>4.2405246954548399E-2</v>
      </c>
      <c r="H43" s="173">
        <v>0.19888448031909992</v>
      </c>
      <c r="I43" s="174">
        <v>5.2691617126687197E-3</v>
      </c>
      <c r="J43" s="171">
        <v>2.1341024832047002</v>
      </c>
      <c r="K43" s="172">
        <v>4.2449830447939596E-2</v>
      </c>
      <c r="L43" s="174">
        <v>0.19801208243986043</v>
      </c>
      <c r="M43" s="174">
        <v>5.278575849849098E-3</v>
      </c>
      <c r="N43" s="175">
        <v>2477.3354915470941</v>
      </c>
      <c r="O43" s="175">
        <v>41.609169623062371</v>
      </c>
      <c r="P43" s="169">
        <v>2809.8809314886898</v>
      </c>
      <c r="Q43" s="175">
        <v>43.572031459434712</v>
      </c>
      <c r="R43" s="176">
        <v>11.834858773371989</v>
      </c>
    </row>
    <row r="44" spans="1:18" x14ac:dyDescent="0.35">
      <c r="A44" s="168" t="s">
        <v>4670</v>
      </c>
      <c r="B44" s="169">
        <v>193.71347369360601</v>
      </c>
      <c r="C44" s="169">
        <v>238.38492428357827</v>
      </c>
      <c r="D44" s="170">
        <v>1.27121579149641</v>
      </c>
      <c r="E44" s="171">
        <v>5.5448590246797526E-2</v>
      </c>
      <c r="F44" s="171">
        <v>1.9184426963725634</v>
      </c>
      <c r="G44" s="172">
        <v>3.7749303572790951E-2</v>
      </c>
      <c r="H44" s="173">
        <v>0.19765111313147399</v>
      </c>
      <c r="I44" s="174">
        <v>6.8027894144411633E-4</v>
      </c>
      <c r="J44" s="171">
        <v>1.9195070359636934</v>
      </c>
      <c r="K44" s="172">
        <v>3.7772123237192548E-2</v>
      </c>
      <c r="L44" s="174">
        <v>0.19715692165316262</v>
      </c>
      <c r="M44" s="174">
        <v>7.0274870476033961E-4</v>
      </c>
      <c r="N44" s="175">
        <v>2703.2804367886847</v>
      </c>
      <c r="O44" s="175">
        <v>44.170559580451936</v>
      </c>
      <c r="P44" s="169">
        <v>2802.8044519019422</v>
      </c>
      <c r="Q44" s="175">
        <v>5.8297344044184625</v>
      </c>
      <c r="R44" s="178">
        <v>3.5508725928318681</v>
      </c>
    </row>
    <row r="45" spans="1:18" x14ac:dyDescent="0.35">
      <c r="A45" s="168" t="s">
        <v>4654</v>
      </c>
      <c r="B45" s="169">
        <v>108.887729278585</v>
      </c>
      <c r="C45" s="169">
        <v>163.72465348005775</v>
      </c>
      <c r="D45" s="170">
        <v>1.5532288914960599</v>
      </c>
      <c r="E45" s="171">
        <v>-3.5820825227261044E-2</v>
      </c>
      <c r="F45" s="171">
        <v>1.810280369220638</v>
      </c>
      <c r="G45" s="172">
        <v>3.7287138185351378E-2</v>
      </c>
      <c r="H45" s="173">
        <v>0.19644254035329761</v>
      </c>
      <c r="I45" s="174">
        <v>8.871260156873064E-4</v>
      </c>
      <c r="J45" s="171">
        <v>1.8096321440530603</v>
      </c>
      <c r="K45" s="172">
        <v>3.7275663911147054E-2</v>
      </c>
      <c r="L45" s="174">
        <v>0.1967618232528564</v>
      </c>
      <c r="M45" s="174">
        <v>9.0575145692052539E-4</v>
      </c>
      <c r="N45" s="175">
        <v>2835.9708357373265</v>
      </c>
      <c r="O45" s="175">
        <v>48.075369284546468</v>
      </c>
      <c r="P45" s="169">
        <v>2799.5230905431308</v>
      </c>
      <c r="Q45" s="175">
        <v>7.5310940931537873</v>
      </c>
      <c r="R45" s="178">
        <v>-1.3019269359598151</v>
      </c>
    </row>
    <row r="46" spans="1:18" x14ac:dyDescent="0.35">
      <c r="A46" s="168" t="s">
        <v>4671</v>
      </c>
      <c r="B46" s="169">
        <v>314.90813243917103</v>
      </c>
      <c r="C46" s="169">
        <v>700.13179227095452</v>
      </c>
      <c r="D46" s="170">
        <v>2.2966575547413002</v>
      </c>
      <c r="E46" s="171">
        <v>0.19771547381019497</v>
      </c>
      <c r="F46" s="171">
        <v>2.3021758955173932</v>
      </c>
      <c r="G46" s="172">
        <v>4.4650065157065648E-2</v>
      </c>
      <c r="H46" s="173">
        <v>0.19382108441203019</v>
      </c>
      <c r="I46" s="174">
        <v>6.4145043575579127E-4</v>
      </c>
      <c r="J46" s="171">
        <v>2.3067366708557291</v>
      </c>
      <c r="K46" s="172">
        <v>4.4745864552528977E-2</v>
      </c>
      <c r="L46" s="174">
        <v>0.1920580067418311</v>
      </c>
      <c r="M46" s="174">
        <v>7.1505511005955699E-4</v>
      </c>
      <c r="N46" s="175">
        <v>2321.534078249379</v>
      </c>
      <c r="O46" s="175">
        <v>38.44898377474874</v>
      </c>
      <c r="P46" s="169">
        <v>2759.8654580646021</v>
      </c>
      <c r="Q46" s="175">
        <v>6.1131953414137303</v>
      </c>
      <c r="R46" s="176">
        <v>15.882345950393162</v>
      </c>
    </row>
    <row r="47" spans="1:18" x14ac:dyDescent="0.35">
      <c r="A47" s="168" t="s">
        <v>4672</v>
      </c>
      <c r="B47" s="169">
        <v>203.57256516969301</v>
      </c>
      <c r="C47" s="169">
        <v>45.669420514561253</v>
      </c>
      <c r="D47" s="170">
        <v>0.23174297259661</v>
      </c>
      <c r="E47" s="171">
        <v>1.6006600211559745E-2</v>
      </c>
      <c r="F47" s="171">
        <v>1.8629753158291587</v>
      </c>
      <c r="G47" s="172">
        <v>3.6968294394469678E-2</v>
      </c>
      <c r="H47" s="173">
        <v>0.19107507140794969</v>
      </c>
      <c r="I47" s="174">
        <v>7.1056072198461841E-4</v>
      </c>
      <c r="J47" s="171">
        <v>1.8632735625791683</v>
      </c>
      <c r="K47" s="172">
        <v>3.6974814340412651E-2</v>
      </c>
      <c r="L47" s="174">
        <v>0.19093232945013991</v>
      </c>
      <c r="M47" s="174">
        <v>7.1780858707897073E-4</v>
      </c>
      <c r="N47" s="175">
        <v>2769.5771275925117</v>
      </c>
      <c r="O47" s="175">
        <v>45.421203016317122</v>
      </c>
      <c r="P47" s="169">
        <v>2750.2091479689884</v>
      </c>
      <c r="Q47" s="175">
        <v>6.1783991839373487</v>
      </c>
      <c r="R47" s="178">
        <v>-0.70423660825310042</v>
      </c>
    </row>
    <row r="48" spans="1:18" x14ac:dyDescent="0.35">
      <c r="A48" s="168" t="s">
        <v>4673</v>
      </c>
      <c r="B48" s="169">
        <v>212.91565010710801</v>
      </c>
      <c r="C48" s="169">
        <v>327.81065964470969</v>
      </c>
      <c r="D48" s="170">
        <v>1.59043457464323</v>
      </c>
      <c r="E48" s="171">
        <v>5.9457199879710432E-2</v>
      </c>
      <c r="F48" s="171">
        <v>2.0038585816508032</v>
      </c>
      <c r="G48" s="172">
        <v>3.9104323544837311E-2</v>
      </c>
      <c r="H48" s="173">
        <v>0.19126330429320165</v>
      </c>
      <c r="I48" s="174">
        <v>6.5452667821704427E-4</v>
      </c>
      <c r="J48" s="171">
        <v>2.0050507286702386</v>
      </c>
      <c r="K48" s="172">
        <v>3.9129608027353255E-2</v>
      </c>
      <c r="L48" s="174">
        <v>0.19073309335546529</v>
      </c>
      <c r="M48" s="174">
        <v>6.7837223315133526E-4</v>
      </c>
      <c r="N48" s="175">
        <v>2608.3809040763708</v>
      </c>
      <c r="O48" s="175">
        <v>42.557047038294968</v>
      </c>
      <c r="P48" s="169">
        <v>2748.4932307013446</v>
      </c>
      <c r="Q48" s="175">
        <v>5.845981591953147</v>
      </c>
      <c r="R48" s="177">
        <v>5.0977868549896597</v>
      </c>
    </row>
    <row r="49" spans="1:18" x14ac:dyDescent="0.35">
      <c r="A49" s="163" t="s">
        <v>4674</v>
      </c>
      <c r="B49" s="168"/>
      <c r="C49" s="168"/>
      <c r="D49" s="165"/>
      <c r="E49" s="172"/>
      <c r="F49" s="172"/>
      <c r="G49" s="172"/>
      <c r="H49" s="174"/>
      <c r="I49" s="174"/>
      <c r="J49" s="172"/>
      <c r="K49" s="172"/>
      <c r="L49" s="174"/>
      <c r="M49" s="174"/>
      <c r="N49" s="175"/>
      <c r="O49" s="175"/>
      <c r="P49" s="175"/>
      <c r="Q49" s="175"/>
      <c r="R49" s="179"/>
    </row>
    <row r="50" spans="1:18" x14ac:dyDescent="0.35">
      <c r="A50" s="168" t="s">
        <v>4675</v>
      </c>
      <c r="B50" s="169">
        <v>36.750281604382401</v>
      </c>
      <c r="C50" s="169">
        <v>24.843034582943147</v>
      </c>
      <c r="D50" s="170">
        <v>0.69830362119238898</v>
      </c>
      <c r="E50" s="171">
        <v>-7.3727968106246086E-2</v>
      </c>
      <c r="F50" s="171">
        <v>1.7061973218226034</v>
      </c>
      <c r="G50" s="172">
        <v>4.2430030424306299E-2</v>
      </c>
      <c r="H50" s="173">
        <v>0.2157484889647856</v>
      </c>
      <c r="I50" s="174">
        <v>1.6720143957588409E-3</v>
      </c>
      <c r="J50" s="171">
        <v>1.7049403039790552</v>
      </c>
      <c r="K50" s="172">
        <v>4.2408073052819961E-2</v>
      </c>
      <c r="L50" s="174">
        <v>0.21640322569080944</v>
      </c>
      <c r="M50" s="174">
        <v>1.7336507143674571E-3</v>
      </c>
      <c r="N50" s="175">
        <v>2975.3408250900625</v>
      </c>
      <c r="O50" s="175">
        <v>60.506111839689801</v>
      </c>
      <c r="P50" s="169">
        <v>2954.1193564792952</v>
      </c>
      <c r="Q50" s="175">
        <v>12.92852574227213</v>
      </c>
      <c r="R50" s="178">
        <v>-0.71836869299888073</v>
      </c>
    </row>
    <row r="51" spans="1:18" x14ac:dyDescent="0.35">
      <c r="A51" s="168" t="s">
        <v>4676</v>
      </c>
      <c r="B51" s="169">
        <v>211.241526995968</v>
      </c>
      <c r="C51" s="169">
        <v>213.85354242638553</v>
      </c>
      <c r="D51" s="170">
        <v>1.0457731132130701</v>
      </c>
      <c r="E51" s="171">
        <v>2.000510231544075E-2</v>
      </c>
      <c r="F51" s="171">
        <v>1.8464275101092775</v>
      </c>
      <c r="G51" s="172">
        <v>3.6503523904171789E-2</v>
      </c>
      <c r="H51" s="173">
        <v>0.21565939012813831</v>
      </c>
      <c r="I51" s="174">
        <v>7.1458613487966366E-4</v>
      </c>
      <c r="J51" s="171">
        <v>1.8467969637314305</v>
      </c>
      <c r="K51" s="172">
        <v>3.6511451265946834E-2</v>
      </c>
      <c r="L51" s="174">
        <v>0.21548169812515941</v>
      </c>
      <c r="M51" s="174">
        <v>7.2205735212695294E-4</v>
      </c>
      <c r="N51" s="175">
        <v>2789.6323758787262</v>
      </c>
      <c r="O51" s="175">
        <v>45.510312355101178</v>
      </c>
      <c r="P51" s="169">
        <v>2947.2304351670482</v>
      </c>
      <c r="Q51" s="175">
        <v>5.4109166842609104</v>
      </c>
      <c r="R51" s="178">
        <v>5.3473273554665024</v>
      </c>
    </row>
    <row r="52" spans="1:18" x14ac:dyDescent="0.35">
      <c r="A52" s="168" t="s">
        <v>4677</v>
      </c>
      <c r="B52" s="169">
        <v>173.47533513446101</v>
      </c>
      <c r="C52" s="169">
        <v>487.92081735027443</v>
      </c>
      <c r="D52" s="170">
        <v>2.9054401533922101</v>
      </c>
      <c r="E52" s="171">
        <v>0.69259219755531964</v>
      </c>
      <c r="F52" s="171">
        <v>2.5702686348631536</v>
      </c>
      <c r="G52" s="172">
        <v>0.24234853123944441</v>
      </c>
      <c r="H52" s="173">
        <v>0.22026673585396422</v>
      </c>
      <c r="I52" s="174">
        <v>5.8776218989157877E-3</v>
      </c>
      <c r="J52" s="171">
        <v>2.5881942664098827</v>
      </c>
      <c r="K52" s="172">
        <v>0.24405100857729409</v>
      </c>
      <c r="L52" s="174">
        <v>0.21411340863322664</v>
      </c>
      <c r="M52" s="174">
        <v>5.9780010188838746E-3</v>
      </c>
      <c r="N52" s="175">
        <v>2105.9703334623018</v>
      </c>
      <c r="O52" s="175">
        <v>184.37969326319808</v>
      </c>
      <c r="P52" s="169">
        <v>2936.9395413820835</v>
      </c>
      <c r="Q52" s="175">
        <v>45.124120608378583</v>
      </c>
      <c r="R52" s="176">
        <v>28.29371174350899</v>
      </c>
    </row>
    <row r="53" spans="1:18" x14ac:dyDescent="0.35">
      <c r="A53" s="168" t="s">
        <v>4678</v>
      </c>
      <c r="B53" s="169">
        <v>358.79950005451201</v>
      </c>
      <c r="C53" s="169">
        <v>789.92869776664588</v>
      </c>
      <c r="D53" s="170">
        <v>2.27424047321407</v>
      </c>
      <c r="E53" s="171">
        <v>0.79270084261580964</v>
      </c>
      <c r="F53" s="171">
        <v>2.6967407869611608</v>
      </c>
      <c r="G53" s="172">
        <v>5.1470510270303672E-2</v>
      </c>
      <c r="H53" s="173">
        <v>0.21204078663641793</v>
      </c>
      <c r="I53" s="174">
        <v>6.2018957619239745E-4</v>
      </c>
      <c r="J53" s="171">
        <v>2.7182886842660681</v>
      </c>
      <c r="K53" s="172">
        <v>5.1916439041049228E-2</v>
      </c>
      <c r="L53" s="174">
        <v>0.20498435793667458</v>
      </c>
      <c r="M53" s="174">
        <v>8.8127035226721287E-4</v>
      </c>
      <c r="N53" s="175">
        <v>2019.4102125365519</v>
      </c>
      <c r="O53" s="175">
        <v>33.668564409774035</v>
      </c>
      <c r="P53" s="169">
        <v>2866.300341160621</v>
      </c>
      <c r="Q53" s="175">
        <v>6.9916064291238555</v>
      </c>
      <c r="R53" s="176">
        <v>29.546454586861152</v>
      </c>
    </row>
    <row r="54" spans="1:18" x14ac:dyDescent="0.35">
      <c r="A54" s="168" t="s">
        <v>4640</v>
      </c>
      <c r="B54" s="169">
        <v>159.11475358984799</v>
      </c>
      <c r="C54" s="169">
        <v>201.17422939455014</v>
      </c>
      <c r="D54" s="170">
        <v>1.30605725915431</v>
      </c>
      <c r="E54" s="171">
        <v>0.15445124075187019</v>
      </c>
      <c r="F54" s="171">
        <v>2.0593878332503572</v>
      </c>
      <c r="G54" s="172">
        <v>4.1530167992614102E-2</v>
      </c>
      <c r="H54" s="173">
        <v>0.20475176385251476</v>
      </c>
      <c r="I54" s="174">
        <v>8.5157445667160604E-4</v>
      </c>
      <c r="J54" s="171">
        <v>2.0625735036181148</v>
      </c>
      <c r="K54" s="172">
        <v>4.1602568832031298E-2</v>
      </c>
      <c r="L54" s="174">
        <v>0.20337653380035348</v>
      </c>
      <c r="M54" s="174">
        <v>9.2407030625986353E-4</v>
      </c>
      <c r="N54" s="175">
        <v>2548.274617596755</v>
      </c>
      <c r="O54" s="175">
        <v>43.18533136764745</v>
      </c>
      <c r="P54" s="169">
        <v>2853.486999407738</v>
      </c>
      <c r="Q54" s="175">
        <v>7.3975440962996322</v>
      </c>
      <c r="R54" s="176">
        <v>10.696119585417144</v>
      </c>
    </row>
    <row r="55" spans="1:18" x14ac:dyDescent="0.35">
      <c r="A55" s="168" t="s">
        <v>4639</v>
      </c>
      <c r="B55" s="169">
        <v>185.069746086545</v>
      </c>
      <c r="C55" s="169">
        <v>269.68033611951529</v>
      </c>
      <c r="D55" s="170">
        <v>1.50526919230324</v>
      </c>
      <c r="E55" s="171">
        <v>0.16682735398956233</v>
      </c>
      <c r="F55" s="171">
        <v>2.0394629263457107</v>
      </c>
      <c r="G55" s="172">
        <v>4.0161279646444961E-2</v>
      </c>
      <c r="H55" s="173">
        <v>0.2025897883202735</v>
      </c>
      <c r="I55" s="174">
        <v>7.376872032120738E-4</v>
      </c>
      <c r="J55" s="171">
        <v>2.0428709939703715</v>
      </c>
      <c r="K55" s="172">
        <v>4.0235288836884542E-2</v>
      </c>
      <c r="L55" s="174">
        <v>0.20110377936284587</v>
      </c>
      <c r="M55" s="174">
        <v>8.0716444743271975E-4</v>
      </c>
      <c r="N55" s="175">
        <v>2568.5434791682114</v>
      </c>
      <c r="O55" s="175">
        <v>42.42384273013522</v>
      </c>
      <c r="P55" s="169">
        <v>2835.1753252821673</v>
      </c>
      <c r="Q55" s="175">
        <v>6.5453957690181905</v>
      </c>
      <c r="R55" s="176">
        <v>9.4044217913549897</v>
      </c>
    </row>
    <row r="56" spans="1:18" x14ac:dyDescent="0.35">
      <c r="A56" s="168" t="s">
        <v>4653</v>
      </c>
      <c r="B56" s="169">
        <v>170.37696956243099</v>
      </c>
      <c r="C56" s="169">
        <v>128.28828327403988</v>
      </c>
      <c r="D56" s="170">
        <v>0.77781519980330105</v>
      </c>
      <c r="E56" s="171">
        <v>0.15524104298284308</v>
      </c>
      <c r="F56" s="171">
        <v>2.0274012240066117</v>
      </c>
      <c r="G56" s="172">
        <v>4.0608987977179732E-2</v>
      </c>
      <c r="H56" s="173">
        <v>0.2023182252423284</v>
      </c>
      <c r="I56" s="174">
        <v>7.9253902738373036E-4</v>
      </c>
      <c r="J56" s="171">
        <v>2.0305534764017019</v>
      </c>
      <c r="K56" s="172">
        <v>4.0679335607523091E-2</v>
      </c>
      <c r="L56" s="174">
        <v>0.20093532560414279</v>
      </c>
      <c r="M56" s="174">
        <v>8.6193056950177908E-4</v>
      </c>
      <c r="N56" s="175">
        <v>2581.3818788298458</v>
      </c>
      <c r="O56" s="175">
        <v>43.339489309026249</v>
      </c>
      <c r="P56" s="169">
        <v>2833.8086568842082</v>
      </c>
      <c r="Q56" s="175">
        <v>6.9962177748121084</v>
      </c>
      <c r="R56" s="178">
        <v>8.9076860373454885</v>
      </c>
    </row>
    <row r="57" spans="1:18" x14ac:dyDescent="0.35">
      <c r="A57" s="168" t="s">
        <v>4667</v>
      </c>
      <c r="B57" s="169">
        <v>296.66529888663803</v>
      </c>
      <c r="C57" s="169">
        <v>197.90340474037527</v>
      </c>
      <c r="D57" s="170">
        <v>0.68910727969881702</v>
      </c>
      <c r="E57" s="171">
        <v>3.1690887977765529E-2</v>
      </c>
      <c r="F57" s="171">
        <v>1.8655512906170144</v>
      </c>
      <c r="G57" s="172">
        <v>3.5799391010471887E-2</v>
      </c>
      <c r="H57" s="173">
        <v>0.20013858482750244</v>
      </c>
      <c r="I57" s="174">
        <v>5.2359974221214832E-4</v>
      </c>
      <c r="J57" s="171">
        <v>1.8661426878057119</v>
      </c>
      <c r="K57" s="172">
        <v>3.5811350556057525E-2</v>
      </c>
      <c r="L57" s="174">
        <v>0.1998562433968091</v>
      </c>
      <c r="M57" s="174">
        <v>5.3319936281015631E-4</v>
      </c>
      <c r="N57" s="175">
        <v>2766.1147323354594</v>
      </c>
      <c r="O57" s="175">
        <v>43.856426610211656</v>
      </c>
      <c r="P57" s="169">
        <v>2825.0227710344816</v>
      </c>
      <c r="Q57" s="175">
        <v>4.3547363621549335</v>
      </c>
      <c r="R57" s="178">
        <v>2.08522349989593</v>
      </c>
    </row>
    <row r="58" spans="1:18" x14ac:dyDescent="0.35">
      <c r="A58" s="168" t="s">
        <v>4679</v>
      </c>
      <c r="B58" s="169">
        <v>201.11021032128099</v>
      </c>
      <c r="C58" s="169">
        <v>161.71270484336131</v>
      </c>
      <c r="D58" s="170">
        <v>0.83063522153512204</v>
      </c>
      <c r="E58" s="171">
        <v>-1.3607968921743697E-2</v>
      </c>
      <c r="F58" s="171">
        <v>1.8240971712020384</v>
      </c>
      <c r="G58" s="172">
        <v>3.587704020464777E-2</v>
      </c>
      <c r="H58" s="173">
        <v>0.19969771342892462</v>
      </c>
      <c r="I58" s="174">
        <v>6.8540264990540173E-4</v>
      </c>
      <c r="J58" s="171">
        <v>1.8238489823993342</v>
      </c>
      <c r="K58" s="172">
        <v>3.5872587901381994E-2</v>
      </c>
      <c r="L58" s="174">
        <v>0.19981895503699915</v>
      </c>
      <c r="M58" s="174">
        <v>6.9064952453125317E-4</v>
      </c>
      <c r="N58" s="175">
        <v>2818.0612295009209</v>
      </c>
      <c r="O58" s="175">
        <v>45.639344602447636</v>
      </c>
      <c r="P58" s="169">
        <v>2824.7181976202955</v>
      </c>
      <c r="Q58" s="175">
        <v>5.6418676590974233</v>
      </c>
      <c r="R58" s="178">
        <v>0.2356683978239956</v>
      </c>
    </row>
    <row r="59" spans="1:18" x14ac:dyDescent="0.35">
      <c r="A59" s="168" t="s">
        <v>4680</v>
      </c>
      <c r="B59" s="169">
        <v>117.923744045231</v>
      </c>
      <c r="C59" s="169">
        <v>101.85682713914883</v>
      </c>
      <c r="D59" s="170">
        <v>0.89225544258824696</v>
      </c>
      <c r="E59" s="171">
        <v>-7.4304112153396482E-2</v>
      </c>
      <c r="F59" s="171">
        <v>1.8608017508376953</v>
      </c>
      <c r="G59" s="172">
        <v>3.778865415284588E-2</v>
      </c>
      <c r="H59" s="173">
        <v>0.19882131185419374</v>
      </c>
      <c r="I59" s="174">
        <v>8.4525488362003156E-4</v>
      </c>
      <c r="J59" s="171">
        <v>1.8594201252224472</v>
      </c>
      <c r="K59" s="172">
        <v>3.7764201931726187E-2</v>
      </c>
      <c r="L59" s="174">
        <v>0.19948334242848698</v>
      </c>
      <c r="M59" s="174">
        <v>8.8086101342084032E-4</v>
      </c>
      <c r="N59" s="175">
        <v>2774.2412401045312</v>
      </c>
      <c r="O59" s="175">
        <v>46.567682134656025</v>
      </c>
      <c r="P59" s="169">
        <v>2821.9739580418691</v>
      </c>
      <c r="Q59" s="175">
        <v>7.2095779506671382</v>
      </c>
      <c r="R59" s="167">
        <v>1.6914655715128906</v>
      </c>
    </row>
    <row r="60" spans="1:18" x14ac:dyDescent="0.35">
      <c r="A60" s="168" t="s">
        <v>4681</v>
      </c>
      <c r="B60" s="169">
        <v>162.314502545659</v>
      </c>
      <c r="C60" s="169">
        <v>127.11624603288098</v>
      </c>
      <c r="D60" s="170">
        <v>0.80899168030304802</v>
      </c>
      <c r="E60" s="171">
        <v>1.4832497678018095E-2</v>
      </c>
      <c r="F60" s="171">
        <v>1.8426997146373747</v>
      </c>
      <c r="G60" s="172">
        <v>3.6487922580342037E-2</v>
      </c>
      <c r="H60" s="173">
        <v>0.19959149014814864</v>
      </c>
      <c r="I60" s="174">
        <v>7.0481043195465038E-4</v>
      </c>
      <c r="J60" s="171">
        <v>1.8429730735757193</v>
      </c>
      <c r="K60" s="172">
        <v>3.6493847513902153E-2</v>
      </c>
      <c r="L60" s="174">
        <v>0.19945933283834674</v>
      </c>
      <c r="M60" s="174">
        <v>7.1108407227160825E-4</v>
      </c>
      <c r="N60" s="175">
        <v>2794.3290444343234</v>
      </c>
      <c r="O60" s="175">
        <v>45.645049384603681</v>
      </c>
      <c r="P60" s="169">
        <v>2821.7774333256993</v>
      </c>
      <c r="Q60" s="175">
        <v>5.8208091621037781</v>
      </c>
      <c r="R60" s="167">
        <v>0.9727340139305668</v>
      </c>
    </row>
    <row r="61" spans="1:18" x14ac:dyDescent="0.35">
      <c r="A61" s="168" t="s">
        <v>4682</v>
      </c>
      <c r="B61" s="169">
        <v>177.74237172224301</v>
      </c>
      <c r="C61" s="169">
        <v>130.06576644493325</v>
      </c>
      <c r="D61" s="170">
        <v>0.75591394126087397</v>
      </c>
      <c r="E61" s="171">
        <v>6.1973784683659126E-2</v>
      </c>
      <c r="F61" s="171">
        <v>1.8854438875497381</v>
      </c>
      <c r="G61" s="172">
        <v>3.7099984177351782E-2</v>
      </c>
      <c r="H61" s="173">
        <v>0.19991279684047616</v>
      </c>
      <c r="I61" s="174">
        <v>6.8016741776327121E-4</v>
      </c>
      <c r="J61" s="171">
        <v>1.8866130930858607</v>
      </c>
      <c r="K61" s="172">
        <v>3.7125039043332947E-2</v>
      </c>
      <c r="L61" s="174">
        <v>0.19936061672258862</v>
      </c>
      <c r="M61" s="174">
        <v>7.050692026507033E-4</v>
      </c>
      <c r="N61" s="175">
        <v>2741.6642546585354</v>
      </c>
      <c r="O61" s="175">
        <v>44.672407614414169</v>
      </c>
      <c r="P61" s="169">
        <v>2820.9691311235365</v>
      </c>
      <c r="Q61" s="175">
        <v>5.7748505890242221</v>
      </c>
      <c r="R61" s="167">
        <v>2.81126353316087</v>
      </c>
    </row>
    <row r="62" spans="1:18" x14ac:dyDescent="0.35">
      <c r="A62" s="168" t="s">
        <v>4683</v>
      </c>
      <c r="B62" s="169">
        <v>155.763167443203</v>
      </c>
      <c r="C62" s="169">
        <v>94.065181914379806</v>
      </c>
      <c r="D62" s="170">
        <v>0.62382740741957399</v>
      </c>
      <c r="E62" s="171">
        <v>8.809759689599168E-3</v>
      </c>
      <c r="F62" s="171">
        <v>1.8447962826955655</v>
      </c>
      <c r="G62" s="172">
        <v>3.6945990968588895E-2</v>
      </c>
      <c r="H62" s="173">
        <v>0.19943058772447178</v>
      </c>
      <c r="I62" s="174">
        <v>7.6703945080301142E-4</v>
      </c>
      <c r="J62" s="171">
        <v>1.8449588191339032</v>
      </c>
      <c r="K62" s="172">
        <v>3.6949603662471388E-2</v>
      </c>
      <c r="L62" s="174">
        <v>0.19935209291079201</v>
      </c>
      <c r="M62" s="174">
        <v>7.7111331138067973E-4</v>
      </c>
      <c r="N62" s="175">
        <v>2791.8880622829743</v>
      </c>
      <c r="O62" s="175">
        <v>46.141971634491711</v>
      </c>
      <c r="P62" s="169">
        <v>2820.8993153573138</v>
      </c>
      <c r="Q62" s="175">
        <v>6.3160928604919588</v>
      </c>
      <c r="R62" s="167">
        <v>1.0284398637129215</v>
      </c>
    </row>
    <row r="63" spans="1:18" x14ac:dyDescent="0.35">
      <c r="A63" s="168" t="s">
        <v>4684</v>
      </c>
      <c r="B63" s="169">
        <v>87.642620790780896</v>
      </c>
      <c r="C63" s="169">
        <v>58.607035336746875</v>
      </c>
      <c r="D63" s="170">
        <v>0.69077198920582505</v>
      </c>
      <c r="E63" s="171">
        <v>0.2103422239524993</v>
      </c>
      <c r="F63" s="171">
        <v>2.2481974491508936</v>
      </c>
      <c r="G63" s="172">
        <v>4.6992446906998817E-2</v>
      </c>
      <c r="H63" s="173">
        <v>0.20112698540148807</v>
      </c>
      <c r="I63" s="174">
        <v>1.2088173354779246E-3</v>
      </c>
      <c r="J63" s="171">
        <v>2.2529363255222306</v>
      </c>
      <c r="K63" s="172">
        <v>4.7115440592434034E-2</v>
      </c>
      <c r="L63" s="174">
        <v>0.19925285651711899</v>
      </c>
      <c r="M63" s="174">
        <v>1.3491300721081032E-3</v>
      </c>
      <c r="N63" s="175">
        <v>2367.9205431452328</v>
      </c>
      <c r="O63" s="175">
        <v>42.19040536483817</v>
      </c>
      <c r="P63" s="169">
        <v>2820.0862503033086</v>
      </c>
      <c r="Q63" s="175">
        <v>11.056869174248188</v>
      </c>
      <c r="R63" s="167">
        <v>16.033754538870717</v>
      </c>
    </row>
    <row r="64" spans="1:18" x14ac:dyDescent="0.35">
      <c r="A64" s="168" t="s">
        <v>4650</v>
      </c>
      <c r="B64" s="169">
        <v>110.92755790100099</v>
      </c>
      <c r="C64" s="169">
        <v>94.739526778705738</v>
      </c>
      <c r="D64" s="170">
        <v>0.88225084022624001</v>
      </c>
      <c r="E64" s="171">
        <v>5.283650926539335E-2</v>
      </c>
      <c r="F64" s="171">
        <v>1.913661773232832</v>
      </c>
      <c r="G64" s="172">
        <v>3.9439238735265648E-2</v>
      </c>
      <c r="H64" s="173">
        <v>0.19964651102897543</v>
      </c>
      <c r="I64" s="174">
        <v>9.5823446873757694E-4</v>
      </c>
      <c r="J64" s="171">
        <v>1.9146734198317035</v>
      </c>
      <c r="K64" s="172">
        <v>3.9463333402288754E-2</v>
      </c>
      <c r="L64" s="174">
        <v>0.19917575878024241</v>
      </c>
      <c r="M64" s="174">
        <v>9.8724160037080562E-4</v>
      </c>
      <c r="N64" s="175">
        <v>2708.8522741055062</v>
      </c>
      <c r="O64" s="175">
        <v>46.37767515393989</v>
      </c>
      <c r="P64" s="169">
        <v>2819.4542513276074</v>
      </c>
      <c r="Q64" s="175">
        <v>8.094585121523771</v>
      </c>
      <c r="R64" s="167">
        <v>3.9228151040231123</v>
      </c>
    </row>
    <row r="65" spans="1:18" x14ac:dyDescent="0.35">
      <c r="A65" s="168" t="s">
        <v>4685</v>
      </c>
      <c r="B65" s="169">
        <v>130.21600755587099</v>
      </c>
      <c r="C65" s="169">
        <v>91.043899825740468</v>
      </c>
      <c r="D65" s="170">
        <v>0.72224874871576095</v>
      </c>
      <c r="E65" s="171">
        <v>1.3958467173331592E-18</v>
      </c>
      <c r="F65" s="171">
        <v>1.8781292931534403</v>
      </c>
      <c r="G65" s="172">
        <v>3.7964281612935837E-2</v>
      </c>
      <c r="H65" s="173">
        <v>0.19916511443934332</v>
      </c>
      <c r="I65" s="174">
        <v>8.2523623453779839E-4</v>
      </c>
      <c r="J65" s="171">
        <v>1.8781292931534403</v>
      </c>
      <c r="K65" s="172">
        <v>3.7964281612935837E-2</v>
      </c>
      <c r="L65" s="174">
        <v>0.19916511443934332</v>
      </c>
      <c r="M65" s="174">
        <v>8.252362345377985E-4</v>
      </c>
      <c r="N65" s="175">
        <v>2751.7441256983402</v>
      </c>
      <c r="O65" s="175">
        <v>46.044144118931854</v>
      </c>
      <c r="P65" s="169">
        <v>2819.3669736393854</v>
      </c>
      <c r="Q65" s="175">
        <v>6.766686568717553</v>
      </c>
      <c r="R65" s="167">
        <v>2.3985117430014471</v>
      </c>
    </row>
    <row r="66" spans="1:18" x14ac:dyDescent="0.35">
      <c r="A66" s="168" t="s">
        <v>4686</v>
      </c>
      <c r="B66" s="169">
        <v>122.605686227159</v>
      </c>
      <c r="C66" s="169">
        <v>71.718148698264002</v>
      </c>
      <c r="D66" s="170">
        <v>0.604252950128636</v>
      </c>
      <c r="E66" s="171">
        <v>2.4813240982641305E-2</v>
      </c>
      <c r="F66" s="171">
        <v>1.9354026154678352</v>
      </c>
      <c r="G66" s="172">
        <v>3.9393341299641137E-2</v>
      </c>
      <c r="H66" s="173">
        <v>0.19921079497914071</v>
      </c>
      <c r="I66" s="174">
        <v>9.1146012192746628E-4</v>
      </c>
      <c r="J66" s="171">
        <v>1.9358829707745158</v>
      </c>
      <c r="K66" s="172">
        <v>3.9404583181709717E-2</v>
      </c>
      <c r="L66" s="174">
        <v>0.19898969934046873</v>
      </c>
      <c r="M66" s="174">
        <v>9.250005328201897E-4</v>
      </c>
      <c r="N66" s="175">
        <v>2684.5750963432347</v>
      </c>
      <c r="O66" s="175">
        <v>45.461737364866167</v>
      </c>
      <c r="P66" s="169">
        <v>2817.9278960086176</v>
      </c>
      <c r="Q66" s="175">
        <v>7.5923941166800324</v>
      </c>
      <c r="R66" s="167">
        <v>4.7322999234390313</v>
      </c>
    </row>
    <row r="67" spans="1:18" x14ac:dyDescent="0.35">
      <c r="A67" s="168" t="s">
        <v>4687</v>
      </c>
      <c r="B67" s="169">
        <v>151.196019892387</v>
      </c>
      <c r="C67" s="169">
        <v>107.50325859220025</v>
      </c>
      <c r="D67" s="170">
        <v>0.73448273443165202</v>
      </c>
      <c r="E67" s="171">
        <v>5.3946241191161218E-2</v>
      </c>
      <c r="F67" s="171">
        <v>1.8324333368268781</v>
      </c>
      <c r="G67" s="172">
        <v>3.6525386442143259E-2</v>
      </c>
      <c r="H67" s="173">
        <v>0.19941949560293912</v>
      </c>
      <c r="I67" s="174">
        <v>7.220013287626162E-4</v>
      </c>
      <c r="J67" s="171">
        <v>1.8334223992964551</v>
      </c>
      <c r="K67" s="172">
        <v>3.654701521399531E-2</v>
      </c>
      <c r="L67" s="174">
        <v>0.19893884403867618</v>
      </c>
      <c r="M67" s="174">
        <v>7.4490859185082504E-4</v>
      </c>
      <c r="N67" s="175">
        <v>2806.1300599851229</v>
      </c>
      <c r="O67" s="175">
        <v>46.109108768153874</v>
      </c>
      <c r="P67" s="169">
        <v>2817.510415052468</v>
      </c>
      <c r="Q67" s="175">
        <v>6.1159945861203386</v>
      </c>
      <c r="R67" s="167">
        <v>0.40391527948027867</v>
      </c>
    </row>
    <row r="68" spans="1:18" x14ac:dyDescent="0.35">
      <c r="A68" s="168" t="s">
        <v>4688</v>
      </c>
      <c r="B68" s="169">
        <v>53.649577092338397</v>
      </c>
      <c r="C68" s="169">
        <v>21.613847832160861</v>
      </c>
      <c r="D68" s="170">
        <v>0.41616553234323</v>
      </c>
      <c r="E68" s="171">
        <v>2.5941127575197266E-2</v>
      </c>
      <c r="F68" s="171">
        <v>1.8283820384166556</v>
      </c>
      <c r="G68" s="172">
        <v>4.1316949832515985E-2</v>
      </c>
      <c r="H68" s="173">
        <v>0.19904677894271491</v>
      </c>
      <c r="I68" s="174">
        <v>1.319454502355869E-3</v>
      </c>
      <c r="J68" s="171">
        <v>1.8288564644052543</v>
      </c>
      <c r="K68" s="172">
        <v>4.1330395161496856E-2</v>
      </c>
      <c r="L68" s="174">
        <v>0.19881564391692894</v>
      </c>
      <c r="M68" s="174">
        <v>1.339893813408353E-3</v>
      </c>
      <c r="N68" s="175">
        <v>2811.8076719965256</v>
      </c>
      <c r="O68" s="175">
        <v>52.475385315877247</v>
      </c>
      <c r="P68" s="169">
        <v>2816.4985337645935</v>
      </c>
      <c r="Q68" s="175">
        <v>11.008880183842587</v>
      </c>
      <c r="R68" s="167">
        <v>0.1665494127489551</v>
      </c>
    </row>
    <row r="69" spans="1:18" x14ac:dyDescent="0.35">
      <c r="A69" s="168" t="s">
        <v>4654</v>
      </c>
      <c r="B69" s="169">
        <v>75.166198742708801</v>
      </c>
      <c r="C69" s="169">
        <v>45.873098391572867</v>
      </c>
      <c r="D69" s="170">
        <v>0.63042845628922195</v>
      </c>
      <c r="E69" s="171">
        <v>1.9941448378005183E-2</v>
      </c>
      <c r="F69" s="171">
        <v>1.9598633204783591</v>
      </c>
      <c r="G69" s="172">
        <v>4.2790954334284433E-2</v>
      </c>
      <c r="H69" s="173">
        <v>0.19895567933290453</v>
      </c>
      <c r="I69" s="174">
        <v>1.157364391981962E-3</v>
      </c>
      <c r="J69" s="171">
        <v>1.9602542235624281</v>
      </c>
      <c r="K69" s="172">
        <v>4.2801274989586358E-2</v>
      </c>
      <c r="L69" s="174">
        <v>0.19877799384344749</v>
      </c>
      <c r="M69" s="174">
        <v>1.1711582678408023E-3</v>
      </c>
      <c r="N69" s="175">
        <v>2657.2182450028417</v>
      </c>
      <c r="O69" s="175">
        <v>48.427148597614632</v>
      </c>
      <c r="P69" s="169">
        <v>2816.1891583674274</v>
      </c>
      <c r="Q69" s="175">
        <v>9.6246006459082842</v>
      </c>
      <c r="R69" s="167">
        <v>5.6448947291858271</v>
      </c>
    </row>
    <row r="70" spans="1:18" x14ac:dyDescent="0.35">
      <c r="A70" s="168" t="s">
        <v>4651</v>
      </c>
      <c r="B70" s="169">
        <v>134.50250466090199</v>
      </c>
      <c r="C70" s="169">
        <v>102.28699222747697</v>
      </c>
      <c r="D70" s="170">
        <v>0.78557989115051996</v>
      </c>
      <c r="E70" s="171">
        <v>2.0668287644539169E-2</v>
      </c>
      <c r="F70" s="171">
        <v>2.0099523292331343</v>
      </c>
      <c r="G70" s="172">
        <v>4.0761788948559155E-2</v>
      </c>
      <c r="H70" s="173">
        <v>0.19887902384729314</v>
      </c>
      <c r="I70" s="174">
        <v>8.2984166520603782E-4</v>
      </c>
      <c r="J70" s="171">
        <v>2.0103678378405725</v>
      </c>
      <c r="K70" s="172">
        <v>4.0771274547469386E-2</v>
      </c>
      <c r="L70" s="174">
        <v>0.1986948669604609</v>
      </c>
      <c r="M70" s="174">
        <v>8.4017019624604405E-4</v>
      </c>
      <c r="N70" s="175">
        <v>2602.7047047760361</v>
      </c>
      <c r="O70" s="175">
        <v>44.176034897567661</v>
      </c>
      <c r="P70" s="169">
        <v>2815.5058561479632</v>
      </c>
      <c r="Q70" s="175">
        <v>6.9078487502972648</v>
      </c>
      <c r="R70" s="167">
        <v>7.5581853579616105</v>
      </c>
    </row>
    <row r="71" spans="1:18" x14ac:dyDescent="0.35">
      <c r="A71" s="168" t="s">
        <v>4689</v>
      </c>
      <c r="B71" s="169">
        <v>99.394887543487897</v>
      </c>
      <c r="C71" s="169">
        <v>53.454748384111362</v>
      </c>
      <c r="D71" s="170">
        <v>0.55554924851267995</v>
      </c>
      <c r="E71" s="171">
        <v>-6.1898000085267017E-2</v>
      </c>
      <c r="F71" s="171">
        <v>1.8077010504585762</v>
      </c>
      <c r="G71" s="172">
        <v>3.7424938258940006E-2</v>
      </c>
      <c r="H71" s="173">
        <v>0.1979884357686558</v>
      </c>
      <c r="I71" s="174">
        <v>9.0873516440780685E-4</v>
      </c>
      <c r="J71" s="171">
        <v>1.8065828118281702</v>
      </c>
      <c r="K71" s="172">
        <v>3.7405126403606784E-2</v>
      </c>
      <c r="L71" s="174">
        <v>0.19853998369390921</v>
      </c>
      <c r="M71" s="174">
        <v>9.410342291369981E-4</v>
      </c>
      <c r="N71" s="175">
        <v>2839.8423885893885</v>
      </c>
      <c r="O71" s="175">
        <v>48.380383572279243</v>
      </c>
      <c r="P71" s="169">
        <v>2814.2318417801098</v>
      </c>
      <c r="Q71" s="175">
        <v>7.7440750075826417</v>
      </c>
      <c r="R71" s="167">
        <v>-0.91003685016509073</v>
      </c>
    </row>
    <row r="72" spans="1:18" x14ac:dyDescent="0.35">
      <c r="A72" s="168" t="s">
        <v>4690</v>
      </c>
      <c r="B72" s="169">
        <v>19.423557122709699</v>
      </c>
      <c r="C72" s="169">
        <v>5.9402370200375643</v>
      </c>
      <c r="D72" s="170">
        <v>0.315918696196197</v>
      </c>
      <c r="E72" s="171">
        <v>-0.21963232778860006</v>
      </c>
      <c r="F72" s="171">
        <v>1.7673951678393638</v>
      </c>
      <c r="G72" s="172">
        <v>5.0625493752868692E-2</v>
      </c>
      <c r="H72" s="173">
        <v>0.19658207889991355</v>
      </c>
      <c r="I72" s="174">
        <v>2.1866379433884793E-3</v>
      </c>
      <c r="J72" s="171">
        <v>1.7635219036313563</v>
      </c>
      <c r="K72" s="172">
        <v>5.0563808663359425E-2</v>
      </c>
      <c r="L72" s="174">
        <v>0.19853913518439276</v>
      </c>
      <c r="M72" s="174">
        <v>2.4559430110412356E-3</v>
      </c>
      <c r="N72" s="175">
        <v>2895.6843006927579</v>
      </c>
      <c r="O72" s="175">
        <v>68.491889163320593</v>
      </c>
      <c r="P72" s="169">
        <v>2814.2248591037655</v>
      </c>
      <c r="Q72" s="175">
        <v>20.210848414550661</v>
      </c>
      <c r="R72" s="167">
        <v>-2.8945605154996188</v>
      </c>
    </row>
    <row r="73" spans="1:18" x14ac:dyDescent="0.35">
      <c r="A73" s="168" t="s">
        <v>4645</v>
      </c>
      <c r="B73" s="169">
        <v>69.999733049953306</v>
      </c>
      <c r="C73" s="169">
        <v>37.981573579855805</v>
      </c>
      <c r="D73" s="170">
        <v>0.56050164477044695</v>
      </c>
      <c r="E73" s="171">
        <v>2.2146929566243676E-2</v>
      </c>
      <c r="F73" s="171">
        <v>2.0092702659257577</v>
      </c>
      <c r="G73" s="172">
        <v>4.4226024362103225E-2</v>
      </c>
      <c r="H73" s="173">
        <v>0.19871583760866701</v>
      </c>
      <c r="I73" s="174">
        <v>1.222587510091944E-3</v>
      </c>
      <c r="J73" s="171">
        <v>2.0097153561701706</v>
      </c>
      <c r="K73" s="172">
        <v>4.423806138800309E-2</v>
      </c>
      <c r="L73" s="174">
        <v>0.1985184905590863</v>
      </c>
      <c r="M73" s="174">
        <v>1.2386871864967159E-3</v>
      </c>
      <c r="N73" s="175">
        <v>2603.3999035332831</v>
      </c>
      <c r="O73" s="175">
        <v>48.028827347788592</v>
      </c>
      <c r="P73" s="169">
        <v>2814.0549568364822</v>
      </c>
      <c r="Q73" s="175">
        <v>10.194823811264301</v>
      </c>
      <c r="R73" s="167">
        <v>7.4858187396600915</v>
      </c>
    </row>
    <row r="74" spans="1:18" x14ac:dyDescent="0.35">
      <c r="A74" s="168" t="s">
        <v>4691</v>
      </c>
      <c r="B74" s="169">
        <v>136.33389674868701</v>
      </c>
      <c r="C74" s="169">
        <v>107.47406722712579</v>
      </c>
      <c r="D74" s="170">
        <v>0.81432948146617201</v>
      </c>
      <c r="E74" s="171">
        <v>-2.0562181139108175E-2</v>
      </c>
      <c r="F74" s="171">
        <v>1.8023393122898519</v>
      </c>
      <c r="G74" s="172">
        <v>3.6557731020416297E-2</v>
      </c>
      <c r="H74" s="173">
        <v>0.19829958486668225</v>
      </c>
      <c r="I74" s="174">
        <v>8.3393520367187066E-4</v>
      </c>
      <c r="J74" s="171">
        <v>1.8019687882035513</v>
      </c>
      <c r="K74" s="172">
        <v>3.6551154145548791E-2</v>
      </c>
      <c r="L74" s="174">
        <v>0.19848281786149596</v>
      </c>
      <c r="M74" s="174">
        <v>8.437667961126332E-4</v>
      </c>
      <c r="N74" s="175">
        <v>2845.7210014165389</v>
      </c>
      <c r="O74" s="175">
        <v>47.457946975463983</v>
      </c>
      <c r="P74" s="169">
        <v>2813.7613279293814</v>
      </c>
      <c r="Q74" s="175">
        <v>6.9459246194564654</v>
      </c>
      <c r="R74" s="167">
        <v>-1.1358345560416203</v>
      </c>
    </row>
    <row r="75" spans="1:18" x14ac:dyDescent="0.35">
      <c r="A75" s="168" t="s">
        <v>4663</v>
      </c>
      <c r="B75" s="169">
        <v>181.97778276045901</v>
      </c>
      <c r="C75" s="169">
        <v>183.61130903194166</v>
      </c>
      <c r="D75" s="170">
        <v>1.0422727398523299</v>
      </c>
      <c r="E75" s="171">
        <v>1.3374783152453131E-29</v>
      </c>
      <c r="F75" s="171">
        <v>1.9978997458796846</v>
      </c>
      <c r="G75" s="172">
        <v>3.9837168950206392E-2</v>
      </c>
      <c r="H75" s="173">
        <v>0.19835934002754002</v>
      </c>
      <c r="I75" s="174">
        <v>3.2853263833416114E-3</v>
      </c>
      <c r="J75" s="171">
        <v>1.9978997458796846</v>
      </c>
      <c r="K75" s="172">
        <v>3.9837168950206392E-2</v>
      </c>
      <c r="L75" s="174">
        <v>0.19835934002754002</v>
      </c>
      <c r="M75" s="174">
        <v>3.2853263833416114E-3</v>
      </c>
      <c r="N75" s="175">
        <v>2616.0545176957789</v>
      </c>
      <c r="O75" s="175">
        <v>43.600702282324164</v>
      </c>
      <c r="P75" s="169">
        <v>2812.7444901107783</v>
      </c>
      <c r="Q75" s="175">
        <v>27.064267581880877</v>
      </c>
      <c r="R75" s="167">
        <v>6.9928133574355638</v>
      </c>
    </row>
    <row r="76" spans="1:18" x14ac:dyDescent="0.35">
      <c r="A76" s="168" t="s">
        <v>4692</v>
      </c>
      <c r="B76" s="169">
        <v>34.619572528733599</v>
      </c>
      <c r="C76" s="169">
        <v>12.486422458361103</v>
      </c>
      <c r="D76" s="170">
        <v>0.37257751778366199</v>
      </c>
      <c r="E76" s="171">
        <v>-0.12533302142800937</v>
      </c>
      <c r="F76" s="171">
        <v>1.8480637560264968</v>
      </c>
      <c r="G76" s="172">
        <v>4.5863744393760376E-2</v>
      </c>
      <c r="H76" s="173">
        <v>0.1972096185574263</v>
      </c>
      <c r="I76" s="174">
        <v>1.6636308491059341E-3</v>
      </c>
      <c r="J76" s="171">
        <v>1.8457504212555169</v>
      </c>
      <c r="K76" s="172">
        <v>4.5825753542813201E-2</v>
      </c>
      <c r="L76" s="174">
        <v>0.19832654313426176</v>
      </c>
      <c r="M76" s="174">
        <v>1.7820107208531331E-3</v>
      </c>
      <c r="N76" s="175">
        <v>2790.9161905931896</v>
      </c>
      <c r="O76" s="175">
        <v>57.417086926865977</v>
      </c>
      <c r="P76" s="169">
        <v>2812.4742861774635</v>
      </c>
      <c r="Q76" s="175">
        <v>14.682853868577288</v>
      </c>
      <c r="R76" s="167">
        <v>0.76651707324848861</v>
      </c>
    </row>
    <row r="77" spans="1:18" x14ac:dyDescent="0.35">
      <c r="A77" s="168" t="s">
        <v>4648</v>
      </c>
      <c r="B77" s="169">
        <v>129.296882418975</v>
      </c>
      <c r="C77" s="169">
        <v>68.228948317620578</v>
      </c>
      <c r="D77" s="170">
        <v>0.54510597853176601</v>
      </c>
      <c r="E77" s="171">
        <v>-5.8620130608102833E-11</v>
      </c>
      <c r="F77" s="171">
        <v>1.9339638703973872</v>
      </c>
      <c r="G77" s="172">
        <v>3.9617692252649966E-2</v>
      </c>
      <c r="H77" s="173">
        <v>0.19807011064589913</v>
      </c>
      <c r="I77" s="174">
        <v>8.8378928615721105E-4</v>
      </c>
      <c r="J77" s="171">
        <v>1.9339638703962536</v>
      </c>
      <c r="K77" s="172">
        <v>3.9617692252626749E-2</v>
      </c>
      <c r="L77" s="174">
        <v>0.19807011064642149</v>
      </c>
      <c r="M77" s="174">
        <v>8.8378928615669464E-4</v>
      </c>
      <c r="N77" s="175">
        <v>2686.7535855659162</v>
      </c>
      <c r="O77" s="175">
        <v>45.787823258740445</v>
      </c>
      <c r="P77" s="169">
        <v>2810.3598450840282</v>
      </c>
      <c r="Q77" s="175">
        <v>7.2927903571367203</v>
      </c>
      <c r="R77" s="167">
        <v>4.3982360385033266</v>
      </c>
    </row>
    <row r="78" spans="1:18" x14ac:dyDescent="0.35">
      <c r="A78" s="168" t="s">
        <v>4649</v>
      </c>
      <c r="B78" s="169">
        <v>191.82502161800701</v>
      </c>
      <c r="C78" s="169">
        <v>73.703377796590232</v>
      </c>
      <c r="D78" s="170">
        <v>0.39690124167164798</v>
      </c>
      <c r="E78" s="171">
        <v>4.0878185444105456E-11</v>
      </c>
      <c r="F78" s="171">
        <v>1.9472032584006025</v>
      </c>
      <c r="G78" s="172">
        <v>3.8741629506312027E-2</v>
      </c>
      <c r="H78" s="173">
        <v>0.1979938234517743</v>
      </c>
      <c r="I78" s="174">
        <v>7.3813040589408574E-4</v>
      </c>
      <c r="J78" s="171">
        <v>1.9472032584013985</v>
      </c>
      <c r="K78" s="172">
        <v>3.8741629506327868E-2</v>
      </c>
      <c r="L78" s="174">
        <v>0.19799382345140998</v>
      </c>
      <c r="M78" s="174">
        <v>7.3813040589438834E-4</v>
      </c>
      <c r="N78" s="175">
        <v>2671.7972992287596</v>
      </c>
      <c r="O78" s="175">
        <v>44.249784779744004</v>
      </c>
      <c r="P78" s="169">
        <v>2809.7302045989036</v>
      </c>
      <c r="Q78" s="175">
        <v>6.0935461056390974</v>
      </c>
      <c r="R78" s="167">
        <v>4.9091156561714895</v>
      </c>
    </row>
    <row r="79" spans="1:18" x14ac:dyDescent="0.35">
      <c r="A79" s="168" t="s">
        <v>4666</v>
      </c>
      <c r="B79" s="169">
        <v>90.059301959131901</v>
      </c>
      <c r="C79" s="169">
        <v>61.654566758022114</v>
      </c>
      <c r="D79" s="170">
        <v>0.70719144025720304</v>
      </c>
      <c r="E79" s="171">
        <v>6.9011135610162727E-2</v>
      </c>
      <c r="F79" s="171">
        <v>1.9754515737818226</v>
      </c>
      <c r="G79" s="172">
        <v>4.2188519176345377E-2</v>
      </c>
      <c r="H79" s="173">
        <v>0.19838398288939876</v>
      </c>
      <c r="I79" s="174">
        <v>1.0709045080143542E-3</v>
      </c>
      <c r="J79" s="171">
        <v>1.9768157968121236</v>
      </c>
      <c r="K79" s="172">
        <v>4.2223171898958238E-2</v>
      </c>
      <c r="L79" s="174">
        <v>0.19776896530720778</v>
      </c>
      <c r="M79" s="174">
        <v>1.1149510049957719E-3</v>
      </c>
      <c r="N79" s="175">
        <v>2638.9481896217844</v>
      </c>
      <c r="O79" s="175">
        <v>47.091262965101578</v>
      </c>
      <c r="P79" s="169">
        <v>2807.8727046533177</v>
      </c>
      <c r="Q79" s="175">
        <v>9.2163552765761132</v>
      </c>
      <c r="R79" s="178">
        <v>6.016103035995358</v>
      </c>
    </row>
    <row r="80" spans="1:18" x14ac:dyDescent="0.35">
      <c r="A80" s="168" t="s">
        <v>4668</v>
      </c>
      <c r="B80" s="169">
        <v>162.14955416282399</v>
      </c>
      <c r="C80" s="169">
        <v>132.12855722314629</v>
      </c>
      <c r="D80" s="170">
        <v>0.841746376153792</v>
      </c>
      <c r="E80" s="171">
        <v>5.177402290392151E-2</v>
      </c>
      <c r="F80" s="171">
        <v>1.9222134749023394</v>
      </c>
      <c r="G80" s="172">
        <v>3.8316766414754511E-2</v>
      </c>
      <c r="H80" s="173">
        <v>0.19802170465446436</v>
      </c>
      <c r="I80" s="174">
        <v>7.5436202965848808E-4</v>
      </c>
      <c r="J80" s="171">
        <v>1.9232091976728329</v>
      </c>
      <c r="K80" s="172">
        <v>3.8338772208523358E-2</v>
      </c>
      <c r="L80" s="174">
        <v>0.19756030504291569</v>
      </c>
      <c r="M80" s="174">
        <v>7.7792727039188801E-4</v>
      </c>
      <c r="N80" s="175">
        <v>2699.0285591964471</v>
      </c>
      <c r="O80" s="175">
        <v>44.700092129480254</v>
      </c>
      <c r="P80" s="169">
        <v>2806.1468418250711</v>
      </c>
      <c r="Q80" s="175">
        <v>6.438262247721851</v>
      </c>
      <c r="R80" s="178">
        <v>3.8172728893601326</v>
      </c>
    </row>
    <row r="81" spans="1:18" x14ac:dyDescent="0.35">
      <c r="A81" s="168" t="s">
        <v>4693</v>
      </c>
      <c r="B81" s="169">
        <v>87.808883119875404</v>
      </c>
      <c r="C81" s="169">
        <v>30.914758533225626</v>
      </c>
      <c r="D81" s="170">
        <v>0.36368695774463899</v>
      </c>
      <c r="E81" s="171">
        <v>6.3506897158452869E-2</v>
      </c>
      <c r="F81" s="171">
        <v>1.7768810739617198</v>
      </c>
      <c r="G81" s="172">
        <v>4.0200760438195066E-2</v>
      </c>
      <c r="H81" s="173">
        <v>0.19798563370718941</v>
      </c>
      <c r="I81" s="174">
        <v>1.0237381181327069E-3</v>
      </c>
      <c r="J81" s="171">
        <v>1.7780102330919163</v>
      </c>
      <c r="K81" s="172">
        <v>4.0230273813622111E-2</v>
      </c>
      <c r="L81" s="174">
        <v>0.19741965202517966</v>
      </c>
      <c r="M81" s="174">
        <v>1.0628074566944637E-3</v>
      </c>
      <c r="N81" s="175">
        <v>2876.6480933043595</v>
      </c>
      <c r="O81" s="175">
        <v>53.498208218700711</v>
      </c>
      <c r="P81" s="169">
        <v>2804.9822969070442</v>
      </c>
      <c r="Q81" s="175">
        <v>8.8031748461706503</v>
      </c>
      <c r="R81" s="167">
        <v>-2.5549464777848554</v>
      </c>
    </row>
    <row r="82" spans="1:18" x14ac:dyDescent="0.35">
      <c r="A82" s="168" t="s">
        <v>4694</v>
      </c>
      <c r="B82" s="169">
        <v>33.432614669210899</v>
      </c>
      <c r="C82" s="169">
        <v>17.886408130085172</v>
      </c>
      <c r="D82" s="170">
        <v>0.55265374189813798</v>
      </c>
      <c r="E82" s="171">
        <v>8.9895332934230743E-2</v>
      </c>
      <c r="F82" s="171">
        <v>2.126085185771907</v>
      </c>
      <c r="G82" s="172">
        <v>5.0781809762074047E-2</v>
      </c>
      <c r="H82" s="173">
        <v>0.19507310624752941</v>
      </c>
      <c r="I82" s="174">
        <v>1.7135389756339726E-3</v>
      </c>
      <c r="J82" s="171">
        <v>2.1279981567997965</v>
      </c>
      <c r="K82" s="172">
        <v>5.0845530523291535E-2</v>
      </c>
      <c r="L82" s="174">
        <v>0.19427163375102052</v>
      </c>
      <c r="M82" s="174">
        <v>1.8064523368773711E-3</v>
      </c>
      <c r="N82" s="175">
        <v>2483.2330579274799</v>
      </c>
      <c r="O82" s="175">
        <v>50.250721033391073</v>
      </c>
      <c r="P82" s="169">
        <v>2778.6659071770341</v>
      </c>
      <c r="Q82" s="175">
        <v>15.241612326214462</v>
      </c>
      <c r="R82" s="176">
        <v>10.632183181377755</v>
      </c>
    </row>
    <row r="83" spans="1:18" x14ac:dyDescent="0.35">
      <c r="A83" s="168" t="s">
        <v>4695</v>
      </c>
      <c r="B83" s="169">
        <v>46.316847537566602</v>
      </c>
      <c r="C83" s="169">
        <v>33.027406330494998</v>
      </c>
      <c r="D83" s="170">
        <v>0.73660692713875897</v>
      </c>
      <c r="E83" s="171">
        <v>0.2355011239713623</v>
      </c>
      <c r="F83" s="171">
        <v>2.107122442642273</v>
      </c>
      <c r="G83" s="172">
        <v>4.977457333749518E-2</v>
      </c>
      <c r="H83" s="173">
        <v>0.19579739112803263</v>
      </c>
      <c r="I83" s="174">
        <v>1.603736373300886E-3</v>
      </c>
      <c r="J83" s="171">
        <v>2.1120964535296944</v>
      </c>
      <c r="K83" s="172">
        <v>4.9933575256807278E-2</v>
      </c>
      <c r="L83" s="174">
        <v>0.19369767125542842</v>
      </c>
      <c r="M83" s="174">
        <v>1.8227641114571605E-3</v>
      </c>
      <c r="N83" s="175">
        <v>2498.7304806739903</v>
      </c>
      <c r="O83" s="175">
        <v>49.963258822364878</v>
      </c>
      <c r="P83" s="169">
        <v>2773.8149612279503</v>
      </c>
      <c r="Q83" s="175">
        <v>15.431646972608158</v>
      </c>
      <c r="R83" s="176">
        <v>9.9171893006223399</v>
      </c>
    </row>
    <row r="84" spans="1:18" x14ac:dyDescent="0.35">
      <c r="A84" s="180" t="s">
        <v>4696</v>
      </c>
      <c r="B84" s="181">
        <v>180.04560309220599</v>
      </c>
      <c r="C84" s="181">
        <v>221.41551089581043</v>
      </c>
      <c r="D84" s="182">
        <v>1.2703571696679401</v>
      </c>
      <c r="E84" s="183">
        <v>-3.7366289826666354E-19</v>
      </c>
      <c r="F84" s="183">
        <v>2.0175751173994874</v>
      </c>
      <c r="G84" s="184">
        <v>4.0242682364299634E-2</v>
      </c>
      <c r="H84" s="185">
        <v>0.19143907919180786</v>
      </c>
      <c r="I84" s="186">
        <v>2.8779930748193184E-3</v>
      </c>
      <c r="J84" s="183">
        <v>2.0175751173994874</v>
      </c>
      <c r="K84" s="184">
        <v>4.0242682364299634E-2</v>
      </c>
      <c r="L84" s="186">
        <v>0.19143907919180786</v>
      </c>
      <c r="M84" s="186">
        <v>2.8779930748193184E-3</v>
      </c>
      <c r="N84" s="187">
        <v>2595.0505348443726</v>
      </c>
      <c r="O84" s="187">
        <v>43.331816728521062</v>
      </c>
      <c r="P84" s="181">
        <v>2754.5642477302031</v>
      </c>
      <c r="Q84" s="187">
        <v>24.696298929780145</v>
      </c>
      <c r="R84" s="188">
        <v>5.7908873614863721</v>
      </c>
    </row>
    <row r="85" spans="1:18" x14ac:dyDescent="0.35">
      <c r="A85" s="168" t="s">
        <v>4697</v>
      </c>
    </row>
    <row r="86" spans="1:18" x14ac:dyDescent="0.35">
      <c r="A86" s="168" t="s">
        <v>4698</v>
      </c>
    </row>
    <row r="87" spans="1:18" x14ac:dyDescent="0.35">
      <c r="A87" s="168" t="s">
        <v>4699</v>
      </c>
    </row>
    <row r="88" spans="1:18" x14ac:dyDescent="0.35">
      <c r="A88" s="165" t="s">
        <v>4700</v>
      </c>
    </row>
  </sheetData>
  <mergeCells count="1">
    <mergeCell ref="A1:R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EBA9B-1E29-4E06-96E6-8DC1D59CFF16}">
  <dimension ref="A1:R156"/>
  <sheetViews>
    <sheetView zoomScale="60" zoomScaleNormal="60" workbookViewId="0">
      <selection sqref="A1:R1"/>
    </sheetView>
  </sheetViews>
  <sheetFormatPr defaultColWidth="9.08984375" defaultRowHeight="14.5" x14ac:dyDescent="0.35"/>
  <cols>
    <col min="1" max="1" width="14.36328125" style="125" customWidth="1"/>
    <col min="2" max="2" width="13.81640625" style="125" customWidth="1"/>
    <col min="3" max="3" width="10.81640625" style="125" customWidth="1"/>
    <col min="4" max="4" width="16.7265625" style="125" customWidth="1"/>
    <col min="5" max="5" width="13" style="125" bestFit="1" customWidth="1"/>
    <col min="6" max="6" width="11.6328125" style="125" bestFit="1" customWidth="1"/>
    <col min="7" max="7" width="9" style="195" customWidth="1"/>
    <col min="8" max="8" width="14.36328125" style="125" customWidth="1"/>
    <col min="9" max="9" width="91.08984375" style="196" customWidth="1"/>
    <col min="10" max="10" width="12.7265625" style="125" customWidth="1"/>
    <col min="11" max="11" width="14.36328125" style="125" customWidth="1"/>
    <col min="12" max="12" width="16.36328125" style="125" customWidth="1"/>
    <col min="13" max="13" width="14.6328125" style="125" customWidth="1"/>
    <col min="14" max="14" width="24.08984375" style="125" customWidth="1"/>
    <col min="15" max="16384" width="9.08984375" style="125"/>
  </cols>
  <sheetData>
    <row r="1" spans="1:18" customFormat="1" ht="15" thickBot="1" x14ac:dyDescent="0.4">
      <c r="A1" s="592" t="s">
        <v>7142</v>
      </c>
      <c r="B1" s="592"/>
      <c r="C1" s="592"/>
      <c r="D1" s="592"/>
      <c r="E1" s="592"/>
      <c r="F1" s="592"/>
      <c r="G1" s="592"/>
      <c r="H1" s="592"/>
      <c r="I1" s="592"/>
      <c r="J1" s="592"/>
      <c r="K1" s="592"/>
      <c r="L1" s="592"/>
      <c r="M1" s="592"/>
      <c r="N1" s="592"/>
      <c r="O1" s="592"/>
      <c r="P1" s="592"/>
      <c r="Q1" s="592"/>
      <c r="R1" s="592"/>
    </row>
    <row r="2" spans="1:18" s="189" customFormat="1" ht="33" customHeight="1" thickTop="1" x14ac:dyDescent="0.35">
      <c r="A2" s="593" t="s">
        <v>4701</v>
      </c>
      <c r="B2" s="593" t="s">
        <v>4702</v>
      </c>
      <c r="C2" s="593" t="s">
        <v>4703</v>
      </c>
      <c r="D2" s="593" t="s">
        <v>4704</v>
      </c>
      <c r="E2" s="593" t="s">
        <v>4705</v>
      </c>
      <c r="F2" s="593"/>
      <c r="G2" s="595" t="s">
        <v>4706</v>
      </c>
      <c r="H2" s="593" t="s">
        <v>4707</v>
      </c>
      <c r="I2" s="593" t="s">
        <v>4708</v>
      </c>
      <c r="J2" s="593" t="s">
        <v>4709</v>
      </c>
      <c r="K2" s="593" t="s">
        <v>4710</v>
      </c>
      <c r="L2" s="593" t="s">
        <v>4711</v>
      </c>
      <c r="M2" s="593" t="s">
        <v>4712</v>
      </c>
      <c r="N2" s="593" t="s">
        <v>4713</v>
      </c>
    </row>
    <row r="3" spans="1:18" s="189" customFormat="1" ht="35.25" customHeight="1" x14ac:dyDescent="0.35">
      <c r="A3" s="593"/>
      <c r="B3" s="593"/>
      <c r="C3" s="594"/>
      <c r="D3" s="593"/>
      <c r="E3" s="190" t="s">
        <v>2</v>
      </c>
      <c r="F3" s="190" t="s">
        <v>1</v>
      </c>
      <c r="G3" s="596"/>
      <c r="H3" s="594"/>
      <c r="I3" s="594"/>
      <c r="J3" s="594"/>
      <c r="K3" s="594"/>
      <c r="L3" s="594"/>
      <c r="M3" s="594"/>
      <c r="N3" s="594"/>
    </row>
    <row r="4" spans="1:18" s="189" customFormat="1" ht="29" x14ac:dyDescent="0.35">
      <c r="A4" s="191" t="s">
        <v>4714</v>
      </c>
      <c r="B4" s="192" t="s">
        <v>4715</v>
      </c>
      <c r="C4" s="192" t="s">
        <v>4716</v>
      </c>
      <c r="D4" s="192" t="s">
        <v>4717</v>
      </c>
      <c r="E4" s="191">
        <v>496300</v>
      </c>
      <c r="F4" s="191">
        <v>6773650</v>
      </c>
      <c r="G4" s="193" t="s">
        <v>4718</v>
      </c>
      <c r="H4" s="191" t="s">
        <v>4719</v>
      </c>
      <c r="I4" s="191" t="s">
        <v>4720</v>
      </c>
      <c r="J4" s="192" t="s">
        <v>4275</v>
      </c>
      <c r="K4" s="191"/>
      <c r="L4" s="191"/>
      <c r="M4" s="192" t="s">
        <v>4275</v>
      </c>
      <c r="N4" s="191"/>
    </row>
    <row r="5" spans="1:18" s="189" customFormat="1" ht="29" x14ac:dyDescent="0.35">
      <c r="A5" s="191" t="s">
        <v>4721</v>
      </c>
      <c r="B5" s="192" t="s">
        <v>4715</v>
      </c>
      <c r="C5" s="192" t="s">
        <v>4716</v>
      </c>
      <c r="D5" s="192" t="s">
        <v>4717</v>
      </c>
      <c r="E5" s="191">
        <v>496300</v>
      </c>
      <c r="F5" s="191">
        <v>6773650</v>
      </c>
      <c r="G5" s="193" t="s">
        <v>4718</v>
      </c>
      <c r="H5" s="191" t="s">
        <v>4719</v>
      </c>
      <c r="I5" s="191" t="s">
        <v>4722</v>
      </c>
      <c r="J5" s="192" t="s">
        <v>4275</v>
      </c>
      <c r="K5" s="191"/>
      <c r="L5" s="191"/>
      <c r="M5" s="191"/>
      <c r="N5" s="191"/>
    </row>
    <row r="6" spans="1:18" s="189" customFormat="1" x14ac:dyDescent="0.35">
      <c r="A6" s="191" t="s">
        <v>4723</v>
      </c>
      <c r="B6" s="192" t="s">
        <v>4715</v>
      </c>
      <c r="C6" s="192" t="s">
        <v>4716</v>
      </c>
      <c r="D6" s="192" t="s">
        <v>4717</v>
      </c>
      <c r="E6" s="191">
        <v>496300</v>
      </c>
      <c r="F6" s="191">
        <v>6773650</v>
      </c>
      <c r="G6" s="193" t="s">
        <v>4718</v>
      </c>
      <c r="H6" s="191" t="s">
        <v>4719</v>
      </c>
      <c r="I6" s="191" t="s">
        <v>4724</v>
      </c>
      <c r="J6" s="192" t="s">
        <v>4275</v>
      </c>
      <c r="K6" s="191"/>
      <c r="L6" s="192" t="s">
        <v>4725</v>
      </c>
      <c r="M6" s="192" t="s">
        <v>4275</v>
      </c>
      <c r="N6" s="191"/>
    </row>
    <row r="7" spans="1:18" s="189" customFormat="1" x14ac:dyDescent="0.35">
      <c r="A7" s="191" t="s">
        <v>4726</v>
      </c>
      <c r="B7" s="192" t="s">
        <v>4715</v>
      </c>
      <c r="C7" s="192" t="s">
        <v>4716</v>
      </c>
      <c r="D7" s="192" t="s">
        <v>4717</v>
      </c>
      <c r="E7" s="191">
        <v>496300</v>
      </c>
      <c r="F7" s="191">
        <v>6773650</v>
      </c>
      <c r="G7" s="193" t="s">
        <v>4718</v>
      </c>
      <c r="H7" s="191" t="s">
        <v>4719</v>
      </c>
      <c r="I7" s="191" t="s">
        <v>4727</v>
      </c>
      <c r="J7" s="192" t="s">
        <v>4275</v>
      </c>
      <c r="K7" s="191"/>
      <c r="L7" s="191"/>
      <c r="M7" s="191"/>
      <c r="N7" s="191"/>
    </row>
    <row r="8" spans="1:18" x14ac:dyDescent="0.35">
      <c r="A8" s="191" t="s">
        <v>4728</v>
      </c>
      <c r="B8" s="192" t="s">
        <v>4715</v>
      </c>
      <c r="C8" s="192" t="s">
        <v>4716</v>
      </c>
      <c r="D8" s="192" t="s">
        <v>4717</v>
      </c>
      <c r="E8" s="191">
        <v>496300</v>
      </c>
      <c r="F8" s="191">
        <v>6773650</v>
      </c>
      <c r="G8" s="194" t="s">
        <v>4718</v>
      </c>
      <c r="H8" s="191" t="s">
        <v>4719</v>
      </c>
      <c r="I8" s="191" t="s">
        <v>4729</v>
      </c>
      <c r="J8" s="192"/>
      <c r="K8" s="192"/>
      <c r="L8" s="192" t="s">
        <v>4730</v>
      </c>
      <c r="M8" s="192"/>
      <c r="N8" s="192"/>
    </row>
    <row r="9" spans="1:18" ht="29" x14ac:dyDescent="0.35">
      <c r="A9" s="191" t="s">
        <v>4731</v>
      </c>
      <c r="B9" s="192" t="s">
        <v>4715</v>
      </c>
      <c r="C9" s="192" t="s">
        <v>4716</v>
      </c>
      <c r="D9" s="192" t="s">
        <v>4717</v>
      </c>
      <c r="E9" s="191">
        <v>496300</v>
      </c>
      <c r="F9" s="191">
        <v>6773650</v>
      </c>
      <c r="G9" s="194" t="s">
        <v>4718</v>
      </c>
      <c r="H9" s="191" t="s">
        <v>4719</v>
      </c>
      <c r="I9" s="191" t="s">
        <v>4732</v>
      </c>
      <c r="J9" s="192"/>
      <c r="K9" s="192"/>
      <c r="L9" s="192"/>
      <c r="M9" s="192" t="s">
        <v>4275</v>
      </c>
      <c r="N9" s="192"/>
    </row>
    <row r="10" spans="1:18" ht="29" x14ac:dyDescent="0.35">
      <c r="A10" s="192" t="s">
        <v>4733</v>
      </c>
      <c r="B10" s="192" t="s">
        <v>4715</v>
      </c>
      <c r="C10" s="192" t="s">
        <v>4734</v>
      </c>
      <c r="D10" s="192" t="s">
        <v>4735</v>
      </c>
      <c r="E10" s="192">
        <v>496326</v>
      </c>
      <c r="F10" s="192">
        <v>6773716</v>
      </c>
      <c r="G10" s="194">
        <v>44.2</v>
      </c>
      <c r="H10" s="192">
        <v>101</v>
      </c>
      <c r="I10" s="191" t="s">
        <v>4736</v>
      </c>
      <c r="J10" s="192" t="s">
        <v>4275</v>
      </c>
      <c r="K10" s="192" t="s">
        <v>4275</v>
      </c>
      <c r="L10" s="192" t="s">
        <v>4737</v>
      </c>
      <c r="M10" s="192"/>
      <c r="N10" s="192"/>
    </row>
    <row r="11" spans="1:18" x14ac:dyDescent="0.35">
      <c r="A11" s="192" t="s">
        <v>4738</v>
      </c>
      <c r="B11" s="192" t="s">
        <v>4715</v>
      </c>
      <c r="C11" s="192" t="s">
        <v>4734</v>
      </c>
      <c r="D11" s="192" t="s">
        <v>4735</v>
      </c>
      <c r="E11" s="192">
        <v>496326</v>
      </c>
      <c r="F11" s="192">
        <v>6773716</v>
      </c>
      <c r="G11" s="194">
        <v>44.9</v>
      </c>
      <c r="H11" s="192">
        <v>101</v>
      </c>
      <c r="I11" s="191" t="s">
        <v>4739</v>
      </c>
      <c r="J11" s="192" t="s">
        <v>4275</v>
      </c>
      <c r="K11" s="192"/>
      <c r="L11" s="192" t="s">
        <v>4737</v>
      </c>
      <c r="M11" s="192"/>
      <c r="N11" s="192"/>
    </row>
    <row r="12" spans="1:18" ht="29" x14ac:dyDescent="0.35">
      <c r="A12" s="192" t="s">
        <v>4740</v>
      </c>
      <c r="B12" s="192" t="s">
        <v>4715</v>
      </c>
      <c r="C12" s="192" t="s">
        <v>4734</v>
      </c>
      <c r="D12" s="192" t="s">
        <v>4735</v>
      </c>
      <c r="E12" s="192">
        <v>496326</v>
      </c>
      <c r="F12" s="192">
        <v>6773716</v>
      </c>
      <c r="G12" s="194">
        <v>46.8</v>
      </c>
      <c r="H12" s="192">
        <v>122</v>
      </c>
      <c r="I12" s="191" t="s">
        <v>4741</v>
      </c>
      <c r="J12" s="192" t="s">
        <v>4275</v>
      </c>
      <c r="K12" s="192"/>
      <c r="L12" s="192"/>
      <c r="M12" s="192" t="s">
        <v>4275</v>
      </c>
      <c r="N12" s="192"/>
    </row>
    <row r="13" spans="1:18" ht="29" x14ac:dyDescent="0.35">
      <c r="A13" s="192" t="s">
        <v>4742</v>
      </c>
      <c r="B13" s="192" t="s">
        <v>4715</v>
      </c>
      <c r="C13" s="192" t="s">
        <v>4734</v>
      </c>
      <c r="D13" s="192" t="s">
        <v>4735</v>
      </c>
      <c r="E13" s="192">
        <v>496326</v>
      </c>
      <c r="F13" s="192">
        <v>6773716</v>
      </c>
      <c r="G13" s="194">
        <v>48.1</v>
      </c>
      <c r="H13" s="192">
        <v>20.7</v>
      </c>
      <c r="I13" s="191" t="s">
        <v>4743</v>
      </c>
      <c r="J13" s="192"/>
      <c r="K13" s="192"/>
      <c r="L13" s="192" t="s">
        <v>4730</v>
      </c>
      <c r="M13" s="192"/>
      <c r="N13" s="192"/>
    </row>
    <row r="14" spans="1:18" ht="29" x14ac:dyDescent="0.35">
      <c r="A14" s="192" t="s">
        <v>4744</v>
      </c>
      <c r="B14" s="192" t="s">
        <v>4745</v>
      </c>
      <c r="C14" s="192" t="s">
        <v>4734</v>
      </c>
      <c r="D14" s="192" t="s">
        <v>4746</v>
      </c>
      <c r="E14" s="192">
        <v>495990</v>
      </c>
      <c r="F14" s="192">
        <v>6793197</v>
      </c>
      <c r="G14" s="194">
        <v>188.35</v>
      </c>
      <c r="H14" s="192">
        <v>2.0299999999999998</v>
      </c>
      <c r="I14" s="191" t="s">
        <v>4747</v>
      </c>
      <c r="J14" s="192" t="s">
        <v>4275</v>
      </c>
      <c r="K14" s="192"/>
      <c r="L14" s="192" t="s">
        <v>4748</v>
      </c>
      <c r="M14" s="192" t="s">
        <v>4275</v>
      </c>
      <c r="N14" s="192"/>
    </row>
    <row r="15" spans="1:18" ht="29" x14ac:dyDescent="0.35">
      <c r="A15" s="192" t="s">
        <v>4749</v>
      </c>
      <c r="B15" s="192" t="s">
        <v>4745</v>
      </c>
      <c r="C15" s="192" t="s">
        <v>4734</v>
      </c>
      <c r="D15" s="192" t="s">
        <v>4746</v>
      </c>
      <c r="E15" s="192">
        <v>495990</v>
      </c>
      <c r="F15" s="192">
        <v>6793197</v>
      </c>
      <c r="G15" s="194">
        <v>188.45</v>
      </c>
      <c r="H15" s="192">
        <v>2.0299999999999998</v>
      </c>
      <c r="I15" s="191" t="s">
        <v>4750</v>
      </c>
      <c r="J15" s="192"/>
      <c r="K15" s="192"/>
      <c r="L15" s="192"/>
      <c r="M15" s="192"/>
      <c r="N15" s="192"/>
    </row>
    <row r="16" spans="1:18" ht="29" x14ac:dyDescent="0.35">
      <c r="A16" s="192" t="s">
        <v>4751</v>
      </c>
      <c r="B16" s="192" t="s">
        <v>4745</v>
      </c>
      <c r="C16" s="192" t="s">
        <v>4734</v>
      </c>
      <c r="D16" s="192" t="s">
        <v>4746</v>
      </c>
      <c r="E16" s="192">
        <v>495990</v>
      </c>
      <c r="F16" s="192">
        <v>6793197</v>
      </c>
      <c r="G16" s="194">
        <v>215.8</v>
      </c>
      <c r="H16" s="192" t="s">
        <v>4718</v>
      </c>
      <c r="I16" s="191" t="s">
        <v>4752</v>
      </c>
      <c r="J16" s="192"/>
      <c r="K16" s="192"/>
      <c r="L16" s="192" t="s">
        <v>4725</v>
      </c>
      <c r="M16" s="192"/>
      <c r="N16" s="192"/>
    </row>
    <row r="17" spans="1:14" ht="29" x14ac:dyDescent="0.35">
      <c r="A17" s="192" t="s">
        <v>4753</v>
      </c>
      <c r="B17" s="192" t="s">
        <v>4745</v>
      </c>
      <c r="C17" s="192" t="s">
        <v>4734</v>
      </c>
      <c r="D17" s="192" t="s">
        <v>4746</v>
      </c>
      <c r="E17" s="192">
        <v>495990</v>
      </c>
      <c r="F17" s="192">
        <v>6793197</v>
      </c>
      <c r="G17" s="194">
        <v>223.7</v>
      </c>
      <c r="H17" s="192" t="s">
        <v>4718</v>
      </c>
      <c r="I17" s="191" t="s">
        <v>4754</v>
      </c>
      <c r="J17" s="192"/>
      <c r="K17" s="192"/>
      <c r="L17" s="192"/>
      <c r="M17" s="192" t="s">
        <v>4275</v>
      </c>
      <c r="N17" s="192"/>
    </row>
    <row r="18" spans="1:14" ht="29" x14ac:dyDescent="0.35">
      <c r="A18" s="192" t="s">
        <v>4755</v>
      </c>
      <c r="B18" s="192" t="s">
        <v>4756</v>
      </c>
      <c r="C18" s="192" t="s">
        <v>4734</v>
      </c>
      <c r="D18" s="192" t="s">
        <v>4757</v>
      </c>
      <c r="E18" s="192">
        <v>493465</v>
      </c>
      <c r="F18" s="192">
        <v>6810783</v>
      </c>
      <c r="G18" s="194">
        <v>137</v>
      </c>
      <c r="H18" s="192">
        <v>0.06</v>
      </c>
      <c r="I18" s="191" t="s">
        <v>4758</v>
      </c>
      <c r="J18" s="192"/>
      <c r="K18" s="192"/>
      <c r="L18" s="192" t="s">
        <v>4730</v>
      </c>
      <c r="M18" s="192"/>
      <c r="N18" s="192"/>
    </row>
    <row r="19" spans="1:14" ht="29" x14ac:dyDescent="0.35">
      <c r="A19" s="192" t="s">
        <v>4759</v>
      </c>
      <c r="B19" s="192" t="s">
        <v>4756</v>
      </c>
      <c r="C19" s="192" t="s">
        <v>4734</v>
      </c>
      <c r="D19" s="192" t="s">
        <v>4757</v>
      </c>
      <c r="E19" s="192">
        <v>493465</v>
      </c>
      <c r="F19" s="192">
        <v>6810783</v>
      </c>
      <c r="G19" s="194">
        <v>247.3</v>
      </c>
      <c r="H19" s="192" t="s">
        <v>4718</v>
      </c>
      <c r="I19" s="191" t="s">
        <v>4760</v>
      </c>
      <c r="J19" s="192"/>
      <c r="K19" s="192"/>
      <c r="L19" s="192"/>
      <c r="M19" s="192"/>
      <c r="N19" s="192"/>
    </row>
    <row r="20" spans="1:14" ht="29" x14ac:dyDescent="0.35">
      <c r="A20" s="192" t="s">
        <v>4761</v>
      </c>
      <c r="B20" s="192" t="s">
        <v>4756</v>
      </c>
      <c r="C20" s="192" t="s">
        <v>4734</v>
      </c>
      <c r="D20" s="192" t="s">
        <v>4757</v>
      </c>
      <c r="E20" s="192">
        <v>493465</v>
      </c>
      <c r="F20" s="192">
        <v>6810783</v>
      </c>
      <c r="G20" s="194">
        <v>276.43</v>
      </c>
      <c r="H20" s="192" t="s">
        <v>4718</v>
      </c>
      <c r="I20" s="191" t="s">
        <v>4762</v>
      </c>
      <c r="J20" s="192"/>
      <c r="K20" s="192"/>
      <c r="L20" s="192"/>
      <c r="M20" s="192"/>
      <c r="N20" s="192"/>
    </row>
    <row r="21" spans="1:14" ht="29" x14ac:dyDescent="0.35">
      <c r="A21" s="192" t="s">
        <v>4763</v>
      </c>
      <c r="B21" s="192" t="s">
        <v>4756</v>
      </c>
      <c r="C21" s="192" t="s">
        <v>4734</v>
      </c>
      <c r="D21" s="192" t="s">
        <v>4757</v>
      </c>
      <c r="E21" s="192">
        <v>493465</v>
      </c>
      <c r="F21" s="192">
        <v>6810783</v>
      </c>
      <c r="G21" s="194">
        <v>282</v>
      </c>
      <c r="H21" s="192" t="s">
        <v>4718</v>
      </c>
      <c r="I21" s="191" t="s">
        <v>4764</v>
      </c>
      <c r="J21" s="192"/>
      <c r="K21" s="192"/>
      <c r="L21" s="192"/>
      <c r="M21" s="192"/>
      <c r="N21" s="192"/>
    </row>
    <row r="22" spans="1:14" ht="29" x14ac:dyDescent="0.35">
      <c r="A22" s="192" t="s">
        <v>4765</v>
      </c>
      <c r="B22" s="192" t="s">
        <v>4756</v>
      </c>
      <c r="C22" s="192" t="s">
        <v>4734</v>
      </c>
      <c r="D22" s="192" t="s">
        <v>4757</v>
      </c>
      <c r="E22" s="192">
        <v>493465</v>
      </c>
      <c r="F22" s="192">
        <v>6810783</v>
      </c>
      <c r="G22" s="194">
        <v>318.39999999999998</v>
      </c>
      <c r="H22" s="192" t="s">
        <v>4718</v>
      </c>
      <c r="I22" s="191" t="s">
        <v>4766</v>
      </c>
      <c r="J22" s="192"/>
      <c r="K22" s="192"/>
      <c r="L22" s="192"/>
      <c r="M22" s="192"/>
      <c r="N22" s="192"/>
    </row>
    <row r="23" spans="1:14" ht="29" x14ac:dyDescent="0.35">
      <c r="A23" s="192" t="s">
        <v>4767</v>
      </c>
      <c r="B23" s="192" t="s">
        <v>4756</v>
      </c>
      <c r="C23" s="192" t="s">
        <v>4734</v>
      </c>
      <c r="D23" s="192" t="s">
        <v>4757</v>
      </c>
      <c r="E23" s="192">
        <v>493465</v>
      </c>
      <c r="F23" s="192">
        <v>6810783</v>
      </c>
      <c r="G23" s="194">
        <v>342.5</v>
      </c>
      <c r="H23" s="192" t="s">
        <v>4718</v>
      </c>
      <c r="I23" s="191" t="s">
        <v>4768</v>
      </c>
      <c r="J23" s="192"/>
      <c r="K23" s="192"/>
      <c r="L23" s="192"/>
      <c r="M23" s="192"/>
      <c r="N23" s="192"/>
    </row>
    <row r="24" spans="1:14" ht="29" x14ac:dyDescent="0.35">
      <c r="A24" s="192" t="s">
        <v>4769</v>
      </c>
      <c r="B24" s="192" t="s">
        <v>4756</v>
      </c>
      <c r="C24" s="192" t="s">
        <v>4734</v>
      </c>
      <c r="D24" s="192" t="s">
        <v>4757</v>
      </c>
      <c r="E24" s="192">
        <v>493465</v>
      </c>
      <c r="F24" s="192">
        <v>6810783</v>
      </c>
      <c r="G24" s="194">
        <v>371.8</v>
      </c>
      <c r="H24" s="192" t="s">
        <v>4718</v>
      </c>
      <c r="I24" s="191" t="s">
        <v>4770</v>
      </c>
      <c r="J24" s="192"/>
      <c r="K24" s="192"/>
      <c r="L24" s="192"/>
      <c r="M24" s="192" t="s">
        <v>4275</v>
      </c>
      <c r="N24" s="192"/>
    </row>
    <row r="25" spans="1:14" x14ac:dyDescent="0.35">
      <c r="A25" s="192" t="s">
        <v>4771</v>
      </c>
      <c r="B25" s="192" t="s">
        <v>4756</v>
      </c>
      <c r="C25" s="192" t="s">
        <v>4734</v>
      </c>
      <c r="D25" s="192" t="s">
        <v>4757</v>
      </c>
      <c r="E25" s="192">
        <v>493465</v>
      </c>
      <c r="F25" s="192">
        <v>6810783</v>
      </c>
      <c r="G25" s="194">
        <v>380.7</v>
      </c>
      <c r="H25" s="192">
        <v>0.52</v>
      </c>
      <c r="I25" s="191" t="s">
        <v>4772</v>
      </c>
      <c r="J25" s="192"/>
      <c r="K25" s="192"/>
      <c r="L25" s="192"/>
      <c r="M25" s="192"/>
      <c r="N25" s="192"/>
    </row>
    <row r="26" spans="1:14" ht="29" x14ac:dyDescent="0.35">
      <c r="A26" s="192" t="s">
        <v>4773</v>
      </c>
      <c r="B26" s="192" t="s">
        <v>4756</v>
      </c>
      <c r="C26" s="192" t="s">
        <v>4734</v>
      </c>
      <c r="D26" s="192" t="s">
        <v>4757</v>
      </c>
      <c r="E26" s="192">
        <v>493465</v>
      </c>
      <c r="F26" s="192">
        <v>6810783</v>
      </c>
      <c r="G26" s="194">
        <v>389.4</v>
      </c>
      <c r="H26" s="192">
        <v>0.05</v>
      </c>
      <c r="I26" s="191" t="s">
        <v>4774</v>
      </c>
      <c r="J26" s="192"/>
      <c r="K26" s="192"/>
      <c r="L26" s="192"/>
      <c r="M26" s="192"/>
      <c r="N26" s="192"/>
    </row>
    <row r="27" spans="1:14" x14ac:dyDescent="0.35">
      <c r="A27" s="192" t="s">
        <v>4775</v>
      </c>
      <c r="B27" s="192" t="s">
        <v>4756</v>
      </c>
      <c r="C27" s="192" t="s">
        <v>4734</v>
      </c>
      <c r="D27" s="192" t="s">
        <v>4757</v>
      </c>
      <c r="E27" s="192">
        <v>493465</v>
      </c>
      <c r="F27" s="192">
        <v>6810783</v>
      </c>
      <c r="G27" s="194">
        <v>413</v>
      </c>
      <c r="H27" s="192" t="s">
        <v>4718</v>
      </c>
      <c r="I27" s="191" t="s">
        <v>4776</v>
      </c>
      <c r="J27" s="192"/>
      <c r="K27" s="192"/>
      <c r="L27" s="192"/>
      <c r="M27" s="192" t="s">
        <v>4275</v>
      </c>
      <c r="N27" s="192"/>
    </row>
    <row r="28" spans="1:14" ht="29" x14ac:dyDescent="0.35">
      <c r="A28" s="192" t="s">
        <v>4777</v>
      </c>
      <c r="B28" s="192" t="s">
        <v>4756</v>
      </c>
      <c r="C28" s="192" t="s">
        <v>4734</v>
      </c>
      <c r="D28" s="192" t="s">
        <v>4757</v>
      </c>
      <c r="E28" s="192">
        <v>493465</v>
      </c>
      <c r="F28" s="192">
        <v>6810783</v>
      </c>
      <c r="G28" s="194">
        <v>442.3</v>
      </c>
      <c r="H28" s="192" t="s">
        <v>4718</v>
      </c>
      <c r="I28" s="191" t="s">
        <v>4778</v>
      </c>
      <c r="J28" s="192"/>
      <c r="K28" s="192"/>
      <c r="L28" s="192"/>
      <c r="M28" s="192"/>
      <c r="N28" s="192"/>
    </row>
    <row r="29" spans="1:14" x14ac:dyDescent="0.35">
      <c r="A29" s="192" t="s">
        <v>4779</v>
      </c>
      <c r="B29" s="192" t="s">
        <v>4756</v>
      </c>
      <c r="C29" s="192" t="s">
        <v>4734</v>
      </c>
      <c r="D29" s="192" t="s">
        <v>4757</v>
      </c>
      <c r="E29" s="192">
        <v>493465</v>
      </c>
      <c r="F29" s="192">
        <v>6810783</v>
      </c>
      <c r="G29" s="194">
        <v>460.4</v>
      </c>
      <c r="H29" s="192" t="s">
        <v>4718</v>
      </c>
      <c r="I29" s="191" t="s">
        <v>4780</v>
      </c>
      <c r="J29" s="192"/>
      <c r="K29" s="192"/>
      <c r="L29" s="192"/>
      <c r="M29" s="192"/>
      <c r="N29" s="192"/>
    </row>
    <row r="30" spans="1:14" ht="29" x14ac:dyDescent="0.35">
      <c r="A30" s="192" t="s">
        <v>4781</v>
      </c>
      <c r="B30" s="192" t="s">
        <v>4756</v>
      </c>
      <c r="C30" s="192" t="s">
        <v>4734</v>
      </c>
      <c r="D30" s="192" t="s">
        <v>4757</v>
      </c>
      <c r="E30" s="192">
        <v>493465</v>
      </c>
      <c r="F30" s="192">
        <v>6810783</v>
      </c>
      <c r="G30" s="194">
        <v>392.32</v>
      </c>
      <c r="H30" s="192">
        <v>3.53</v>
      </c>
      <c r="I30" s="191" t="s">
        <v>4782</v>
      </c>
      <c r="J30" s="192"/>
      <c r="K30" s="192"/>
      <c r="L30" s="192"/>
      <c r="M30" s="192"/>
      <c r="N30" s="192"/>
    </row>
    <row r="31" spans="1:14" ht="29" x14ac:dyDescent="0.35">
      <c r="A31" s="192" t="s">
        <v>4783</v>
      </c>
      <c r="B31" s="192" t="s">
        <v>4756</v>
      </c>
      <c r="C31" s="192" t="s">
        <v>4734</v>
      </c>
      <c r="D31" s="192" t="s">
        <v>4757</v>
      </c>
      <c r="E31" s="192">
        <v>493465</v>
      </c>
      <c r="F31" s="192">
        <v>6810783</v>
      </c>
      <c r="G31" s="194">
        <v>392.6</v>
      </c>
      <c r="H31" s="192">
        <v>3.53</v>
      </c>
      <c r="I31" s="191" t="s">
        <v>4784</v>
      </c>
      <c r="J31" s="192"/>
      <c r="K31" s="192"/>
      <c r="L31" s="192"/>
      <c r="M31" s="192"/>
      <c r="N31" s="192"/>
    </row>
    <row r="32" spans="1:14" ht="29" x14ac:dyDescent="0.35">
      <c r="A32" s="192" t="s">
        <v>4785</v>
      </c>
      <c r="B32" s="192" t="s">
        <v>4786</v>
      </c>
      <c r="C32" s="192" t="s">
        <v>4716</v>
      </c>
      <c r="D32" s="192" t="s">
        <v>4787</v>
      </c>
      <c r="E32" s="192">
        <v>496550</v>
      </c>
      <c r="F32" s="192">
        <v>6772000</v>
      </c>
      <c r="G32" s="194" t="s">
        <v>4718</v>
      </c>
      <c r="H32" s="192" t="s">
        <v>4788</v>
      </c>
      <c r="I32" s="191" t="s">
        <v>4789</v>
      </c>
      <c r="J32" s="192" t="s">
        <v>4275</v>
      </c>
      <c r="K32" s="192"/>
      <c r="L32" s="192"/>
      <c r="M32" s="192"/>
      <c r="N32" s="192"/>
    </row>
    <row r="33" spans="1:14" x14ac:dyDescent="0.35">
      <c r="A33" s="192" t="s">
        <v>4790</v>
      </c>
      <c r="B33" s="192" t="s">
        <v>4786</v>
      </c>
      <c r="C33" s="192" t="s">
        <v>4716</v>
      </c>
      <c r="D33" s="192" t="s">
        <v>4787</v>
      </c>
      <c r="E33" s="192">
        <v>496550</v>
      </c>
      <c r="F33" s="192">
        <v>6772000</v>
      </c>
      <c r="G33" s="194" t="s">
        <v>4718</v>
      </c>
      <c r="H33" s="192" t="s">
        <v>4788</v>
      </c>
      <c r="I33" s="191" t="s">
        <v>4791</v>
      </c>
      <c r="J33" s="192" t="s">
        <v>4275</v>
      </c>
      <c r="K33" s="192"/>
      <c r="L33" s="192" t="s">
        <v>4725</v>
      </c>
      <c r="M33" s="192" t="s">
        <v>4275</v>
      </c>
      <c r="N33" s="192"/>
    </row>
    <row r="34" spans="1:14" ht="29" x14ac:dyDescent="0.35">
      <c r="A34" s="192" t="s">
        <v>4792</v>
      </c>
      <c r="B34" s="192" t="s">
        <v>4793</v>
      </c>
      <c r="C34" s="192" t="s">
        <v>4716</v>
      </c>
      <c r="D34" s="192" t="s">
        <v>4794</v>
      </c>
      <c r="E34" s="192">
        <v>502700</v>
      </c>
      <c r="F34" s="192">
        <v>6798100</v>
      </c>
      <c r="G34" s="194" t="s">
        <v>4718</v>
      </c>
      <c r="H34" s="192" t="s">
        <v>4788</v>
      </c>
      <c r="I34" s="191" t="s">
        <v>4795</v>
      </c>
      <c r="J34" s="192" t="s">
        <v>4275</v>
      </c>
      <c r="K34" s="192"/>
      <c r="L34" s="192" t="s">
        <v>4725</v>
      </c>
      <c r="M34" s="192"/>
      <c r="N34" s="192"/>
    </row>
    <row r="35" spans="1:14" ht="45" customHeight="1" x14ac:dyDescent="0.35">
      <c r="A35" s="192" t="s">
        <v>4796</v>
      </c>
      <c r="B35" s="192" t="s">
        <v>4797</v>
      </c>
      <c r="C35" s="192" t="s">
        <v>4734</v>
      </c>
      <c r="D35" s="192" t="s">
        <v>4798</v>
      </c>
      <c r="E35" s="192">
        <v>494889</v>
      </c>
      <c r="F35" s="192">
        <v>6802574</v>
      </c>
      <c r="G35" s="194">
        <v>269.2</v>
      </c>
      <c r="H35" s="192">
        <v>1.24</v>
      </c>
      <c r="I35" s="191" t="s">
        <v>4799</v>
      </c>
      <c r="J35" s="192"/>
      <c r="K35" s="192"/>
      <c r="L35" s="192" t="s">
        <v>4725</v>
      </c>
      <c r="M35" s="192"/>
      <c r="N35" s="192"/>
    </row>
    <row r="36" spans="1:14" ht="29" x14ac:dyDescent="0.35">
      <c r="A36" s="192" t="s">
        <v>4800</v>
      </c>
      <c r="B36" s="192" t="s">
        <v>4797</v>
      </c>
      <c r="C36" s="192" t="s">
        <v>4734</v>
      </c>
      <c r="D36" s="192" t="s">
        <v>4798</v>
      </c>
      <c r="E36" s="192">
        <v>494889</v>
      </c>
      <c r="F36" s="192">
        <v>6802574</v>
      </c>
      <c r="G36" s="194">
        <v>281.75</v>
      </c>
      <c r="H36" s="192">
        <v>0</v>
      </c>
      <c r="I36" s="191" t="s">
        <v>4801</v>
      </c>
      <c r="J36" s="192"/>
      <c r="K36" s="192"/>
      <c r="L36" s="192"/>
      <c r="M36" s="192" t="s">
        <v>4275</v>
      </c>
      <c r="N36" s="192"/>
    </row>
    <row r="37" spans="1:14" ht="29" x14ac:dyDescent="0.35">
      <c r="A37" s="192" t="s">
        <v>4802</v>
      </c>
      <c r="B37" s="192" t="s">
        <v>4797</v>
      </c>
      <c r="C37" s="192" t="s">
        <v>4734</v>
      </c>
      <c r="D37" s="192" t="s">
        <v>4803</v>
      </c>
      <c r="E37" s="192">
        <v>494902</v>
      </c>
      <c r="F37" s="192">
        <v>6801940</v>
      </c>
      <c r="G37" s="194">
        <v>153.26</v>
      </c>
      <c r="H37" s="192" t="s">
        <v>4718</v>
      </c>
      <c r="I37" s="191" t="s">
        <v>4804</v>
      </c>
      <c r="J37" s="192"/>
      <c r="K37" s="192"/>
      <c r="L37" s="192"/>
      <c r="M37" s="192" t="s">
        <v>4275</v>
      </c>
      <c r="N37" s="192"/>
    </row>
    <row r="38" spans="1:14" x14ac:dyDescent="0.35">
      <c r="A38" s="192" t="s">
        <v>4805</v>
      </c>
      <c r="B38" s="192" t="s">
        <v>4797</v>
      </c>
      <c r="C38" s="192" t="s">
        <v>4734</v>
      </c>
      <c r="D38" s="192" t="s">
        <v>4803</v>
      </c>
      <c r="E38" s="192">
        <v>494902</v>
      </c>
      <c r="F38" s="192">
        <v>6801940</v>
      </c>
      <c r="G38" s="194">
        <v>189.5</v>
      </c>
      <c r="H38" s="192">
        <v>0</v>
      </c>
      <c r="I38" s="191" t="s">
        <v>4806</v>
      </c>
      <c r="J38" s="192"/>
      <c r="K38" s="192"/>
      <c r="L38" s="192"/>
      <c r="M38" s="192"/>
      <c r="N38" s="192"/>
    </row>
    <row r="39" spans="1:14" x14ac:dyDescent="0.35">
      <c r="A39" s="192" t="s">
        <v>4807</v>
      </c>
      <c r="B39" s="192" t="s">
        <v>4797</v>
      </c>
      <c r="C39" s="192" t="s">
        <v>4734</v>
      </c>
      <c r="D39" s="192" t="s">
        <v>4803</v>
      </c>
      <c r="E39" s="192">
        <v>494902</v>
      </c>
      <c r="F39" s="192">
        <v>6801940</v>
      </c>
      <c r="G39" s="194">
        <v>200.6</v>
      </c>
      <c r="H39" s="192">
        <v>0</v>
      </c>
      <c r="I39" s="191" t="s">
        <v>4808</v>
      </c>
      <c r="J39" s="192"/>
      <c r="K39" s="192"/>
      <c r="L39" s="192"/>
      <c r="M39" s="192"/>
      <c r="N39" s="192"/>
    </row>
    <row r="40" spans="1:14" x14ac:dyDescent="0.35">
      <c r="A40" s="192" t="s">
        <v>4809</v>
      </c>
      <c r="B40" s="192" t="s">
        <v>4797</v>
      </c>
      <c r="C40" s="192" t="s">
        <v>4734</v>
      </c>
      <c r="D40" s="192" t="s">
        <v>4803</v>
      </c>
      <c r="E40" s="192">
        <v>494902</v>
      </c>
      <c r="F40" s="192">
        <v>6801940</v>
      </c>
      <c r="G40" s="194">
        <v>219.88</v>
      </c>
      <c r="H40" s="192">
        <v>0</v>
      </c>
      <c r="I40" s="191" t="s">
        <v>4810</v>
      </c>
      <c r="J40" s="192"/>
      <c r="K40" s="192"/>
      <c r="L40" s="192"/>
      <c r="M40" s="192"/>
      <c r="N40" s="192"/>
    </row>
    <row r="41" spans="1:14" ht="29" x14ac:dyDescent="0.35">
      <c r="A41" s="192" t="s">
        <v>4811</v>
      </c>
      <c r="B41" s="192" t="s">
        <v>4797</v>
      </c>
      <c r="C41" s="192" t="s">
        <v>4734</v>
      </c>
      <c r="D41" s="192" t="s">
        <v>4803</v>
      </c>
      <c r="E41" s="192">
        <v>494902</v>
      </c>
      <c r="F41" s="192">
        <v>6801940</v>
      </c>
      <c r="G41" s="194">
        <v>227.3</v>
      </c>
      <c r="H41" s="192" t="s">
        <v>4718</v>
      </c>
      <c r="I41" s="191" t="s">
        <v>4812</v>
      </c>
      <c r="J41" s="192" t="s">
        <v>4275</v>
      </c>
      <c r="K41" s="192"/>
      <c r="L41" s="192"/>
      <c r="M41" s="192"/>
      <c r="N41" s="192"/>
    </row>
    <row r="42" spans="1:14" x14ac:dyDescent="0.35">
      <c r="A42" s="192" t="s">
        <v>4813</v>
      </c>
      <c r="B42" s="192" t="s">
        <v>4797</v>
      </c>
      <c r="C42" s="192" t="s">
        <v>4734</v>
      </c>
      <c r="D42" s="192" t="s">
        <v>4803</v>
      </c>
      <c r="E42" s="192">
        <v>494902</v>
      </c>
      <c r="F42" s="192">
        <v>6801940</v>
      </c>
      <c r="G42" s="194">
        <v>237.69</v>
      </c>
      <c r="H42" s="192" t="s">
        <v>4718</v>
      </c>
      <c r="I42" s="191" t="s">
        <v>4814</v>
      </c>
      <c r="J42" s="192"/>
      <c r="K42" s="192"/>
      <c r="L42" s="192"/>
      <c r="M42" s="192"/>
      <c r="N42" s="192"/>
    </row>
    <row r="43" spans="1:14" ht="29" x14ac:dyDescent="0.35">
      <c r="A43" s="192" t="s">
        <v>4815</v>
      </c>
      <c r="B43" s="192" t="s">
        <v>4797</v>
      </c>
      <c r="C43" s="192" t="s">
        <v>4734</v>
      </c>
      <c r="D43" s="192" t="s">
        <v>4803</v>
      </c>
      <c r="E43" s="192">
        <v>494902</v>
      </c>
      <c r="F43" s="192">
        <v>6801940</v>
      </c>
      <c r="G43" s="194">
        <v>266.60000000000002</v>
      </c>
      <c r="H43" s="192" t="s">
        <v>4718</v>
      </c>
      <c r="I43" s="191" t="s">
        <v>4816</v>
      </c>
      <c r="J43" s="192"/>
      <c r="K43" s="192"/>
      <c r="L43" s="192"/>
      <c r="M43" s="192"/>
      <c r="N43" s="192"/>
    </row>
    <row r="44" spans="1:14" ht="29" x14ac:dyDescent="0.35">
      <c r="A44" s="192" t="s">
        <v>4817</v>
      </c>
      <c r="B44" s="192" t="s">
        <v>4797</v>
      </c>
      <c r="C44" s="192" t="s">
        <v>4734</v>
      </c>
      <c r="D44" s="192" t="s">
        <v>4803</v>
      </c>
      <c r="E44" s="192">
        <v>494902</v>
      </c>
      <c r="F44" s="192">
        <v>6801940</v>
      </c>
      <c r="G44" s="194">
        <v>286.8</v>
      </c>
      <c r="H44" s="192">
        <v>0</v>
      </c>
      <c r="I44" s="191" t="s">
        <v>4818</v>
      </c>
      <c r="J44" s="192"/>
      <c r="K44" s="192"/>
      <c r="L44" s="192"/>
      <c r="M44" s="192"/>
      <c r="N44" s="192"/>
    </row>
    <row r="45" spans="1:14" ht="29" x14ac:dyDescent="0.35">
      <c r="A45" s="192" t="s">
        <v>4819</v>
      </c>
      <c r="B45" s="192" t="s">
        <v>4797</v>
      </c>
      <c r="C45" s="192" t="s">
        <v>4734</v>
      </c>
      <c r="D45" s="192" t="s">
        <v>4803</v>
      </c>
      <c r="E45" s="192">
        <v>494902</v>
      </c>
      <c r="F45" s="192">
        <v>6801940</v>
      </c>
      <c r="G45" s="194">
        <v>375.02</v>
      </c>
      <c r="H45" s="192" t="s">
        <v>4718</v>
      </c>
      <c r="I45" s="191" t="s">
        <v>4820</v>
      </c>
      <c r="J45" s="192"/>
      <c r="K45" s="192"/>
      <c r="L45" s="192"/>
      <c r="M45" s="192"/>
      <c r="N45" s="192"/>
    </row>
    <row r="46" spans="1:14" ht="29" x14ac:dyDescent="0.35">
      <c r="A46" s="192" t="s">
        <v>4821</v>
      </c>
      <c r="B46" s="192" t="s">
        <v>4797</v>
      </c>
      <c r="C46" s="192" t="s">
        <v>4734</v>
      </c>
      <c r="D46" s="192" t="s">
        <v>4803</v>
      </c>
      <c r="E46" s="192">
        <v>494902</v>
      </c>
      <c r="F46" s="192">
        <v>6801940</v>
      </c>
      <c r="G46" s="194">
        <v>265.95</v>
      </c>
      <c r="H46" s="192" t="s">
        <v>4718</v>
      </c>
      <c r="I46" s="191" t="s">
        <v>4822</v>
      </c>
      <c r="J46" s="192"/>
      <c r="K46" s="192"/>
      <c r="L46" s="192"/>
      <c r="M46" s="192"/>
      <c r="N46" s="192"/>
    </row>
    <row r="47" spans="1:14" x14ac:dyDescent="0.35">
      <c r="A47" s="192" t="s">
        <v>4823</v>
      </c>
      <c r="B47" s="192" t="s">
        <v>4797</v>
      </c>
      <c r="C47" s="192" t="s">
        <v>4734</v>
      </c>
      <c r="D47" s="192" t="s">
        <v>4803</v>
      </c>
      <c r="E47" s="192">
        <v>494902</v>
      </c>
      <c r="F47" s="192">
        <v>6801940</v>
      </c>
      <c r="G47" s="194">
        <v>291.2</v>
      </c>
      <c r="H47" s="192">
        <v>0</v>
      </c>
      <c r="I47" s="191" t="s">
        <v>4824</v>
      </c>
      <c r="J47" s="192"/>
      <c r="K47" s="192"/>
      <c r="L47" s="192"/>
      <c r="M47" s="192" t="s">
        <v>4275</v>
      </c>
      <c r="N47" s="192"/>
    </row>
    <row r="48" spans="1:14" ht="29" x14ac:dyDescent="0.35">
      <c r="A48" s="192" t="s">
        <v>4825</v>
      </c>
      <c r="B48" s="192" t="s">
        <v>4797</v>
      </c>
      <c r="C48" s="192" t="s">
        <v>4734</v>
      </c>
      <c r="D48" s="192" t="s">
        <v>4803</v>
      </c>
      <c r="E48" s="192">
        <v>494902</v>
      </c>
      <c r="F48" s="192">
        <v>6801940</v>
      </c>
      <c r="G48" s="194">
        <v>357.4</v>
      </c>
      <c r="H48" s="192" t="s">
        <v>4718</v>
      </c>
      <c r="I48" s="191" t="s">
        <v>4826</v>
      </c>
      <c r="J48" s="192" t="s">
        <v>4275</v>
      </c>
      <c r="K48" s="192"/>
      <c r="L48" s="192"/>
      <c r="M48" s="192"/>
      <c r="N48" s="192"/>
    </row>
    <row r="49" spans="1:14" x14ac:dyDescent="0.35">
      <c r="A49" s="192" t="s">
        <v>4827</v>
      </c>
      <c r="B49" s="192" t="s">
        <v>4797</v>
      </c>
      <c r="C49" s="192" t="s">
        <v>4734</v>
      </c>
      <c r="D49" s="192" t="s">
        <v>4828</v>
      </c>
      <c r="E49" s="192">
        <v>495056</v>
      </c>
      <c r="F49" s="192">
        <v>6803126</v>
      </c>
      <c r="G49" s="194">
        <v>193</v>
      </c>
      <c r="H49" s="192">
        <v>0</v>
      </c>
      <c r="I49" s="191" t="s">
        <v>4829</v>
      </c>
      <c r="J49" s="192" t="s">
        <v>4275</v>
      </c>
      <c r="K49" s="192"/>
      <c r="L49" s="192"/>
      <c r="M49" s="192"/>
      <c r="N49" s="192"/>
    </row>
    <row r="50" spans="1:14" ht="29" x14ac:dyDescent="0.35">
      <c r="A50" s="192" t="s">
        <v>4830</v>
      </c>
      <c r="B50" s="192" t="s">
        <v>4797</v>
      </c>
      <c r="C50" s="192" t="s">
        <v>4734</v>
      </c>
      <c r="D50" s="192" t="s">
        <v>4828</v>
      </c>
      <c r="E50" s="192">
        <v>495056</v>
      </c>
      <c r="F50" s="192">
        <v>6803126</v>
      </c>
      <c r="G50" s="194">
        <v>194.5</v>
      </c>
      <c r="H50" s="192">
        <v>0</v>
      </c>
      <c r="I50" s="191" t="s">
        <v>4831</v>
      </c>
      <c r="J50" s="192" t="s">
        <v>4275</v>
      </c>
      <c r="K50" s="192"/>
      <c r="L50" s="192"/>
      <c r="M50" s="192"/>
      <c r="N50" s="192"/>
    </row>
    <row r="51" spans="1:14" ht="29" x14ac:dyDescent="0.35">
      <c r="A51" s="192" t="s">
        <v>4832</v>
      </c>
      <c r="B51" s="192" t="s">
        <v>4797</v>
      </c>
      <c r="C51" s="192" t="s">
        <v>4734</v>
      </c>
      <c r="D51" s="192" t="s">
        <v>4828</v>
      </c>
      <c r="E51" s="192">
        <v>495056</v>
      </c>
      <c r="F51" s="192">
        <v>6803126</v>
      </c>
      <c r="G51" s="194">
        <v>197.1</v>
      </c>
      <c r="H51" s="192">
        <v>0</v>
      </c>
      <c r="I51" s="191" t="s">
        <v>4833</v>
      </c>
      <c r="J51" s="192" t="s">
        <v>4275</v>
      </c>
      <c r="K51" s="192"/>
      <c r="L51" s="192"/>
      <c r="M51" s="192"/>
      <c r="N51" s="192"/>
    </row>
    <row r="52" spans="1:14" ht="45.75" customHeight="1" x14ac:dyDescent="0.35">
      <c r="A52" s="192" t="s">
        <v>4834</v>
      </c>
      <c r="B52" s="192" t="s">
        <v>4797</v>
      </c>
      <c r="C52" s="192" t="s">
        <v>4734</v>
      </c>
      <c r="D52" s="192" t="s">
        <v>4828</v>
      </c>
      <c r="E52" s="192">
        <v>495056</v>
      </c>
      <c r="F52" s="192">
        <v>6803126</v>
      </c>
      <c r="G52" s="194">
        <v>197.9</v>
      </c>
      <c r="H52" s="192">
        <v>0.05</v>
      </c>
      <c r="I52" s="191" t="s">
        <v>4835</v>
      </c>
      <c r="J52" s="192" t="s">
        <v>4275</v>
      </c>
      <c r="K52" s="192"/>
      <c r="L52" s="192"/>
      <c r="M52" s="192"/>
      <c r="N52" s="192"/>
    </row>
    <row r="53" spans="1:14" ht="29" x14ac:dyDescent="0.35">
      <c r="A53" s="192" t="s">
        <v>4836</v>
      </c>
      <c r="B53" s="192" t="s">
        <v>4797</v>
      </c>
      <c r="C53" s="192" t="s">
        <v>4734</v>
      </c>
      <c r="D53" s="192" t="s">
        <v>4828</v>
      </c>
      <c r="E53" s="192">
        <v>495056</v>
      </c>
      <c r="F53" s="192">
        <v>6803126</v>
      </c>
      <c r="G53" s="194">
        <v>198</v>
      </c>
      <c r="H53" s="192">
        <v>0.05</v>
      </c>
      <c r="I53" s="191" t="s">
        <v>4837</v>
      </c>
      <c r="J53" s="192" t="s">
        <v>4275</v>
      </c>
      <c r="K53" s="192"/>
      <c r="L53" s="192"/>
      <c r="M53" s="192"/>
      <c r="N53" s="192"/>
    </row>
    <row r="54" spans="1:14" x14ac:dyDescent="0.35">
      <c r="A54" s="192" t="s">
        <v>4838</v>
      </c>
      <c r="B54" s="192" t="s">
        <v>4797</v>
      </c>
      <c r="C54" s="192" t="s">
        <v>4734</v>
      </c>
      <c r="D54" s="192" t="s">
        <v>4828</v>
      </c>
      <c r="E54" s="192">
        <v>495056</v>
      </c>
      <c r="F54" s="192">
        <v>6803126</v>
      </c>
      <c r="G54" s="194">
        <v>199.1</v>
      </c>
      <c r="H54" s="192">
        <v>0.21</v>
      </c>
      <c r="I54" s="191" t="s">
        <v>4839</v>
      </c>
      <c r="J54" s="192" t="s">
        <v>4275</v>
      </c>
      <c r="K54" s="192"/>
      <c r="L54" s="192"/>
      <c r="M54" s="192"/>
      <c r="N54" s="192"/>
    </row>
    <row r="55" spans="1:14" ht="29" x14ac:dyDescent="0.35">
      <c r="A55" s="192" t="s">
        <v>4840</v>
      </c>
      <c r="B55" s="192" t="s">
        <v>4797</v>
      </c>
      <c r="C55" s="192" t="s">
        <v>4734</v>
      </c>
      <c r="D55" s="192" t="s">
        <v>4828</v>
      </c>
      <c r="E55" s="192">
        <v>495056</v>
      </c>
      <c r="F55" s="192">
        <v>6803126</v>
      </c>
      <c r="G55" s="194">
        <v>204.2</v>
      </c>
      <c r="H55" s="192">
        <v>1.28</v>
      </c>
      <c r="I55" s="191" t="s">
        <v>4841</v>
      </c>
      <c r="J55" s="192" t="s">
        <v>4275</v>
      </c>
      <c r="K55" s="192"/>
      <c r="L55" s="192" t="s">
        <v>4725</v>
      </c>
      <c r="M55" s="192"/>
      <c r="N55" s="192"/>
    </row>
    <row r="56" spans="1:14" x14ac:dyDescent="0.35">
      <c r="A56" s="192" t="s">
        <v>4842</v>
      </c>
      <c r="B56" s="192" t="s">
        <v>4797</v>
      </c>
      <c r="C56" s="192" t="s">
        <v>4734</v>
      </c>
      <c r="D56" s="192" t="s">
        <v>4828</v>
      </c>
      <c r="E56" s="192">
        <v>495056</v>
      </c>
      <c r="F56" s="192">
        <v>6803126</v>
      </c>
      <c r="G56" s="194">
        <v>201.7</v>
      </c>
      <c r="H56" s="192">
        <v>2.25</v>
      </c>
      <c r="I56" s="191" t="s">
        <v>4843</v>
      </c>
      <c r="J56" s="192" t="s">
        <v>4275</v>
      </c>
      <c r="K56" s="192"/>
      <c r="L56" s="192"/>
      <c r="M56" s="192"/>
      <c r="N56" s="192"/>
    </row>
    <row r="57" spans="1:14" x14ac:dyDescent="0.35">
      <c r="A57" s="192" t="s">
        <v>4844</v>
      </c>
      <c r="B57" s="192" t="s">
        <v>4797</v>
      </c>
      <c r="C57" s="192" t="s">
        <v>4734</v>
      </c>
      <c r="D57" s="192" t="s">
        <v>4828</v>
      </c>
      <c r="E57" s="192">
        <v>495056</v>
      </c>
      <c r="F57" s="192">
        <v>6803126</v>
      </c>
      <c r="G57" s="194">
        <v>208</v>
      </c>
      <c r="H57" s="192">
        <v>1.1000000000000001</v>
      </c>
      <c r="I57" s="191" t="s">
        <v>4845</v>
      </c>
      <c r="J57" s="192" t="s">
        <v>4275</v>
      </c>
      <c r="K57" s="192"/>
      <c r="L57" s="192" t="s">
        <v>4725</v>
      </c>
      <c r="M57" s="192"/>
      <c r="N57" s="192"/>
    </row>
    <row r="58" spans="1:14" x14ac:dyDescent="0.35">
      <c r="A58" s="192" t="s">
        <v>4846</v>
      </c>
      <c r="B58" s="192" t="s">
        <v>4797</v>
      </c>
      <c r="C58" s="192" t="s">
        <v>4734</v>
      </c>
      <c r="D58" s="192" t="s">
        <v>4828</v>
      </c>
      <c r="E58" s="192">
        <v>495056</v>
      </c>
      <c r="F58" s="192">
        <v>6803126</v>
      </c>
      <c r="G58" s="194">
        <v>210.2</v>
      </c>
      <c r="H58" s="192">
        <v>0.77</v>
      </c>
      <c r="I58" s="191" t="s">
        <v>4847</v>
      </c>
      <c r="J58" s="192" t="s">
        <v>4275</v>
      </c>
      <c r="K58" s="192"/>
      <c r="L58" s="192"/>
      <c r="M58" s="192" t="s">
        <v>4848</v>
      </c>
      <c r="N58" s="192"/>
    </row>
    <row r="59" spans="1:14" ht="29" x14ac:dyDescent="0.35">
      <c r="A59" s="192" t="s">
        <v>4849</v>
      </c>
      <c r="B59" s="192" t="s">
        <v>4797</v>
      </c>
      <c r="C59" s="192" t="s">
        <v>4734</v>
      </c>
      <c r="D59" s="192" t="s">
        <v>4828</v>
      </c>
      <c r="E59" s="192">
        <v>495056</v>
      </c>
      <c r="F59" s="192">
        <v>6803126</v>
      </c>
      <c r="G59" s="194">
        <v>213.1</v>
      </c>
      <c r="H59" s="192">
        <v>0.52</v>
      </c>
      <c r="I59" s="191" t="s">
        <v>4850</v>
      </c>
      <c r="J59" s="192"/>
      <c r="K59" s="192"/>
      <c r="L59" s="192"/>
      <c r="M59" s="192"/>
      <c r="N59" s="192"/>
    </row>
    <row r="60" spans="1:14" ht="59.25" customHeight="1" x14ac:dyDescent="0.35">
      <c r="A60" s="192" t="s">
        <v>4851</v>
      </c>
      <c r="B60" s="192" t="s">
        <v>4797</v>
      </c>
      <c r="C60" s="192" t="s">
        <v>4734</v>
      </c>
      <c r="D60" s="192" t="s">
        <v>4828</v>
      </c>
      <c r="E60" s="192">
        <v>495056</v>
      </c>
      <c r="F60" s="192">
        <v>6803126</v>
      </c>
      <c r="G60" s="194">
        <v>215</v>
      </c>
      <c r="H60" s="192">
        <v>1.65</v>
      </c>
      <c r="I60" s="191" t="s">
        <v>4852</v>
      </c>
      <c r="J60" s="192" t="s">
        <v>4275</v>
      </c>
      <c r="K60" s="192"/>
      <c r="L60" s="192"/>
      <c r="M60" s="192"/>
      <c r="N60" s="192"/>
    </row>
    <row r="61" spans="1:14" ht="29" x14ac:dyDescent="0.35">
      <c r="A61" s="192" t="s">
        <v>4853</v>
      </c>
      <c r="B61" s="192" t="s">
        <v>4797</v>
      </c>
      <c r="C61" s="192" t="s">
        <v>4734</v>
      </c>
      <c r="D61" s="192" t="s">
        <v>4828</v>
      </c>
      <c r="E61" s="192">
        <v>495056</v>
      </c>
      <c r="F61" s="192">
        <v>6803126</v>
      </c>
      <c r="G61" s="194">
        <v>224.3</v>
      </c>
      <c r="H61" s="192">
        <v>1.98</v>
      </c>
      <c r="I61" s="191" t="s">
        <v>4854</v>
      </c>
      <c r="J61" s="192"/>
      <c r="K61" s="192"/>
      <c r="L61" s="192"/>
      <c r="M61" s="192"/>
      <c r="N61" s="192"/>
    </row>
    <row r="62" spans="1:14" ht="29" x14ac:dyDescent="0.35">
      <c r="A62" s="192" t="s">
        <v>4855</v>
      </c>
      <c r="B62" s="192" t="s">
        <v>4797</v>
      </c>
      <c r="C62" s="192" t="s">
        <v>4734</v>
      </c>
      <c r="D62" s="192" t="s">
        <v>4828</v>
      </c>
      <c r="E62" s="192">
        <v>495056</v>
      </c>
      <c r="F62" s="192">
        <v>6803126</v>
      </c>
      <c r="G62" s="194">
        <v>227.5</v>
      </c>
      <c r="H62" s="192">
        <v>0.5</v>
      </c>
      <c r="I62" s="191" t="s">
        <v>4856</v>
      </c>
      <c r="J62" s="192"/>
      <c r="K62" s="192"/>
      <c r="L62" s="192"/>
      <c r="M62" s="192"/>
      <c r="N62" s="192"/>
    </row>
    <row r="63" spans="1:14" x14ac:dyDescent="0.35">
      <c r="A63" s="192" t="s">
        <v>4857</v>
      </c>
      <c r="B63" s="192" t="s">
        <v>4797</v>
      </c>
      <c r="C63" s="192" t="s">
        <v>4734</v>
      </c>
      <c r="D63" s="192" t="s">
        <v>4828</v>
      </c>
      <c r="E63" s="192">
        <v>495056</v>
      </c>
      <c r="F63" s="192">
        <v>6803126</v>
      </c>
      <c r="G63" s="194">
        <v>91.8</v>
      </c>
      <c r="H63" s="192" t="s">
        <v>4718</v>
      </c>
      <c r="I63" s="191" t="s">
        <v>4858</v>
      </c>
      <c r="J63" s="192"/>
      <c r="K63" s="192"/>
      <c r="L63" s="192"/>
      <c r="M63" s="192"/>
      <c r="N63" s="192"/>
    </row>
    <row r="64" spans="1:14" ht="29" x14ac:dyDescent="0.35">
      <c r="A64" s="192" t="s">
        <v>4859</v>
      </c>
      <c r="B64" s="192" t="s">
        <v>4797</v>
      </c>
      <c r="C64" s="192" t="s">
        <v>4734</v>
      </c>
      <c r="D64" s="192" t="s">
        <v>4828</v>
      </c>
      <c r="E64" s="192">
        <v>495056</v>
      </c>
      <c r="F64" s="192">
        <v>6803126</v>
      </c>
      <c r="G64" s="194">
        <v>173.8</v>
      </c>
      <c r="H64" s="192" t="s">
        <v>4718</v>
      </c>
      <c r="I64" s="191" t="s">
        <v>4860</v>
      </c>
      <c r="J64" s="192"/>
      <c r="K64" s="192"/>
      <c r="L64" s="192"/>
      <c r="M64" s="192"/>
      <c r="N64" s="192"/>
    </row>
    <row r="65" spans="1:14" ht="43.5" x14ac:dyDescent="0.35">
      <c r="A65" s="192" t="s">
        <v>4861</v>
      </c>
      <c r="B65" s="192" t="s">
        <v>4797</v>
      </c>
      <c r="C65" s="192" t="s">
        <v>4734</v>
      </c>
      <c r="D65" s="192" t="s">
        <v>4828</v>
      </c>
      <c r="E65" s="192">
        <v>495056</v>
      </c>
      <c r="F65" s="192">
        <v>6803126</v>
      </c>
      <c r="G65" s="194">
        <v>217.75</v>
      </c>
      <c r="H65" s="192">
        <v>0.71</v>
      </c>
      <c r="I65" s="191" t="s">
        <v>4862</v>
      </c>
      <c r="J65" s="192" t="s">
        <v>4275</v>
      </c>
      <c r="K65" s="192"/>
      <c r="L65" s="192"/>
      <c r="M65" s="192"/>
      <c r="N65" s="192"/>
    </row>
    <row r="66" spans="1:14" x14ac:dyDescent="0.35">
      <c r="A66" s="192" t="s">
        <v>4863</v>
      </c>
      <c r="B66" s="192" t="s">
        <v>4797</v>
      </c>
      <c r="C66" s="192" t="s">
        <v>4734</v>
      </c>
      <c r="D66" s="192" t="s">
        <v>4864</v>
      </c>
      <c r="E66" s="192">
        <v>494811</v>
      </c>
      <c r="F66" s="192">
        <v>6802197</v>
      </c>
      <c r="G66" s="194">
        <v>208.7</v>
      </c>
      <c r="H66" s="192">
        <v>0</v>
      </c>
      <c r="I66" s="191" t="s">
        <v>4865</v>
      </c>
      <c r="J66" s="192"/>
      <c r="K66" s="192"/>
      <c r="L66" s="192"/>
      <c r="M66" s="192" t="s">
        <v>4275</v>
      </c>
      <c r="N66" s="192"/>
    </row>
    <row r="67" spans="1:14" x14ac:dyDescent="0.35">
      <c r="A67" s="192" t="s">
        <v>4866</v>
      </c>
      <c r="B67" s="192" t="s">
        <v>4797</v>
      </c>
      <c r="C67" s="192" t="s">
        <v>4734</v>
      </c>
      <c r="D67" s="192" t="s">
        <v>4864</v>
      </c>
      <c r="E67" s="192">
        <v>494811</v>
      </c>
      <c r="F67" s="192">
        <v>6802197</v>
      </c>
      <c r="G67" s="194">
        <v>263.95</v>
      </c>
      <c r="H67" s="192">
        <v>0</v>
      </c>
      <c r="I67" s="191" t="s">
        <v>4867</v>
      </c>
      <c r="J67" s="192"/>
      <c r="K67" s="192"/>
      <c r="L67" s="192"/>
      <c r="M67" s="192"/>
      <c r="N67" s="192"/>
    </row>
    <row r="68" spans="1:14" ht="29" x14ac:dyDescent="0.35">
      <c r="A68" s="192" t="s">
        <v>4868</v>
      </c>
      <c r="B68" s="192" t="s">
        <v>4797</v>
      </c>
      <c r="C68" s="192" t="s">
        <v>4734</v>
      </c>
      <c r="D68" s="192" t="s">
        <v>4864</v>
      </c>
      <c r="E68" s="192">
        <v>494811</v>
      </c>
      <c r="F68" s="192">
        <v>6802197</v>
      </c>
      <c r="G68" s="194">
        <v>280.8</v>
      </c>
      <c r="H68" s="192">
        <v>0</v>
      </c>
      <c r="I68" s="191" t="s">
        <v>4869</v>
      </c>
      <c r="J68" s="192"/>
      <c r="K68" s="192"/>
      <c r="L68" s="192"/>
      <c r="M68" s="192"/>
      <c r="N68" s="192"/>
    </row>
    <row r="69" spans="1:14" ht="29" x14ac:dyDescent="0.35">
      <c r="A69" s="192" t="s">
        <v>4870</v>
      </c>
      <c r="B69" s="192" t="s">
        <v>4797</v>
      </c>
      <c r="C69" s="192" t="s">
        <v>4734</v>
      </c>
      <c r="D69" s="192" t="s">
        <v>4864</v>
      </c>
      <c r="E69" s="192">
        <v>494811</v>
      </c>
      <c r="F69" s="192">
        <v>6802197</v>
      </c>
      <c r="G69" s="194">
        <v>288.10000000000002</v>
      </c>
      <c r="H69" s="192">
        <v>0</v>
      </c>
      <c r="I69" s="191" t="s">
        <v>4871</v>
      </c>
      <c r="J69" s="192"/>
      <c r="K69" s="192"/>
      <c r="L69" s="192"/>
      <c r="M69" s="192"/>
      <c r="N69" s="192"/>
    </row>
    <row r="70" spans="1:14" x14ac:dyDescent="0.35">
      <c r="A70" s="192" t="s">
        <v>4872</v>
      </c>
      <c r="B70" s="192" t="s">
        <v>4797</v>
      </c>
      <c r="C70" s="192" t="s">
        <v>4734</v>
      </c>
      <c r="D70" s="192" t="s">
        <v>4864</v>
      </c>
      <c r="E70" s="192">
        <v>494811</v>
      </c>
      <c r="F70" s="192">
        <v>6802197</v>
      </c>
      <c r="G70" s="194">
        <v>296.2</v>
      </c>
      <c r="H70" s="192">
        <v>0</v>
      </c>
      <c r="I70" s="191" t="s">
        <v>4873</v>
      </c>
      <c r="J70" s="192"/>
      <c r="K70" s="192"/>
      <c r="L70" s="192"/>
      <c r="M70" s="192"/>
      <c r="N70" s="192"/>
    </row>
    <row r="71" spans="1:14" ht="29" x14ac:dyDescent="0.35">
      <c r="A71" s="192" t="s">
        <v>4874</v>
      </c>
      <c r="B71" s="192" t="s">
        <v>4797</v>
      </c>
      <c r="C71" s="192" t="s">
        <v>4734</v>
      </c>
      <c r="D71" s="192" t="s">
        <v>4864</v>
      </c>
      <c r="E71" s="192">
        <v>494811</v>
      </c>
      <c r="F71" s="192">
        <v>6802197</v>
      </c>
      <c r="G71" s="194">
        <v>305.3</v>
      </c>
      <c r="H71" s="192">
        <v>0</v>
      </c>
      <c r="I71" s="191" t="s">
        <v>4875</v>
      </c>
      <c r="J71" s="192" t="s">
        <v>4275</v>
      </c>
      <c r="K71" s="192"/>
      <c r="L71" s="192"/>
      <c r="M71" s="192"/>
      <c r="N71" s="192"/>
    </row>
    <row r="72" spans="1:14" ht="46.5" customHeight="1" x14ac:dyDescent="0.35">
      <c r="A72" s="192" t="s">
        <v>4876</v>
      </c>
      <c r="B72" s="192" t="s">
        <v>4797</v>
      </c>
      <c r="C72" s="192" t="s">
        <v>4734</v>
      </c>
      <c r="D72" s="192" t="s">
        <v>4864</v>
      </c>
      <c r="E72" s="192">
        <v>494811</v>
      </c>
      <c r="F72" s="192">
        <v>6802197</v>
      </c>
      <c r="G72" s="194">
        <v>321.5</v>
      </c>
      <c r="H72" s="192">
        <v>0.02</v>
      </c>
      <c r="I72" s="191" t="s">
        <v>4877</v>
      </c>
      <c r="J72" s="192" t="s">
        <v>4275</v>
      </c>
      <c r="K72" s="192"/>
      <c r="L72" s="192"/>
      <c r="M72" s="192"/>
      <c r="N72" s="192"/>
    </row>
    <row r="73" spans="1:14" ht="43.5" x14ac:dyDescent="0.35">
      <c r="A73" s="192" t="s">
        <v>4878</v>
      </c>
      <c r="B73" s="192" t="s">
        <v>4797</v>
      </c>
      <c r="C73" s="192" t="s">
        <v>4734</v>
      </c>
      <c r="D73" s="192" t="s">
        <v>4864</v>
      </c>
      <c r="E73" s="192">
        <v>494811</v>
      </c>
      <c r="F73" s="192">
        <v>6802197</v>
      </c>
      <c r="G73" s="194">
        <v>333.75</v>
      </c>
      <c r="H73" s="192">
        <v>0</v>
      </c>
      <c r="I73" s="191" t="s">
        <v>4879</v>
      </c>
      <c r="J73" s="192"/>
      <c r="K73" s="192"/>
      <c r="L73" s="192"/>
      <c r="M73" s="192"/>
      <c r="N73" s="192"/>
    </row>
    <row r="74" spans="1:14" x14ac:dyDescent="0.35">
      <c r="A74" s="192" t="s">
        <v>4880</v>
      </c>
      <c r="B74" s="192" t="s">
        <v>4797</v>
      </c>
      <c r="C74" s="192" t="s">
        <v>4734</v>
      </c>
      <c r="D74" s="192" t="s">
        <v>4864</v>
      </c>
      <c r="E74" s="192">
        <v>494811</v>
      </c>
      <c r="F74" s="192">
        <v>6802197</v>
      </c>
      <c r="G74" s="194">
        <v>353.9</v>
      </c>
      <c r="H74" s="192">
        <v>0</v>
      </c>
      <c r="I74" s="191" t="s">
        <v>4881</v>
      </c>
      <c r="J74" s="192"/>
      <c r="K74" s="192"/>
      <c r="L74" s="192"/>
      <c r="M74" s="192" t="s">
        <v>4275</v>
      </c>
      <c r="N74" s="192"/>
    </row>
    <row r="75" spans="1:14" x14ac:dyDescent="0.35">
      <c r="A75" s="192" t="s">
        <v>4882</v>
      </c>
      <c r="B75" s="192" t="s">
        <v>4797</v>
      </c>
      <c r="C75" s="192" t="s">
        <v>4734</v>
      </c>
      <c r="D75" s="192" t="s">
        <v>4864</v>
      </c>
      <c r="E75" s="192">
        <v>494811</v>
      </c>
      <c r="F75" s="192">
        <v>6802197</v>
      </c>
      <c r="G75" s="194">
        <v>384.9</v>
      </c>
      <c r="H75" s="192">
        <v>0</v>
      </c>
      <c r="I75" s="191" t="s">
        <v>4883</v>
      </c>
      <c r="J75" s="192"/>
      <c r="K75" s="192"/>
      <c r="L75" s="192" t="s">
        <v>4725</v>
      </c>
      <c r="M75" s="192"/>
      <c r="N75" s="192"/>
    </row>
    <row r="76" spans="1:14" ht="29" x14ac:dyDescent="0.35">
      <c r="A76" s="192" t="s">
        <v>4884</v>
      </c>
      <c r="B76" s="192" t="s">
        <v>4797</v>
      </c>
      <c r="C76" s="192" t="s">
        <v>4734</v>
      </c>
      <c r="D76" s="192" t="s">
        <v>4864</v>
      </c>
      <c r="E76" s="192">
        <v>494811</v>
      </c>
      <c r="F76" s="192">
        <v>6802197</v>
      </c>
      <c r="G76" s="194">
        <v>421.7</v>
      </c>
      <c r="H76" s="192">
        <v>0</v>
      </c>
      <c r="I76" s="191" t="s">
        <v>4885</v>
      </c>
      <c r="J76" s="192"/>
      <c r="K76" s="192"/>
      <c r="L76" s="192"/>
      <c r="M76" s="192"/>
      <c r="N76" s="192"/>
    </row>
    <row r="77" spans="1:14" ht="29" x14ac:dyDescent="0.35">
      <c r="A77" s="192" t="s">
        <v>4886</v>
      </c>
      <c r="B77" s="192" t="s">
        <v>4797</v>
      </c>
      <c r="C77" s="192" t="s">
        <v>4734</v>
      </c>
      <c r="D77" s="192" t="s">
        <v>4864</v>
      </c>
      <c r="E77" s="192">
        <v>494811</v>
      </c>
      <c r="F77" s="192">
        <v>6802197</v>
      </c>
      <c r="G77" s="194">
        <v>404.95</v>
      </c>
      <c r="H77" s="192">
        <v>0</v>
      </c>
      <c r="I77" s="191" t="s">
        <v>4887</v>
      </c>
      <c r="J77" s="192"/>
      <c r="K77" s="192"/>
      <c r="L77" s="192"/>
      <c r="M77" s="192" t="s">
        <v>4275</v>
      </c>
      <c r="N77" s="192"/>
    </row>
    <row r="78" spans="1:14" ht="29" x14ac:dyDescent="0.35">
      <c r="A78" s="192" t="s">
        <v>4888</v>
      </c>
      <c r="B78" s="192" t="s">
        <v>4797</v>
      </c>
      <c r="C78" s="192" t="s">
        <v>4734</v>
      </c>
      <c r="D78" s="192" t="s">
        <v>4864</v>
      </c>
      <c r="E78" s="192">
        <v>494811</v>
      </c>
      <c r="F78" s="192">
        <v>6802197</v>
      </c>
      <c r="G78" s="194">
        <v>427.1</v>
      </c>
      <c r="H78" s="192">
        <v>0.47</v>
      </c>
      <c r="I78" s="191" t="s">
        <v>4889</v>
      </c>
      <c r="J78" s="192" t="s">
        <v>4275</v>
      </c>
      <c r="K78" s="192" t="s">
        <v>4275</v>
      </c>
      <c r="L78" s="192" t="s">
        <v>4730</v>
      </c>
      <c r="M78" s="192" t="s">
        <v>4275</v>
      </c>
      <c r="N78" s="192"/>
    </row>
    <row r="79" spans="1:14" ht="29" x14ac:dyDescent="0.35">
      <c r="A79" s="192" t="s">
        <v>4890</v>
      </c>
      <c r="B79" s="192" t="s">
        <v>4797</v>
      </c>
      <c r="C79" s="192" t="s">
        <v>4734</v>
      </c>
      <c r="D79" s="192" t="s">
        <v>4864</v>
      </c>
      <c r="E79" s="192">
        <v>494811</v>
      </c>
      <c r="F79" s="192">
        <v>6802197</v>
      </c>
      <c r="G79" s="194">
        <v>434.35</v>
      </c>
      <c r="H79" s="192">
        <v>0.14000000000000001</v>
      </c>
      <c r="I79" s="191" t="s">
        <v>4891</v>
      </c>
      <c r="J79" s="192"/>
      <c r="K79" s="192"/>
      <c r="L79" s="192"/>
      <c r="M79" s="192"/>
      <c r="N79" s="192"/>
    </row>
    <row r="80" spans="1:14" ht="43.5" x14ac:dyDescent="0.35">
      <c r="A80" s="192" t="s">
        <v>4892</v>
      </c>
      <c r="B80" s="192" t="s">
        <v>4797</v>
      </c>
      <c r="C80" s="192" t="s">
        <v>4734</v>
      </c>
      <c r="D80" s="192" t="s">
        <v>4864</v>
      </c>
      <c r="E80" s="192">
        <v>494811</v>
      </c>
      <c r="F80" s="192">
        <v>6802197</v>
      </c>
      <c r="G80" s="194">
        <v>437.9</v>
      </c>
      <c r="H80" s="192">
        <v>1.86</v>
      </c>
      <c r="I80" s="191" t="s">
        <v>4893</v>
      </c>
      <c r="J80" s="192"/>
      <c r="K80" s="192"/>
      <c r="L80" s="192"/>
      <c r="M80" s="192"/>
      <c r="N80" s="192"/>
    </row>
    <row r="81" spans="1:14" ht="29" x14ac:dyDescent="0.35">
      <c r="A81" s="192" t="s">
        <v>4894</v>
      </c>
      <c r="B81" s="192" t="s">
        <v>4797</v>
      </c>
      <c r="C81" s="192" t="s">
        <v>4734</v>
      </c>
      <c r="D81" s="192" t="s">
        <v>4864</v>
      </c>
      <c r="E81" s="192">
        <v>494811</v>
      </c>
      <c r="F81" s="192">
        <v>6802197</v>
      </c>
      <c r="G81" s="194">
        <v>441.35</v>
      </c>
      <c r="H81" s="192">
        <v>9.6999999999999993</v>
      </c>
      <c r="I81" s="191" t="s">
        <v>4895</v>
      </c>
      <c r="J81" s="192" t="s">
        <v>4275</v>
      </c>
      <c r="K81" s="192"/>
      <c r="L81" s="192" t="s">
        <v>4896</v>
      </c>
      <c r="M81" s="192"/>
      <c r="N81" s="192"/>
    </row>
    <row r="82" spans="1:14" ht="43.5" x14ac:dyDescent="0.35">
      <c r="A82" s="192" t="s">
        <v>4897</v>
      </c>
      <c r="B82" s="192" t="s">
        <v>4797</v>
      </c>
      <c r="C82" s="192" t="s">
        <v>4734</v>
      </c>
      <c r="D82" s="192" t="s">
        <v>4864</v>
      </c>
      <c r="E82" s="192">
        <v>494811</v>
      </c>
      <c r="F82" s="192">
        <v>6802197</v>
      </c>
      <c r="G82" s="194">
        <v>443.35</v>
      </c>
      <c r="H82" s="192">
        <v>14.15</v>
      </c>
      <c r="I82" s="191" t="s">
        <v>4898</v>
      </c>
      <c r="J82" s="192" t="s">
        <v>4848</v>
      </c>
      <c r="K82" s="192" t="s">
        <v>4275</v>
      </c>
      <c r="L82" s="192" t="s">
        <v>4725</v>
      </c>
      <c r="M82" s="192"/>
      <c r="N82" s="192"/>
    </row>
    <row r="83" spans="1:14" ht="29" x14ac:dyDescent="0.35">
      <c r="A83" s="192" t="s">
        <v>4899</v>
      </c>
      <c r="B83" s="192" t="s">
        <v>4797</v>
      </c>
      <c r="C83" s="192" t="s">
        <v>4734</v>
      </c>
      <c r="D83" s="192" t="s">
        <v>4864</v>
      </c>
      <c r="E83" s="192">
        <v>494811</v>
      </c>
      <c r="F83" s="192">
        <v>6802197</v>
      </c>
      <c r="G83" s="194">
        <v>444</v>
      </c>
      <c r="H83" s="192">
        <v>1.41</v>
      </c>
      <c r="I83" s="191" t="s">
        <v>4900</v>
      </c>
      <c r="J83" s="192"/>
      <c r="K83" s="192"/>
      <c r="L83" s="192"/>
      <c r="M83" s="192"/>
      <c r="N83" s="192"/>
    </row>
    <row r="84" spans="1:14" x14ac:dyDescent="0.35">
      <c r="A84" s="192" t="s">
        <v>4901</v>
      </c>
      <c r="B84" s="192" t="s">
        <v>4797</v>
      </c>
      <c r="C84" s="192" t="s">
        <v>4734</v>
      </c>
      <c r="D84" s="192" t="s">
        <v>4864</v>
      </c>
      <c r="E84" s="192">
        <v>494811</v>
      </c>
      <c r="F84" s="192">
        <v>6802197</v>
      </c>
      <c r="G84" s="194">
        <v>367.6</v>
      </c>
      <c r="H84" s="192">
        <v>0.02</v>
      </c>
      <c r="I84" s="191" t="s">
        <v>4902</v>
      </c>
      <c r="J84" s="192"/>
      <c r="K84" s="192"/>
      <c r="L84" s="192"/>
      <c r="M84" s="192" t="s">
        <v>4275</v>
      </c>
      <c r="N84" s="192"/>
    </row>
    <row r="85" spans="1:14" x14ac:dyDescent="0.35">
      <c r="A85" s="192" t="s">
        <v>4903</v>
      </c>
      <c r="B85" s="192" t="s">
        <v>4797</v>
      </c>
      <c r="C85" s="192" t="s">
        <v>4734</v>
      </c>
      <c r="D85" s="192" t="s">
        <v>4864</v>
      </c>
      <c r="E85" s="192">
        <v>494811</v>
      </c>
      <c r="F85" s="192">
        <v>6802197</v>
      </c>
      <c r="G85" s="194">
        <v>414.9</v>
      </c>
      <c r="H85" s="192">
        <v>0.06</v>
      </c>
      <c r="I85" s="191" t="s">
        <v>4904</v>
      </c>
      <c r="J85" s="192"/>
      <c r="K85" s="192"/>
      <c r="L85" s="192"/>
      <c r="M85" s="192" t="s">
        <v>4275</v>
      </c>
      <c r="N85" s="192"/>
    </row>
    <row r="86" spans="1:14" ht="29" x14ac:dyDescent="0.35">
      <c r="A86" s="192" t="s">
        <v>4905</v>
      </c>
      <c r="B86" s="192" t="s">
        <v>4797</v>
      </c>
      <c r="C86" s="192" t="s">
        <v>4734</v>
      </c>
      <c r="D86" s="192" t="s">
        <v>4864</v>
      </c>
      <c r="E86" s="192">
        <v>494811</v>
      </c>
      <c r="F86" s="192">
        <v>6802197</v>
      </c>
      <c r="G86" s="194">
        <v>427.95</v>
      </c>
      <c r="H86" s="192">
        <v>0.47</v>
      </c>
      <c r="I86" s="191" t="s">
        <v>4906</v>
      </c>
      <c r="J86" s="192"/>
      <c r="K86" s="192"/>
      <c r="L86" s="192" t="s">
        <v>4907</v>
      </c>
      <c r="M86" s="192" t="s">
        <v>4275</v>
      </c>
      <c r="N86" s="192"/>
    </row>
    <row r="87" spans="1:14" x14ac:dyDescent="0.35">
      <c r="A87" s="192" t="s">
        <v>4908</v>
      </c>
      <c r="B87" s="192" t="s">
        <v>4797</v>
      </c>
      <c r="C87" s="192" t="s">
        <v>4734</v>
      </c>
      <c r="D87" s="192" t="s">
        <v>4864</v>
      </c>
      <c r="E87" s="192">
        <v>494811</v>
      </c>
      <c r="F87" s="192">
        <v>6802197</v>
      </c>
      <c r="G87" s="194">
        <v>443.7</v>
      </c>
      <c r="H87" s="192">
        <v>1.41</v>
      </c>
      <c r="I87" s="191" t="s">
        <v>4909</v>
      </c>
      <c r="J87" s="192"/>
      <c r="K87" s="192"/>
      <c r="L87" s="192"/>
      <c r="M87" s="192" t="s">
        <v>4275</v>
      </c>
      <c r="N87" s="192"/>
    </row>
    <row r="88" spans="1:14" x14ac:dyDescent="0.35">
      <c r="A88" s="192" t="s">
        <v>4910</v>
      </c>
      <c r="B88" s="192" t="s">
        <v>4797</v>
      </c>
      <c r="C88" s="192" t="s">
        <v>4734</v>
      </c>
      <c r="D88" s="192" t="s">
        <v>4864</v>
      </c>
      <c r="E88" s="192">
        <v>494811</v>
      </c>
      <c r="F88" s="192">
        <v>6802197</v>
      </c>
      <c r="G88" s="194">
        <v>446.25</v>
      </c>
      <c r="H88" s="192">
        <v>0.11</v>
      </c>
      <c r="I88" s="191" t="s">
        <v>4911</v>
      </c>
      <c r="J88" s="192"/>
      <c r="K88" s="192"/>
      <c r="L88" s="192"/>
      <c r="M88" s="192" t="s">
        <v>4848</v>
      </c>
      <c r="N88" s="192"/>
    </row>
    <row r="89" spans="1:14" x14ac:dyDescent="0.35">
      <c r="A89" s="192" t="s">
        <v>4912</v>
      </c>
      <c r="B89" s="192" t="s">
        <v>4797</v>
      </c>
      <c r="C89" s="192" t="s">
        <v>4734</v>
      </c>
      <c r="D89" s="192" t="s">
        <v>4913</v>
      </c>
      <c r="E89" s="192">
        <v>494925</v>
      </c>
      <c r="F89" s="192">
        <v>6802197</v>
      </c>
      <c r="G89" s="194">
        <v>160.94999999999999</v>
      </c>
      <c r="H89" s="192">
        <v>0</v>
      </c>
      <c r="I89" s="191" t="s">
        <v>4914</v>
      </c>
      <c r="J89" s="192" t="s">
        <v>4275</v>
      </c>
      <c r="K89" s="192"/>
      <c r="L89" s="192"/>
      <c r="M89" s="192"/>
      <c r="N89" s="192"/>
    </row>
    <row r="90" spans="1:14" x14ac:dyDescent="0.35">
      <c r="A90" s="192" t="s">
        <v>4915</v>
      </c>
      <c r="B90" s="192" t="s">
        <v>4797</v>
      </c>
      <c r="C90" s="192" t="s">
        <v>4734</v>
      </c>
      <c r="D90" s="192" t="s">
        <v>4913</v>
      </c>
      <c r="E90" s="192">
        <v>494925</v>
      </c>
      <c r="F90" s="192">
        <v>6802197</v>
      </c>
      <c r="G90" s="194">
        <v>219.5</v>
      </c>
      <c r="H90" s="192">
        <v>0</v>
      </c>
      <c r="I90" s="191" t="s">
        <v>4916</v>
      </c>
      <c r="J90" s="192" t="s">
        <v>4275</v>
      </c>
      <c r="K90" s="192"/>
      <c r="L90" s="192"/>
      <c r="M90" s="192"/>
      <c r="N90" s="192"/>
    </row>
    <row r="91" spans="1:14" x14ac:dyDescent="0.35">
      <c r="A91" s="192" t="s">
        <v>4917</v>
      </c>
      <c r="B91" s="192" t="s">
        <v>4797</v>
      </c>
      <c r="C91" s="192" t="s">
        <v>4734</v>
      </c>
      <c r="D91" s="192" t="s">
        <v>4913</v>
      </c>
      <c r="E91" s="192">
        <v>494925</v>
      </c>
      <c r="F91" s="192">
        <v>6802197</v>
      </c>
      <c r="G91" s="194">
        <v>237.46</v>
      </c>
      <c r="H91" s="192">
        <v>0</v>
      </c>
      <c r="I91" s="191" t="s">
        <v>4918</v>
      </c>
      <c r="J91" s="192" t="s">
        <v>4275</v>
      </c>
      <c r="K91" s="192"/>
      <c r="L91" s="192"/>
      <c r="M91" s="192"/>
      <c r="N91" s="192"/>
    </row>
    <row r="92" spans="1:14" x14ac:dyDescent="0.35">
      <c r="A92" s="192" t="s">
        <v>4919</v>
      </c>
      <c r="B92" s="192" t="s">
        <v>4797</v>
      </c>
      <c r="C92" s="192" t="s">
        <v>4734</v>
      </c>
      <c r="D92" s="192" t="s">
        <v>4913</v>
      </c>
      <c r="E92" s="192">
        <v>494925</v>
      </c>
      <c r="F92" s="192">
        <v>6802197</v>
      </c>
      <c r="G92" s="194">
        <v>255.03</v>
      </c>
      <c r="H92" s="192">
        <v>0</v>
      </c>
      <c r="I92" s="191" t="s">
        <v>4920</v>
      </c>
      <c r="J92" s="192" t="s">
        <v>4275</v>
      </c>
      <c r="K92" s="192"/>
      <c r="L92" s="192"/>
      <c r="M92" s="192"/>
      <c r="N92" s="192"/>
    </row>
    <row r="93" spans="1:14" x14ac:dyDescent="0.35">
      <c r="A93" s="192" t="s">
        <v>4921</v>
      </c>
      <c r="B93" s="192" t="s">
        <v>4797</v>
      </c>
      <c r="C93" s="192" t="s">
        <v>4734</v>
      </c>
      <c r="D93" s="192" t="s">
        <v>4913</v>
      </c>
      <c r="E93" s="192">
        <v>494925</v>
      </c>
      <c r="F93" s="192">
        <v>6802197</v>
      </c>
      <c r="G93" s="194">
        <v>260.56</v>
      </c>
      <c r="H93" s="192">
        <v>0</v>
      </c>
      <c r="I93" s="191" t="s">
        <v>4922</v>
      </c>
      <c r="J93" s="192" t="s">
        <v>4275</v>
      </c>
      <c r="K93" s="192"/>
      <c r="L93" s="192"/>
      <c r="M93" s="192"/>
      <c r="N93" s="192"/>
    </row>
    <row r="94" spans="1:14" x14ac:dyDescent="0.35">
      <c r="A94" s="192" t="s">
        <v>4923</v>
      </c>
      <c r="B94" s="192" t="s">
        <v>4797</v>
      </c>
      <c r="C94" s="192" t="s">
        <v>4734</v>
      </c>
      <c r="D94" s="192" t="s">
        <v>4913</v>
      </c>
      <c r="E94" s="192">
        <v>494925</v>
      </c>
      <c r="F94" s="192">
        <v>6802197</v>
      </c>
      <c r="G94" s="194">
        <v>276.94</v>
      </c>
      <c r="H94" s="192">
        <v>0</v>
      </c>
      <c r="I94" s="191" t="s">
        <v>4924</v>
      </c>
      <c r="J94" s="192" t="s">
        <v>4275</v>
      </c>
      <c r="K94" s="192"/>
      <c r="L94" s="192"/>
      <c r="M94" s="192"/>
      <c r="N94" s="192"/>
    </row>
    <row r="95" spans="1:14" ht="29" x14ac:dyDescent="0.35">
      <c r="A95" s="192" t="s">
        <v>4925</v>
      </c>
      <c r="B95" s="192" t="s">
        <v>4797</v>
      </c>
      <c r="C95" s="192" t="s">
        <v>4734</v>
      </c>
      <c r="D95" s="192" t="s">
        <v>4913</v>
      </c>
      <c r="E95" s="192">
        <v>494925</v>
      </c>
      <c r="F95" s="192">
        <v>6802197</v>
      </c>
      <c r="G95" s="194">
        <v>290.23</v>
      </c>
      <c r="H95" s="192">
        <v>0.17</v>
      </c>
      <c r="I95" s="191" t="s">
        <v>4926</v>
      </c>
      <c r="J95" s="192" t="s">
        <v>4275</v>
      </c>
      <c r="K95" s="192"/>
      <c r="L95" s="192"/>
      <c r="M95" s="192"/>
      <c r="N95" s="192"/>
    </row>
    <row r="96" spans="1:14" x14ac:dyDescent="0.35">
      <c r="A96" s="192" t="s">
        <v>4927</v>
      </c>
      <c r="B96" s="192" t="s">
        <v>4797</v>
      </c>
      <c r="C96" s="192" t="s">
        <v>4734</v>
      </c>
      <c r="D96" s="192" t="s">
        <v>4913</v>
      </c>
      <c r="E96" s="192">
        <v>494925</v>
      </c>
      <c r="F96" s="192">
        <v>6802197</v>
      </c>
      <c r="G96" s="194">
        <v>296.7</v>
      </c>
      <c r="H96" s="192">
        <v>0.12</v>
      </c>
      <c r="I96" s="191" t="s">
        <v>4928</v>
      </c>
      <c r="J96" s="192" t="s">
        <v>4275</v>
      </c>
      <c r="K96" s="192"/>
      <c r="L96" s="192" t="s">
        <v>4725</v>
      </c>
      <c r="M96" s="192" t="s">
        <v>4275</v>
      </c>
      <c r="N96" s="192"/>
    </row>
    <row r="97" spans="1:14" ht="29" x14ac:dyDescent="0.35">
      <c r="A97" s="192" t="s">
        <v>4929</v>
      </c>
      <c r="B97" s="192" t="s">
        <v>4797</v>
      </c>
      <c r="C97" s="192" t="s">
        <v>4734</v>
      </c>
      <c r="D97" s="192" t="s">
        <v>4913</v>
      </c>
      <c r="E97" s="192">
        <v>494925</v>
      </c>
      <c r="F97" s="192">
        <v>6802197</v>
      </c>
      <c r="G97" s="194">
        <v>179.04</v>
      </c>
      <c r="H97" s="192">
        <v>1.96</v>
      </c>
      <c r="I97" s="191" t="s">
        <v>4930</v>
      </c>
      <c r="J97" s="192" t="s">
        <v>4275</v>
      </c>
      <c r="K97" s="192"/>
      <c r="L97" s="192" t="s">
        <v>4725</v>
      </c>
      <c r="M97" s="192" t="s">
        <v>4275</v>
      </c>
      <c r="N97" s="192"/>
    </row>
    <row r="98" spans="1:14" ht="29" x14ac:dyDescent="0.35">
      <c r="A98" s="192" t="s">
        <v>4931</v>
      </c>
      <c r="B98" s="192" t="s">
        <v>4797</v>
      </c>
      <c r="C98" s="192" t="s">
        <v>4734</v>
      </c>
      <c r="D98" s="192" t="s">
        <v>4913</v>
      </c>
      <c r="E98" s="192">
        <v>494925</v>
      </c>
      <c r="F98" s="192">
        <v>6802197</v>
      </c>
      <c r="G98" s="194">
        <v>309.47000000000003</v>
      </c>
      <c r="H98" s="192">
        <v>1.56</v>
      </c>
      <c r="I98" s="191" t="s">
        <v>4932</v>
      </c>
      <c r="J98" s="192" t="s">
        <v>4275</v>
      </c>
      <c r="K98" s="192"/>
      <c r="L98" s="192"/>
      <c r="M98" s="192"/>
      <c r="N98" s="192"/>
    </row>
    <row r="99" spans="1:14" ht="60" customHeight="1" x14ac:dyDescent="0.35">
      <c r="A99" s="192" t="s">
        <v>4933</v>
      </c>
      <c r="B99" s="192" t="s">
        <v>4797</v>
      </c>
      <c r="C99" s="192" t="s">
        <v>4734</v>
      </c>
      <c r="D99" s="192" t="s">
        <v>4913</v>
      </c>
      <c r="E99" s="192">
        <v>494925</v>
      </c>
      <c r="F99" s="192">
        <v>6802197</v>
      </c>
      <c r="G99" s="194">
        <v>310.08999999999997</v>
      </c>
      <c r="H99" s="192">
        <v>6.82</v>
      </c>
      <c r="I99" s="191" t="s">
        <v>4934</v>
      </c>
      <c r="J99" s="192" t="s">
        <v>4848</v>
      </c>
      <c r="K99" s="192"/>
      <c r="L99" s="192" t="s">
        <v>4935</v>
      </c>
      <c r="M99" s="192" t="s">
        <v>4848</v>
      </c>
      <c r="N99" s="192"/>
    </row>
    <row r="100" spans="1:14" ht="58" x14ac:dyDescent="0.35">
      <c r="A100" s="192" t="s">
        <v>4936</v>
      </c>
      <c r="B100" s="192" t="s">
        <v>4797</v>
      </c>
      <c r="C100" s="192" t="s">
        <v>4734</v>
      </c>
      <c r="D100" s="192" t="s">
        <v>4913</v>
      </c>
      <c r="E100" s="192">
        <v>494925</v>
      </c>
      <c r="F100" s="192">
        <v>6802197</v>
      </c>
      <c r="G100" s="194">
        <v>311.02999999999997</v>
      </c>
      <c r="H100" s="192">
        <v>1.55</v>
      </c>
      <c r="I100" s="191" t="s">
        <v>4937</v>
      </c>
      <c r="J100" s="192" t="s">
        <v>4275</v>
      </c>
      <c r="K100" s="192"/>
      <c r="L100" s="192"/>
      <c r="M100" s="192"/>
      <c r="N100" s="192"/>
    </row>
    <row r="101" spans="1:14" ht="29" x14ac:dyDescent="0.35">
      <c r="A101" s="192" t="s">
        <v>4938</v>
      </c>
      <c r="B101" s="192" t="s">
        <v>4797</v>
      </c>
      <c r="C101" s="192" t="s">
        <v>4734</v>
      </c>
      <c r="D101" s="192" t="s">
        <v>4913</v>
      </c>
      <c r="E101" s="192">
        <v>494925</v>
      </c>
      <c r="F101" s="192">
        <v>6802197</v>
      </c>
      <c r="G101" s="194">
        <v>177.03</v>
      </c>
      <c r="H101" s="192">
        <v>0</v>
      </c>
      <c r="I101" s="191" t="s">
        <v>4939</v>
      </c>
      <c r="J101" s="192"/>
      <c r="K101" s="192"/>
      <c r="L101" s="192"/>
      <c r="M101" s="192"/>
      <c r="N101" s="192"/>
    </row>
    <row r="102" spans="1:14" x14ac:dyDescent="0.35">
      <c r="A102" s="192" t="s">
        <v>4940</v>
      </c>
      <c r="B102" s="192" t="s">
        <v>4797</v>
      </c>
      <c r="C102" s="192" t="s">
        <v>4734</v>
      </c>
      <c r="D102" s="192" t="s">
        <v>4913</v>
      </c>
      <c r="E102" s="192">
        <v>494925</v>
      </c>
      <c r="F102" s="192">
        <v>6802197</v>
      </c>
      <c r="G102" s="194">
        <v>257.10000000000002</v>
      </c>
      <c r="H102" s="192">
        <v>0</v>
      </c>
      <c r="I102" s="191" t="s">
        <v>4941</v>
      </c>
      <c r="J102" s="192"/>
      <c r="K102" s="192"/>
      <c r="L102" s="192"/>
      <c r="M102" s="192"/>
      <c r="N102" s="192"/>
    </row>
    <row r="103" spans="1:14" x14ac:dyDescent="0.35">
      <c r="A103" s="192" t="s">
        <v>4942</v>
      </c>
      <c r="B103" s="192" t="s">
        <v>4797</v>
      </c>
      <c r="C103" s="192" t="s">
        <v>4734</v>
      </c>
      <c r="D103" s="192" t="s">
        <v>4913</v>
      </c>
      <c r="E103" s="192">
        <v>494925</v>
      </c>
      <c r="F103" s="192">
        <v>6802197</v>
      </c>
      <c r="G103" s="194">
        <v>315.45</v>
      </c>
      <c r="H103" s="192">
        <v>0.02</v>
      </c>
      <c r="I103" s="191" t="s">
        <v>4943</v>
      </c>
      <c r="J103" s="192"/>
      <c r="K103" s="192"/>
      <c r="L103" s="192" t="s">
        <v>4725</v>
      </c>
      <c r="M103" s="192"/>
      <c r="N103" s="192"/>
    </row>
    <row r="104" spans="1:14" x14ac:dyDescent="0.35">
      <c r="A104" s="192" t="s">
        <v>4944</v>
      </c>
      <c r="B104" s="192" t="s">
        <v>4797</v>
      </c>
      <c r="C104" s="192" t="s">
        <v>4734</v>
      </c>
      <c r="D104" s="192" t="s">
        <v>4913</v>
      </c>
      <c r="E104" s="192">
        <v>494925</v>
      </c>
      <c r="F104" s="192">
        <v>6802197</v>
      </c>
      <c r="G104" s="194">
        <v>318.8</v>
      </c>
      <c r="H104" s="192">
        <v>0</v>
      </c>
      <c r="I104" s="191" t="s">
        <v>4945</v>
      </c>
      <c r="J104" s="192"/>
      <c r="K104" s="192"/>
      <c r="L104" s="192"/>
      <c r="M104" s="192"/>
      <c r="N104" s="192"/>
    </row>
    <row r="105" spans="1:14" ht="29" x14ac:dyDescent="0.35">
      <c r="A105" s="192" t="s">
        <v>4946</v>
      </c>
      <c r="B105" s="192" t="s">
        <v>4797</v>
      </c>
      <c r="C105" s="192" t="s">
        <v>4734</v>
      </c>
      <c r="D105" s="192" t="s">
        <v>4913</v>
      </c>
      <c r="E105" s="192">
        <v>494925</v>
      </c>
      <c r="F105" s="192">
        <v>6802197</v>
      </c>
      <c r="G105" s="194">
        <v>273.3</v>
      </c>
      <c r="H105" s="192">
        <v>0</v>
      </c>
      <c r="I105" s="191" t="s">
        <v>4947</v>
      </c>
      <c r="J105" s="192"/>
      <c r="K105" s="192"/>
      <c r="L105" s="192"/>
      <c r="M105" s="192" t="s">
        <v>4275</v>
      </c>
      <c r="N105" s="192"/>
    </row>
    <row r="106" spans="1:14" ht="29" x14ac:dyDescent="0.35">
      <c r="A106" s="192" t="s">
        <v>4948</v>
      </c>
      <c r="B106" s="192" t="s">
        <v>4797</v>
      </c>
      <c r="C106" s="192" t="s">
        <v>4734</v>
      </c>
      <c r="D106" s="192" t="s">
        <v>4913</v>
      </c>
      <c r="E106" s="192">
        <v>494925</v>
      </c>
      <c r="F106" s="192">
        <v>6802197</v>
      </c>
      <c r="G106" s="194">
        <v>306.55</v>
      </c>
      <c r="H106" s="192">
        <v>2.42</v>
      </c>
      <c r="I106" s="191" t="s">
        <v>4949</v>
      </c>
      <c r="J106" s="192"/>
      <c r="K106" s="192"/>
      <c r="L106" s="192"/>
      <c r="M106" s="192"/>
      <c r="N106" s="192"/>
    </row>
    <row r="107" spans="1:14" ht="57.75" customHeight="1" x14ac:dyDescent="0.35">
      <c r="A107" s="192" t="s">
        <v>4950</v>
      </c>
      <c r="B107" s="192" t="s">
        <v>4797</v>
      </c>
      <c r="C107" s="192" t="s">
        <v>4734</v>
      </c>
      <c r="D107" s="192" t="s">
        <v>4913</v>
      </c>
      <c r="E107" s="192">
        <v>494925</v>
      </c>
      <c r="F107" s="192">
        <v>6802197</v>
      </c>
      <c r="G107" s="194">
        <v>309.89999999999998</v>
      </c>
      <c r="H107" s="192">
        <v>6.82</v>
      </c>
      <c r="I107" s="191" t="s">
        <v>4934</v>
      </c>
      <c r="J107" s="192" t="s">
        <v>4275</v>
      </c>
      <c r="K107" s="192"/>
      <c r="L107" s="192" t="s">
        <v>4951</v>
      </c>
      <c r="M107" s="192"/>
      <c r="N107" s="192"/>
    </row>
    <row r="108" spans="1:14" ht="16.5" customHeight="1" x14ac:dyDescent="0.35">
      <c r="A108" s="192" t="s">
        <v>4952</v>
      </c>
      <c r="B108" s="192" t="s">
        <v>4797</v>
      </c>
      <c r="C108" s="192" t="s">
        <v>4734</v>
      </c>
      <c r="D108" s="192" t="s">
        <v>4913</v>
      </c>
      <c r="E108" s="192">
        <v>494925</v>
      </c>
      <c r="F108" s="192">
        <v>6802197</v>
      </c>
      <c r="G108" s="194">
        <v>315.89999999999998</v>
      </c>
      <c r="H108" s="192">
        <v>0.02</v>
      </c>
      <c r="I108" s="191" t="s">
        <v>4953</v>
      </c>
      <c r="J108" s="192"/>
      <c r="K108" s="192"/>
      <c r="L108" s="192"/>
      <c r="M108" s="192" t="s">
        <v>4275</v>
      </c>
      <c r="N108" s="192"/>
    </row>
    <row r="109" spans="1:14" ht="47.25" customHeight="1" x14ac:dyDescent="0.35">
      <c r="A109" s="192" t="s">
        <v>4954</v>
      </c>
      <c r="B109" s="192" t="s">
        <v>4797</v>
      </c>
      <c r="C109" s="192" t="s">
        <v>4734</v>
      </c>
      <c r="D109" s="192" t="s">
        <v>4913</v>
      </c>
      <c r="E109" s="192">
        <v>494925</v>
      </c>
      <c r="F109" s="192">
        <v>6802197</v>
      </c>
      <c r="G109" s="194">
        <v>319.05</v>
      </c>
      <c r="H109" s="192">
        <v>0</v>
      </c>
      <c r="I109" s="191" t="s">
        <v>4955</v>
      </c>
      <c r="J109" s="192"/>
      <c r="K109" s="192"/>
      <c r="L109" s="192" t="s">
        <v>4725</v>
      </c>
      <c r="M109" s="192"/>
      <c r="N109" s="192"/>
    </row>
    <row r="110" spans="1:14" x14ac:dyDescent="0.35">
      <c r="A110" s="192" t="s">
        <v>4956</v>
      </c>
      <c r="B110" s="192" t="s">
        <v>4797</v>
      </c>
      <c r="C110" s="192" t="s">
        <v>4734</v>
      </c>
      <c r="D110" s="192" t="s">
        <v>4913</v>
      </c>
      <c r="E110" s="192">
        <v>494925</v>
      </c>
      <c r="F110" s="192">
        <v>6802197</v>
      </c>
      <c r="G110" s="194">
        <v>327.95</v>
      </c>
      <c r="H110" s="192">
        <v>0</v>
      </c>
      <c r="I110" s="191" t="s">
        <v>4957</v>
      </c>
      <c r="J110" s="192"/>
      <c r="K110" s="192"/>
      <c r="L110" s="192"/>
      <c r="M110" s="192" t="s">
        <v>4275</v>
      </c>
      <c r="N110" s="192"/>
    </row>
    <row r="111" spans="1:14" ht="29" x14ac:dyDescent="0.35">
      <c r="A111" s="192" t="s">
        <v>4958</v>
      </c>
      <c r="B111" s="192" t="s">
        <v>4797</v>
      </c>
      <c r="C111" s="192" t="s">
        <v>4734</v>
      </c>
      <c r="D111" s="192" t="s">
        <v>4959</v>
      </c>
      <c r="E111" s="192">
        <v>494800</v>
      </c>
      <c r="F111" s="192">
        <v>6802250</v>
      </c>
      <c r="G111" s="194">
        <v>399.9</v>
      </c>
      <c r="H111" s="192">
        <v>2.0299999999999998</v>
      </c>
      <c r="I111" s="191" t="s">
        <v>4960</v>
      </c>
      <c r="J111" s="192"/>
      <c r="K111" s="192"/>
      <c r="L111" s="192"/>
      <c r="M111" s="192"/>
      <c r="N111" s="192"/>
    </row>
    <row r="112" spans="1:14" ht="29" x14ac:dyDescent="0.35">
      <c r="A112" s="192" t="s">
        <v>4961</v>
      </c>
      <c r="B112" s="192" t="s">
        <v>4797</v>
      </c>
      <c r="C112" s="192" t="s">
        <v>4734</v>
      </c>
      <c r="D112" s="192" t="s">
        <v>4959</v>
      </c>
      <c r="E112" s="192">
        <v>494800</v>
      </c>
      <c r="F112" s="192">
        <v>6802250</v>
      </c>
      <c r="G112" s="194">
        <v>400.55</v>
      </c>
      <c r="H112" s="192">
        <v>2.56</v>
      </c>
      <c r="I112" s="191" t="s">
        <v>4962</v>
      </c>
      <c r="J112" s="192" t="s">
        <v>4275</v>
      </c>
      <c r="K112" s="192"/>
      <c r="L112" s="192" t="s">
        <v>4725</v>
      </c>
      <c r="M112" s="192"/>
      <c r="N112" s="192"/>
    </row>
    <row r="113" spans="1:14" ht="29" x14ac:dyDescent="0.35">
      <c r="A113" s="192" t="s">
        <v>4963</v>
      </c>
      <c r="B113" s="192" t="s">
        <v>4797</v>
      </c>
      <c r="C113" s="192" t="s">
        <v>4734</v>
      </c>
      <c r="D113" s="192" t="s">
        <v>4959</v>
      </c>
      <c r="E113" s="192">
        <v>494800</v>
      </c>
      <c r="F113" s="192">
        <v>6802250</v>
      </c>
      <c r="G113" s="194">
        <v>402.54</v>
      </c>
      <c r="H113" s="192">
        <v>20.7</v>
      </c>
      <c r="I113" s="191" t="s">
        <v>4964</v>
      </c>
      <c r="J113" s="192" t="s">
        <v>4965</v>
      </c>
      <c r="K113" s="192"/>
      <c r="L113" s="192" t="s">
        <v>4725</v>
      </c>
      <c r="M113" s="192" t="s">
        <v>4275</v>
      </c>
      <c r="N113" s="192" t="s">
        <v>4965</v>
      </c>
    </row>
    <row r="114" spans="1:14" ht="45.75" customHeight="1" x14ac:dyDescent="0.35">
      <c r="A114" s="192" t="s">
        <v>4966</v>
      </c>
      <c r="B114" s="192" t="s">
        <v>4797</v>
      </c>
      <c r="C114" s="192" t="s">
        <v>4734</v>
      </c>
      <c r="D114" s="192" t="s">
        <v>4959</v>
      </c>
      <c r="E114" s="192">
        <v>494800</v>
      </c>
      <c r="F114" s="192">
        <v>6802250</v>
      </c>
      <c r="G114" s="194">
        <v>402.97</v>
      </c>
      <c r="H114" s="192">
        <v>20.7</v>
      </c>
      <c r="I114" s="191" t="s">
        <v>4967</v>
      </c>
      <c r="J114" s="192" t="s">
        <v>4848</v>
      </c>
      <c r="K114" s="192"/>
      <c r="L114" s="192" t="s">
        <v>4737</v>
      </c>
      <c r="M114" s="192" t="s">
        <v>4275</v>
      </c>
      <c r="N114" s="192" t="s">
        <v>4275</v>
      </c>
    </row>
    <row r="115" spans="1:14" ht="43.5" x14ac:dyDescent="0.35">
      <c r="A115" s="192" t="s">
        <v>4968</v>
      </c>
      <c r="B115" s="192" t="s">
        <v>4797</v>
      </c>
      <c r="C115" s="192" t="s">
        <v>4734</v>
      </c>
      <c r="D115" s="192" t="s">
        <v>4959</v>
      </c>
      <c r="E115" s="192">
        <v>494800</v>
      </c>
      <c r="F115" s="192">
        <v>6802250</v>
      </c>
      <c r="G115" s="194">
        <v>410.55</v>
      </c>
      <c r="H115" s="192">
        <v>1.8</v>
      </c>
      <c r="I115" s="191" t="s">
        <v>4969</v>
      </c>
      <c r="J115" s="192" t="s">
        <v>4275</v>
      </c>
      <c r="K115" s="192"/>
      <c r="L115" s="192"/>
      <c r="M115" s="192"/>
      <c r="N115" s="192"/>
    </row>
    <row r="116" spans="1:14" ht="29" x14ac:dyDescent="0.35">
      <c r="A116" s="192" t="s">
        <v>4970</v>
      </c>
      <c r="B116" s="192" t="s">
        <v>4797</v>
      </c>
      <c r="C116" s="192" t="s">
        <v>4734</v>
      </c>
      <c r="D116" s="192" t="s">
        <v>4959</v>
      </c>
      <c r="E116" s="192">
        <v>494800</v>
      </c>
      <c r="F116" s="192">
        <v>6802250</v>
      </c>
      <c r="G116" s="194">
        <v>199.75</v>
      </c>
      <c r="H116" s="192">
        <v>0</v>
      </c>
      <c r="I116" s="191" t="s">
        <v>4971</v>
      </c>
      <c r="J116" s="192"/>
      <c r="K116" s="192"/>
      <c r="L116" s="192"/>
      <c r="M116" s="192"/>
      <c r="N116" s="192"/>
    </row>
    <row r="117" spans="1:14" ht="29" x14ac:dyDescent="0.35">
      <c r="A117" s="192" t="s">
        <v>4972</v>
      </c>
      <c r="B117" s="192" t="s">
        <v>4797</v>
      </c>
      <c r="C117" s="192" t="s">
        <v>4734</v>
      </c>
      <c r="D117" s="192" t="s">
        <v>4959</v>
      </c>
      <c r="E117" s="192">
        <v>494800</v>
      </c>
      <c r="F117" s="192">
        <v>6802250</v>
      </c>
      <c r="G117" s="194">
        <v>233.75</v>
      </c>
      <c r="H117" s="192">
        <v>0</v>
      </c>
      <c r="I117" s="191" t="s">
        <v>4973</v>
      </c>
      <c r="J117" s="192"/>
      <c r="K117" s="192"/>
      <c r="L117" s="192"/>
      <c r="M117" s="192"/>
      <c r="N117" s="192"/>
    </row>
    <row r="118" spans="1:14" x14ac:dyDescent="0.35">
      <c r="A118" s="192" t="s">
        <v>4974</v>
      </c>
      <c r="B118" s="192" t="s">
        <v>4797</v>
      </c>
      <c r="C118" s="192" t="s">
        <v>4734</v>
      </c>
      <c r="D118" s="192" t="s">
        <v>4959</v>
      </c>
      <c r="E118" s="192">
        <v>494800</v>
      </c>
      <c r="F118" s="192">
        <v>6802250</v>
      </c>
      <c r="G118" s="194">
        <v>322.2</v>
      </c>
      <c r="H118" s="192">
        <v>0</v>
      </c>
      <c r="I118" s="191" t="s">
        <v>4975</v>
      </c>
      <c r="J118" s="192"/>
      <c r="K118" s="192"/>
      <c r="L118" s="192"/>
      <c r="M118" s="192"/>
      <c r="N118" s="192"/>
    </row>
    <row r="119" spans="1:14" ht="29" x14ac:dyDescent="0.35">
      <c r="A119" s="192" t="s">
        <v>4976</v>
      </c>
      <c r="B119" s="192" t="s">
        <v>4797</v>
      </c>
      <c r="C119" s="192" t="s">
        <v>4734</v>
      </c>
      <c r="D119" s="192" t="s">
        <v>4959</v>
      </c>
      <c r="E119" s="192">
        <v>494800</v>
      </c>
      <c r="F119" s="192">
        <v>6802250</v>
      </c>
      <c r="G119" s="194">
        <v>379.1</v>
      </c>
      <c r="H119" s="192">
        <v>0.01</v>
      </c>
      <c r="I119" s="191" t="s">
        <v>4977</v>
      </c>
      <c r="J119" s="192"/>
      <c r="K119" s="192"/>
      <c r="L119" s="192"/>
      <c r="M119" s="192"/>
      <c r="N119" s="192"/>
    </row>
    <row r="120" spans="1:14" x14ac:dyDescent="0.35">
      <c r="A120" s="192" t="s">
        <v>4978</v>
      </c>
      <c r="B120" s="192" t="s">
        <v>4797</v>
      </c>
      <c r="C120" s="192" t="s">
        <v>4734</v>
      </c>
      <c r="D120" s="192" t="s">
        <v>4959</v>
      </c>
      <c r="E120" s="192">
        <v>494800</v>
      </c>
      <c r="F120" s="192">
        <v>6802250</v>
      </c>
      <c r="G120" s="194">
        <v>336.98</v>
      </c>
      <c r="H120" s="192">
        <v>0</v>
      </c>
      <c r="I120" s="191" t="s">
        <v>4979</v>
      </c>
      <c r="J120" s="192"/>
      <c r="K120" s="192"/>
      <c r="L120" s="192"/>
      <c r="M120" s="192"/>
      <c r="N120" s="192"/>
    </row>
    <row r="121" spans="1:14" x14ac:dyDescent="0.35">
      <c r="A121" s="192" t="s">
        <v>4980</v>
      </c>
      <c r="B121" s="192" t="s">
        <v>4797</v>
      </c>
      <c r="C121" s="192" t="s">
        <v>4734</v>
      </c>
      <c r="D121" s="192" t="s">
        <v>4959</v>
      </c>
      <c r="E121" s="192">
        <v>494800</v>
      </c>
      <c r="F121" s="192">
        <v>6802250</v>
      </c>
      <c r="G121" s="194">
        <v>382.9</v>
      </c>
      <c r="H121" s="192">
        <v>0.06</v>
      </c>
      <c r="I121" s="191" t="s">
        <v>4981</v>
      </c>
      <c r="J121" s="192"/>
      <c r="K121" s="192"/>
      <c r="L121" s="192"/>
      <c r="M121" s="192"/>
      <c r="N121" s="192"/>
    </row>
    <row r="122" spans="1:14" ht="29" x14ac:dyDescent="0.35">
      <c r="A122" s="192" t="s">
        <v>4982</v>
      </c>
      <c r="B122" s="192" t="s">
        <v>4797</v>
      </c>
      <c r="C122" s="192" t="s">
        <v>4734</v>
      </c>
      <c r="D122" s="192" t="s">
        <v>4959</v>
      </c>
      <c r="E122" s="192">
        <v>494800</v>
      </c>
      <c r="F122" s="192">
        <v>6802250</v>
      </c>
      <c r="G122" s="194">
        <v>398.5</v>
      </c>
      <c r="H122" s="192">
        <v>2.66</v>
      </c>
      <c r="I122" s="191" t="s">
        <v>4983</v>
      </c>
      <c r="J122" s="192" t="s">
        <v>4965</v>
      </c>
      <c r="K122" s="192"/>
      <c r="L122" s="192" t="s">
        <v>4951</v>
      </c>
      <c r="M122" s="192" t="s">
        <v>4275</v>
      </c>
      <c r="N122" s="192"/>
    </row>
    <row r="123" spans="1:14" x14ac:dyDescent="0.35">
      <c r="A123" s="192" t="s">
        <v>4984</v>
      </c>
      <c r="B123" s="192" t="s">
        <v>4797</v>
      </c>
      <c r="C123" s="192" t="s">
        <v>4734</v>
      </c>
      <c r="D123" s="192" t="s">
        <v>4959</v>
      </c>
      <c r="E123" s="192">
        <v>494800</v>
      </c>
      <c r="F123" s="192">
        <v>6802250</v>
      </c>
      <c r="G123" s="194">
        <v>443.45</v>
      </c>
      <c r="H123" s="192">
        <v>0</v>
      </c>
      <c r="I123" s="191" t="s">
        <v>4985</v>
      </c>
      <c r="J123" s="192"/>
      <c r="K123" s="192"/>
      <c r="L123" s="192"/>
      <c r="M123" s="192" t="s">
        <v>4275</v>
      </c>
      <c r="N123" s="192"/>
    </row>
    <row r="124" spans="1:14" ht="29" x14ac:dyDescent="0.35">
      <c r="A124" s="192" t="s">
        <v>4986</v>
      </c>
      <c r="B124" s="192" t="s">
        <v>4797</v>
      </c>
      <c r="C124" s="192" t="s">
        <v>4716</v>
      </c>
      <c r="D124" s="192" t="s">
        <v>4987</v>
      </c>
      <c r="E124" s="192">
        <v>495100</v>
      </c>
      <c r="F124" s="192">
        <v>6803000</v>
      </c>
      <c r="G124" s="194" t="s">
        <v>4718</v>
      </c>
      <c r="H124" s="192" t="s">
        <v>4788</v>
      </c>
      <c r="I124" s="191" t="s">
        <v>4988</v>
      </c>
      <c r="J124" s="192" t="s">
        <v>4275</v>
      </c>
      <c r="K124" s="192"/>
      <c r="L124" s="192"/>
      <c r="M124" s="192" t="s">
        <v>4848</v>
      </c>
      <c r="N124" s="192"/>
    </row>
    <row r="125" spans="1:14" ht="29" x14ac:dyDescent="0.35">
      <c r="A125" s="192" t="s">
        <v>4989</v>
      </c>
      <c r="B125" s="192" t="s">
        <v>4797</v>
      </c>
      <c r="C125" s="192" t="s">
        <v>4716</v>
      </c>
      <c r="D125" s="192" t="s">
        <v>4987</v>
      </c>
      <c r="E125" s="192">
        <v>495100</v>
      </c>
      <c r="F125" s="192">
        <v>6803000</v>
      </c>
      <c r="G125" s="194" t="s">
        <v>4718</v>
      </c>
      <c r="H125" s="192" t="s">
        <v>4788</v>
      </c>
      <c r="I125" s="191" t="s">
        <v>4990</v>
      </c>
      <c r="J125" s="192" t="s">
        <v>4275</v>
      </c>
      <c r="K125" s="192"/>
      <c r="L125" s="192"/>
      <c r="M125" s="192"/>
      <c r="N125" s="192"/>
    </row>
    <row r="126" spans="1:14" ht="43.5" x14ac:dyDescent="0.35">
      <c r="A126" s="192" t="s">
        <v>4991</v>
      </c>
      <c r="B126" s="192" t="s">
        <v>4797</v>
      </c>
      <c r="C126" s="192" t="s">
        <v>4716</v>
      </c>
      <c r="D126" s="192" t="s">
        <v>4987</v>
      </c>
      <c r="E126" s="192">
        <v>495100</v>
      </c>
      <c r="F126" s="192">
        <v>6803000</v>
      </c>
      <c r="G126" s="194" t="s">
        <v>4718</v>
      </c>
      <c r="H126" s="192" t="s">
        <v>4788</v>
      </c>
      <c r="I126" s="191" t="s">
        <v>4992</v>
      </c>
      <c r="J126" s="192" t="s">
        <v>4275</v>
      </c>
      <c r="K126" s="192"/>
      <c r="L126" s="192" t="s">
        <v>4725</v>
      </c>
      <c r="M126" s="192"/>
      <c r="N126" s="192"/>
    </row>
    <row r="127" spans="1:14" ht="45" customHeight="1" x14ac:dyDescent="0.35">
      <c r="A127" s="192" t="s">
        <v>4993</v>
      </c>
      <c r="B127" s="192" t="s">
        <v>4797</v>
      </c>
      <c r="C127" s="192" t="s">
        <v>4716</v>
      </c>
      <c r="D127" s="192" t="s">
        <v>4987</v>
      </c>
      <c r="E127" s="192">
        <v>495100</v>
      </c>
      <c r="F127" s="192">
        <v>6803000</v>
      </c>
      <c r="G127" s="194" t="s">
        <v>4718</v>
      </c>
      <c r="H127" s="192" t="s">
        <v>4788</v>
      </c>
      <c r="I127" s="191" t="s">
        <v>4994</v>
      </c>
      <c r="J127" s="192" t="s">
        <v>4275</v>
      </c>
      <c r="K127" s="192"/>
      <c r="L127" s="192"/>
      <c r="M127" s="192"/>
      <c r="N127" s="192"/>
    </row>
    <row r="128" spans="1:14" ht="29" x14ac:dyDescent="0.35">
      <c r="A128" s="192" t="s">
        <v>4995</v>
      </c>
      <c r="B128" s="192" t="s">
        <v>4797</v>
      </c>
      <c r="C128" s="192" t="s">
        <v>4716</v>
      </c>
      <c r="D128" s="192" t="s">
        <v>4987</v>
      </c>
      <c r="E128" s="192">
        <v>495100</v>
      </c>
      <c r="F128" s="192">
        <v>6803000</v>
      </c>
      <c r="G128" s="194" t="s">
        <v>4718</v>
      </c>
      <c r="H128" s="192" t="s">
        <v>4788</v>
      </c>
      <c r="I128" s="191" t="s">
        <v>4996</v>
      </c>
      <c r="J128" s="192" t="s">
        <v>4275</v>
      </c>
      <c r="K128" s="192"/>
      <c r="L128" s="192"/>
      <c r="M128" s="192" t="s">
        <v>4275</v>
      </c>
      <c r="N128" s="192"/>
    </row>
    <row r="129" spans="1:14" ht="29" x14ac:dyDescent="0.35">
      <c r="A129" s="192" t="s">
        <v>4997</v>
      </c>
      <c r="B129" s="192" t="s">
        <v>4998</v>
      </c>
      <c r="C129" s="192" t="s">
        <v>4716</v>
      </c>
      <c r="D129" s="192" t="s">
        <v>4999</v>
      </c>
      <c r="E129" s="192">
        <v>496500</v>
      </c>
      <c r="F129" s="192">
        <v>6772950</v>
      </c>
      <c r="G129" s="194" t="s">
        <v>4718</v>
      </c>
      <c r="H129" s="192" t="s">
        <v>4788</v>
      </c>
      <c r="I129" s="191" t="s">
        <v>5000</v>
      </c>
      <c r="J129" s="192" t="s">
        <v>4275</v>
      </c>
      <c r="K129" s="192"/>
      <c r="L129" s="192"/>
      <c r="M129" s="192"/>
      <c r="N129" s="192"/>
    </row>
    <row r="130" spans="1:14" ht="29" x14ac:dyDescent="0.35">
      <c r="A130" s="192" t="s">
        <v>5001</v>
      </c>
      <c r="B130" s="192" t="s">
        <v>4998</v>
      </c>
      <c r="C130" s="192" t="s">
        <v>4716</v>
      </c>
      <c r="D130" s="192" t="s">
        <v>4999</v>
      </c>
      <c r="E130" s="192">
        <v>496500</v>
      </c>
      <c r="F130" s="192">
        <v>6772950</v>
      </c>
      <c r="G130" s="194" t="s">
        <v>4718</v>
      </c>
      <c r="H130" s="192" t="s">
        <v>4788</v>
      </c>
      <c r="I130" s="191" t="s">
        <v>5002</v>
      </c>
      <c r="J130" s="192" t="s">
        <v>4275</v>
      </c>
      <c r="K130" s="192"/>
      <c r="L130" s="192" t="s">
        <v>4725</v>
      </c>
      <c r="M130" s="192"/>
      <c r="N130" s="192"/>
    </row>
    <row r="131" spans="1:14" x14ac:dyDescent="0.35">
      <c r="A131" s="192" t="s">
        <v>5003</v>
      </c>
      <c r="B131" s="192" t="s">
        <v>4998</v>
      </c>
      <c r="C131" s="192" t="s">
        <v>4716</v>
      </c>
      <c r="D131" s="192" t="s">
        <v>4999</v>
      </c>
      <c r="E131" s="192">
        <v>496500</v>
      </c>
      <c r="F131" s="192">
        <v>6772950</v>
      </c>
      <c r="G131" s="194"/>
      <c r="H131" s="192"/>
      <c r="I131" s="191" t="s">
        <v>5004</v>
      </c>
      <c r="J131" s="192"/>
      <c r="K131" s="192"/>
      <c r="L131" s="192" t="s">
        <v>4725</v>
      </c>
      <c r="M131" s="192"/>
      <c r="N131" s="192"/>
    </row>
    <row r="132" spans="1:14" ht="29" x14ac:dyDescent="0.35">
      <c r="A132" s="192" t="s">
        <v>5005</v>
      </c>
      <c r="B132" s="192" t="s">
        <v>5006</v>
      </c>
      <c r="C132" s="192" t="s">
        <v>4716</v>
      </c>
      <c r="D132" s="192" t="s">
        <v>5007</v>
      </c>
      <c r="E132" s="192">
        <v>493750</v>
      </c>
      <c r="F132" s="192">
        <v>6806000</v>
      </c>
      <c r="G132" s="194" t="s">
        <v>4718</v>
      </c>
      <c r="H132" s="192" t="s">
        <v>4788</v>
      </c>
      <c r="I132" s="191" t="s">
        <v>5008</v>
      </c>
      <c r="J132" s="192" t="s">
        <v>4275</v>
      </c>
      <c r="K132" s="192"/>
      <c r="L132" s="192"/>
      <c r="M132" s="192"/>
      <c r="N132" s="192"/>
    </row>
    <row r="133" spans="1:14" x14ac:dyDescent="0.35">
      <c r="A133" s="192" t="s">
        <v>5009</v>
      </c>
      <c r="B133" s="192" t="s">
        <v>5006</v>
      </c>
      <c r="C133" s="192" t="s">
        <v>4716</v>
      </c>
      <c r="D133" s="192" t="s">
        <v>5007</v>
      </c>
      <c r="E133" s="192">
        <v>493750</v>
      </c>
      <c r="F133" s="192">
        <v>6806000</v>
      </c>
      <c r="G133" s="194" t="s">
        <v>4718</v>
      </c>
      <c r="H133" s="192" t="s">
        <v>4788</v>
      </c>
      <c r="I133" s="191" t="s">
        <v>5010</v>
      </c>
      <c r="J133" s="192" t="s">
        <v>4275</v>
      </c>
      <c r="K133" s="192"/>
      <c r="L133" s="192"/>
      <c r="M133" s="192"/>
      <c r="N133" s="192"/>
    </row>
    <row r="134" spans="1:14" ht="29" x14ac:dyDescent="0.35">
      <c r="A134" s="192" t="s">
        <v>5011</v>
      </c>
      <c r="B134" s="192" t="s">
        <v>5006</v>
      </c>
      <c r="C134" s="192" t="s">
        <v>4716</v>
      </c>
      <c r="D134" s="192" t="s">
        <v>5007</v>
      </c>
      <c r="E134" s="192">
        <v>493750</v>
      </c>
      <c r="F134" s="192">
        <v>6806000</v>
      </c>
      <c r="G134" s="194" t="s">
        <v>4718</v>
      </c>
      <c r="H134" s="192" t="s">
        <v>4788</v>
      </c>
      <c r="I134" s="191" t="s">
        <v>5012</v>
      </c>
      <c r="J134" s="192"/>
      <c r="K134" s="192"/>
      <c r="L134" s="192"/>
      <c r="M134" s="192" t="s">
        <v>4848</v>
      </c>
      <c r="N134" s="192"/>
    </row>
    <row r="135" spans="1:14" ht="48" customHeight="1" x14ac:dyDescent="0.35">
      <c r="A135" s="192" t="s">
        <v>5013</v>
      </c>
      <c r="B135" s="192" t="s">
        <v>5006</v>
      </c>
      <c r="C135" s="192" t="s">
        <v>4734</v>
      </c>
      <c r="D135" s="192" t="s">
        <v>5014</v>
      </c>
      <c r="E135" s="192">
        <v>493863</v>
      </c>
      <c r="F135" s="192">
        <v>6805936</v>
      </c>
      <c r="G135" s="192">
        <v>196.4</v>
      </c>
      <c r="H135" s="192">
        <v>0.01</v>
      </c>
      <c r="I135" s="191" t="s">
        <v>5015</v>
      </c>
      <c r="J135" s="192"/>
      <c r="K135" s="192"/>
      <c r="L135" s="192"/>
      <c r="M135" s="192" t="s">
        <v>4275</v>
      </c>
      <c r="N135" s="192"/>
    </row>
    <row r="136" spans="1:14" ht="29" x14ac:dyDescent="0.35">
      <c r="A136" s="192" t="s">
        <v>5016</v>
      </c>
      <c r="B136" s="192" t="s">
        <v>5006</v>
      </c>
      <c r="C136" s="192" t="s">
        <v>4734</v>
      </c>
      <c r="D136" s="192" t="s">
        <v>5014</v>
      </c>
      <c r="E136" s="192">
        <v>493863</v>
      </c>
      <c r="F136" s="192">
        <v>6805936</v>
      </c>
      <c r="G136" s="192">
        <v>237.3</v>
      </c>
      <c r="H136" s="192">
        <v>0</v>
      </c>
      <c r="I136" s="191" t="s">
        <v>5017</v>
      </c>
      <c r="J136" s="192"/>
      <c r="K136" s="192"/>
      <c r="L136" s="192"/>
      <c r="M136" s="192"/>
      <c r="N136" s="192"/>
    </row>
    <row r="137" spans="1:14" ht="29" x14ac:dyDescent="0.35">
      <c r="A137" s="192" t="s">
        <v>5018</v>
      </c>
      <c r="B137" s="192" t="s">
        <v>5006</v>
      </c>
      <c r="C137" s="192" t="s">
        <v>4734</v>
      </c>
      <c r="D137" s="192" t="s">
        <v>5014</v>
      </c>
      <c r="E137" s="192">
        <v>493863</v>
      </c>
      <c r="F137" s="192">
        <v>6805936</v>
      </c>
      <c r="G137" s="192">
        <v>250.3</v>
      </c>
      <c r="H137" s="192">
        <v>7.66</v>
      </c>
      <c r="I137" s="191" t="s">
        <v>5019</v>
      </c>
      <c r="J137" s="192" t="s">
        <v>4275</v>
      </c>
      <c r="K137" s="192"/>
      <c r="L137" s="192" t="s">
        <v>4730</v>
      </c>
      <c r="M137" s="192" t="s">
        <v>4275</v>
      </c>
      <c r="N137" s="192"/>
    </row>
    <row r="138" spans="1:14" ht="45.75" customHeight="1" x14ac:dyDescent="0.35">
      <c r="A138" s="192" t="s">
        <v>5020</v>
      </c>
      <c r="B138" s="192" t="s">
        <v>5006</v>
      </c>
      <c r="C138" s="192" t="s">
        <v>4734</v>
      </c>
      <c r="D138" s="192" t="s">
        <v>5014</v>
      </c>
      <c r="E138" s="192">
        <v>493863</v>
      </c>
      <c r="F138" s="192">
        <v>6805936</v>
      </c>
      <c r="G138" s="192">
        <v>258.95</v>
      </c>
      <c r="H138" s="192">
        <v>24.8</v>
      </c>
      <c r="I138" s="191" t="s">
        <v>5021</v>
      </c>
      <c r="J138" s="192" t="s">
        <v>4275</v>
      </c>
      <c r="K138" s="192" t="s">
        <v>4275</v>
      </c>
      <c r="L138" s="192"/>
      <c r="M138" s="192"/>
      <c r="N138" s="192"/>
    </row>
    <row r="139" spans="1:14" ht="43.5" x14ac:dyDescent="0.35">
      <c r="A139" s="192" t="s">
        <v>5022</v>
      </c>
      <c r="B139" s="192" t="s">
        <v>5006</v>
      </c>
      <c r="C139" s="192" t="s">
        <v>4734</v>
      </c>
      <c r="D139" s="192" t="s">
        <v>5023</v>
      </c>
      <c r="E139" s="192">
        <v>493911</v>
      </c>
      <c r="F139" s="192">
        <v>6805957</v>
      </c>
      <c r="G139" s="192">
        <v>160.30000000000001</v>
      </c>
      <c r="H139" s="192">
        <v>0</v>
      </c>
      <c r="I139" s="191" t="s">
        <v>5024</v>
      </c>
      <c r="J139" s="192"/>
      <c r="K139" s="192"/>
      <c r="L139" s="192"/>
      <c r="M139" s="192"/>
      <c r="N139" s="192"/>
    </row>
    <row r="140" spans="1:14" ht="29" x14ac:dyDescent="0.35">
      <c r="A140" s="192" t="s">
        <v>5025</v>
      </c>
      <c r="B140" s="192" t="s">
        <v>5006</v>
      </c>
      <c r="C140" s="192" t="s">
        <v>4734</v>
      </c>
      <c r="D140" s="192" t="s">
        <v>5023</v>
      </c>
      <c r="E140" s="192">
        <v>493911</v>
      </c>
      <c r="F140" s="192">
        <v>6805957</v>
      </c>
      <c r="G140" s="192">
        <v>268.8</v>
      </c>
      <c r="H140" s="192" t="s">
        <v>4718</v>
      </c>
      <c r="I140" s="191" t="s">
        <v>5026</v>
      </c>
      <c r="J140" s="192"/>
      <c r="K140" s="192"/>
      <c r="L140" s="192"/>
      <c r="M140" s="192"/>
      <c r="N140" s="192"/>
    </row>
    <row r="141" spans="1:14" ht="47.25" customHeight="1" x14ac:dyDescent="0.35">
      <c r="A141" s="192" t="s">
        <v>5027</v>
      </c>
      <c r="B141" s="192" t="s">
        <v>5006</v>
      </c>
      <c r="C141" s="192" t="s">
        <v>4734</v>
      </c>
      <c r="D141" s="192" t="s">
        <v>5023</v>
      </c>
      <c r="E141" s="192">
        <v>493911</v>
      </c>
      <c r="F141" s="192">
        <v>6805957</v>
      </c>
      <c r="G141" s="192">
        <v>308.95</v>
      </c>
      <c r="H141" s="192">
        <v>0.03</v>
      </c>
      <c r="I141" s="191" t="s">
        <v>5028</v>
      </c>
      <c r="J141" s="192" t="s">
        <v>4275</v>
      </c>
      <c r="K141" s="192" t="s">
        <v>4275</v>
      </c>
      <c r="L141" s="192" t="s">
        <v>4725</v>
      </c>
      <c r="M141" s="192"/>
      <c r="N141" s="192"/>
    </row>
    <row r="142" spans="1:14" ht="43.5" x14ac:dyDescent="0.35">
      <c r="A142" s="192" t="s">
        <v>5029</v>
      </c>
      <c r="B142" s="192" t="s">
        <v>5006</v>
      </c>
      <c r="C142" s="192" t="s">
        <v>4734</v>
      </c>
      <c r="D142" s="192" t="s">
        <v>5023</v>
      </c>
      <c r="E142" s="192">
        <v>493911</v>
      </c>
      <c r="F142" s="192">
        <v>6805957</v>
      </c>
      <c r="G142" s="192">
        <v>316.39999999999998</v>
      </c>
      <c r="H142" s="192">
        <v>0</v>
      </c>
      <c r="I142" s="191" t="s">
        <v>5030</v>
      </c>
      <c r="J142" s="192"/>
      <c r="K142" s="192"/>
      <c r="L142" s="192"/>
      <c r="M142" s="192"/>
      <c r="N142" s="192"/>
    </row>
    <row r="143" spans="1:14" x14ac:dyDescent="0.35">
      <c r="A143" s="192" t="s">
        <v>5031</v>
      </c>
      <c r="B143" s="192" t="s">
        <v>5006</v>
      </c>
      <c r="C143" s="192" t="s">
        <v>4734</v>
      </c>
      <c r="D143" s="192" t="s">
        <v>5023</v>
      </c>
      <c r="E143" s="192">
        <v>493911</v>
      </c>
      <c r="F143" s="192">
        <v>6805957</v>
      </c>
      <c r="G143" s="192">
        <v>329.5</v>
      </c>
      <c r="H143" s="192">
        <v>0.31</v>
      </c>
      <c r="I143" s="191" t="s">
        <v>5032</v>
      </c>
      <c r="J143" s="192"/>
      <c r="K143" s="192"/>
      <c r="L143" s="192"/>
      <c r="M143" s="192" t="s">
        <v>4275</v>
      </c>
      <c r="N143" s="192"/>
    </row>
    <row r="144" spans="1:14" ht="29" x14ac:dyDescent="0.35">
      <c r="A144" s="192" t="s">
        <v>5033</v>
      </c>
      <c r="B144" s="192" t="s">
        <v>5006</v>
      </c>
      <c r="C144" s="192" t="s">
        <v>4734</v>
      </c>
      <c r="D144" s="192" t="s">
        <v>5023</v>
      </c>
      <c r="E144" s="192">
        <v>493911</v>
      </c>
      <c r="F144" s="192">
        <v>6805957</v>
      </c>
      <c r="G144" s="192">
        <v>299.60000000000002</v>
      </c>
      <c r="H144" s="192">
        <v>34</v>
      </c>
      <c r="I144" s="191" t="s">
        <v>5034</v>
      </c>
      <c r="J144" s="192" t="s">
        <v>4275</v>
      </c>
      <c r="K144" s="192"/>
      <c r="L144" s="192" t="s">
        <v>4730</v>
      </c>
      <c r="M144" s="192" t="s">
        <v>4275</v>
      </c>
      <c r="N144" s="192"/>
    </row>
    <row r="145" spans="1:14" ht="29" x14ac:dyDescent="0.35">
      <c r="A145" s="192" t="s">
        <v>5035</v>
      </c>
      <c r="B145" s="192" t="s">
        <v>5006</v>
      </c>
      <c r="C145" s="192" t="s">
        <v>4734</v>
      </c>
      <c r="D145" s="192" t="s">
        <v>5023</v>
      </c>
      <c r="E145" s="192">
        <v>493911</v>
      </c>
      <c r="F145" s="192">
        <v>6805957</v>
      </c>
      <c r="G145" s="192">
        <v>299.85000000000002</v>
      </c>
      <c r="H145" s="192">
        <v>34</v>
      </c>
      <c r="I145" s="191" t="s">
        <v>5034</v>
      </c>
      <c r="J145" s="192" t="s">
        <v>4275</v>
      </c>
      <c r="K145" s="192"/>
      <c r="L145" s="192" t="s">
        <v>4730</v>
      </c>
      <c r="M145" s="192" t="s">
        <v>4275</v>
      </c>
      <c r="N145" s="192"/>
    </row>
    <row r="146" spans="1:14" x14ac:dyDescent="0.35">
      <c r="A146" s="192" t="s">
        <v>5036</v>
      </c>
      <c r="B146" s="192" t="s">
        <v>5006</v>
      </c>
      <c r="C146" s="192" t="s">
        <v>4734</v>
      </c>
      <c r="D146" s="192" t="s">
        <v>5023</v>
      </c>
      <c r="E146" s="192">
        <v>493911</v>
      </c>
      <c r="F146" s="192">
        <v>6805957</v>
      </c>
      <c r="G146" s="192">
        <v>301.8</v>
      </c>
      <c r="H146" s="192">
        <v>10.4</v>
      </c>
      <c r="I146" s="191" t="s">
        <v>5037</v>
      </c>
      <c r="J146" s="192" t="s">
        <v>4275</v>
      </c>
      <c r="K146" s="192"/>
      <c r="L146" s="192" t="s">
        <v>5038</v>
      </c>
      <c r="M146" s="192" t="s">
        <v>4275</v>
      </c>
      <c r="N146" s="192"/>
    </row>
    <row r="147" spans="1:14" ht="29" x14ac:dyDescent="0.35">
      <c r="A147" s="192" t="s">
        <v>5039</v>
      </c>
      <c r="B147" s="192" t="s">
        <v>5006</v>
      </c>
      <c r="C147" s="192" t="s">
        <v>4734</v>
      </c>
      <c r="D147" s="192" t="s">
        <v>5040</v>
      </c>
      <c r="E147" s="192">
        <v>493867</v>
      </c>
      <c r="F147" s="192">
        <v>6806036</v>
      </c>
      <c r="G147" s="192">
        <v>169.7</v>
      </c>
      <c r="H147" s="192" t="s">
        <v>4718</v>
      </c>
      <c r="I147" s="191" t="s">
        <v>5041</v>
      </c>
      <c r="J147" s="192"/>
      <c r="K147" s="192"/>
      <c r="L147" s="192"/>
      <c r="M147" s="192"/>
      <c r="N147" s="192"/>
    </row>
    <row r="148" spans="1:14" ht="29" x14ac:dyDescent="0.35">
      <c r="A148" s="192" t="s">
        <v>5042</v>
      </c>
      <c r="B148" s="192" t="s">
        <v>5006</v>
      </c>
      <c r="C148" s="192" t="s">
        <v>4734</v>
      </c>
      <c r="D148" s="192" t="s">
        <v>5040</v>
      </c>
      <c r="E148" s="192">
        <v>493867</v>
      </c>
      <c r="F148" s="192">
        <v>6806036</v>
      </c>
      <c r="G148" s="192">
        <v>208.75</v>
      </c>
      <c r="H148" s="192" t="s">
        <v>4718</v>
      </c>
      <c r="I148" s="191" t="s">
        <v>5043</v>
      </c>
      <c r="J148" s="192"/>
      <c r="K148" s="192"/>
      <c r="L148" s="192" t="s">
        <v>4725</v>
      </c>
      <c r="M148" s="192"/>
      <c r="N148" s="192"/>
    </row>
    <row r="149" spans="1:14" x14ac:dyDescent="0.35">
      <c r="A149" s="192" t="s">
        <v>5044</v>
      </c>
      <c r="B149" s="192" t="s">
        <v>5006</v>
      </c>
      <c r="C149" s="192" t="s">
        <v>4734</v>
      </c>
      <c r="D149" s="192" t="s">
        <v>5040</v>
      </c>
      <c r="E149" s="192">
        <v>493867</v>
      </c>
      <c r="F149" s="192">
        <v>6806036</v>
      </c>
      <c r="G149" s="192">
        <v>212.25</v>
      </c>
      <c r="H149" s="192" t="s">
        <v>4718</v>
      </c>
      <c r="I149" s="191" t="s">
        <v>5045</v>
      </c>
      <c r="J149" s="192"/>
      <c r="K149" s="192"/>
      <c r="L149" s="192"/>
      <c r="M149" s="192"/>
      <c r="N149" s="192"/>
    </row>
    <row r="150" spans="1:14" x14ac:dyDescent="0.35">
      <c r="A150" s="192" t="s">
        <v>5046</v>
      </c>
      <c r="B150" s="192" t="s">
        <v>5006</v>
      </c>
      <c r="C150" s="192" t="s">
        <v>4734</v>
      </c>
      <c r="D150" s="192" t="s">
        <v>5040</v>
      </c>
      <c r="E150" s="192">
        <v>493867</v>
      </c>
      <c r="F150" s="192">
        <v>6806036</v>
      </c>
      <c r="G150" s="192">
        <v>282.89999999999998</v>
      </c>
      <c r="H150" s="192">
        <v>0</v>
      </c>
      <c r="I150" s="191" t="s">
        <v>5047</v>
      </c>
      <c r="J150" s="192"/>
      <c r="K150" s="192"/>
      <c r="L150" s="192" t="s">
        <v>4725</v>
      </c>
      <c r="M150" s="192"/>
      <c r="N150" s="192"/>
    </row>
    <row r="151" spans="1:14" ht="48.75" customHeight="1" x14ac:dyDescent="0.35">
      <c r="A151" s="192" t="s">
        <v>5048</v>
      </c>
      <c r="B151" s="192" t="s">
        <v>5006</v>
      </c>
      <c r="C151" s="192" t="s">
        <v>4734</v>
      </c>
      <c r="D151" s="192" t="s">
        <v>5040</v>
      </c>
      <c r="E151" s="192">
        <v>493867</v>
      </c>
      <c r="F151" s="192">
        <v>6806036</v>
      </c>
      <c r="G151" s="192">
        <v>287.3</v>
      </c>
      <c r="H151" s="192">
        <v>0.11</v>
      </c>
      <c r="I151" s="191" t="s">
        <v>5049</v>
      </c>
      <c r="J151" s="192"/>
      <c r="K151" s="192"/>
      <c r="L151" s="192" t="s">
        <v>4737</v>
      </c>
      <c r="M151" s="192" t="s">
        <v>4275</v>
      </c>
      <c r="N151" s="192"/>
    </row>
    <row r="152" spans="1:14" ht="29" x14ac:dyDescent="0.35">
      <c r="A152" s="192" t="s">
        <v>5050</v>
      </c>
      <c r="B152" s="192" t="s">
        <v>5006</v>
      </c>
      <c r="C152" s="192" t="s">
        <v>4734</v>
      </c>
      <c r="D152" s="192" t="s">
        <v>5040</v>
      </c>
      <c r="E152" s="192">
        <v>493867</v>
      </c>
      <c r="F152" s="192">
        <v>6806036</v>
      </c>
      <c r="G152" s="192">
        <v>270.60000000000002</v>
      </c>
      <c r="H152" s="192">
        <v>11.15</v>
      </c>
      <c r="I152" s="191" t="s">
        <v>5051</v>
      </c>
      <c r="J152" s="192"/>
      <c r="K152" s="192"/>
      <c r="L152" s="192"/>
      <c r="M152" s="192"/>
      <c r="N152" s="192"/>
    </row>
    <row r="154" spans="1:14" x14ac:dyDescent="0.35">
      <c r="A154" s="138" t="s">
        <v>5052</v>
      </c>
    </row>
    <row r="155" spans="1:14" x14ac:dyDescent="0.35">
      <c r="A155" s="138" t="s">
        <v>5053</v>
      </c>
    </row>
    <row r="156" spans="1:14" x14ac:dyDescent="0.35">
      <c r="A156" s="138" t="s">
        <v>5054</v>
      </c>
    </row>
  </sheetData>
  <mergeCells count="14">
    <mergeCell ref="A1:R1"/>
    <mergeCell ref="N2:N3"/>
    <mergeCell ref="H2:H3"/>
    <mergeCell ref="I2:I3"/>
    <mergeCell ref="J2:J3"/>
    <mergeCell ref="K2:K3"/>
    <mergeCell ref="L2:L3"/>
    <mergeCell ref="M2:M3"/>
    <mergeCell ref="G2:G3"/>
    <mergeCell ref="A2:A3"/>
    <mergeCell ref="B2:B3"/>
    <mergeCell ref="C2:C3"/>
    <mergeCell ref="D2:D3"/>
    <mergeCell ref="E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E1 - Rothsay Mapping Obs-Data</vt:lpstr>
      <vt:lpstr>E2 - YSGB Field Obs-Data</vt:lpstr>
      <vt:lpstr>E3 - Lithological Logs</vt:lpstr>
      <vt:lpstr>E4 - Structural Logs</vt:lpstr>
      <vt:lpstr>E5 - Pet-Geochem-Chron Samples</vt:lpstr>
      <vt:lpstr>E7 - Whole Rock Geochem Data</vt:lpstr>
      <vt:lpstr>E8 - Whole Rock Standard data</vt:lpstr>
      <vt:lpstr>E9 - SHRIMP U-Pb zircon data</vt:lpstr>
      <vt:lpstr>E10 - Lode-gold deposit samples</vt:lpstr>
      <vt:lpstr>E11 - S isotope data sulphides</vt:lpstr>
      <vt:lpstr>E12 - O isotope data quartz</vt:lpstr>
      <vt:lpstr>E13  LAICPMS U-Pb monazite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Price</dc:creator>
  <cp:lastModifiedBy>Caroline Miles</cp:lastModifiedBy>
  <dcterms:created xsi:type="dcterms:W3CDTF">2021-03-21T21:40:21Z</dcterms:created>
  <dcterms:modified xsi:type="dcterms:W3CDTF">2021-04-15T14:58:39Z</dcterms:modified>
</cp:coreProperties>
</file>