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19200" windowHeight="11595"/>
  </bookViews>
  <sheets>
    <sheet name="BMS_LA-ICPMS_TU_split" sheetId="11" r:id="rId1"/>
    <sheet name="BMS_LA-ICPMS_TU" sheetId="10" r:id="rId2"/>
    <sheet name="STD_stats" sheetId="2" r:id="rId3"/>
    <sheet name="STD list" sheetId="9" r:id="rId4"/>
    <sheet name="Isotopes used for est.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1" l="1"/>
  <c r="G49" i="11"/>
  <c r="G48" i="11"/>
  <c r="G47" i="11"/>
  <c r="G46" i="11"/>
  <c r="Q33" i="11"/>
  <c r="G33" i="11" s="1"/>
  <c r="G32" i="11"/>
  <c r="G31" i="11"/>
  <c r="G23" i="11"/>
  <c r="G45" i="11"/>
  <c r="G22" i="11"/>
  <c r="G21" i="11"/>
  <c r="G20" i="11"/>
  <c r="G19" i="11"/>
  <c r="G30" i="11"/>
  <c r="G44" i="11"/>
  <c r="G43" i="11"/>
  <c r="G18" i="11"/>
  <c r="G17" i="11"/>
  <c r="G16" i="11"/>
  <c r="G56" i="11"/>
  <c r="G42" i="11"/>
  <c r="G41" i="11"/>
  <c r="G15" i="11"/>
  <c r="G40" i="11"/>
  <c r="G29" i="11"/>
  <c r="G39" i="11"/>
  <c r="G55" i="11"/>
  <c r="Q14" i="11"/>
  <c r="G14" i="11" s="1"/>
  <c r="G54" i="11"/>
  <c r="G28" i="11"/>
  <c r="G38" i="11"/>
  <c r="G37" i="11"/>
  <c r="G36" i="11"/>
  <c r="G13" i="11"/>
  <c r="G12" i="11"/>
  <c r="G11" i="11"/>
  <c r="G27" i="11"/>
  <c r="G10" i="11"/>
  <c r="G9" i="11"/>
  <c r="G8" i="11"/>
  <c r="G7" i="11"/>
  <c r="G6" i="11"/>
  <c r="G5" i="11"/>
  <c r="G4" i="11"/>
  <c r="G26" i="11"/>
  <c r="G53" i="11"/>
  <c r="R21" i="10" l="1"/>
  <c r="R44" i="10"/>
  <c r="Y39" i="2" l="1"/>
  <c r="AA39" i="2"/>
  <c r="AB39" i="2"/>
  <c r="AD39" i="2"/>
  <c r="Y36" i="2"/>
  <c r="AA36" i="2"/>
  <c r="AB36" i="2"/>
  <c r="AD36" i="2"/>
  <c r="Y33" i="2"/>
  <c r="AA33" i="2"/>
  <c r="AB33" i="2"/>
  <c r="AD33" i="2"/>
  <c r="Y30" i="2"/>
  <c r="AA30" i="2"/>
  <c r="AB30" i="2"/>
  <c r="AD30" i="2"/>
  <c r="Y27" i="2"/>
  <c r="AA27" i="2"/>
  <c r="AB27" i="2"/>
  <c r="AD27" i="2"/>
  <c r="Y24" i="2"/>
  <c r="AA24" i="2"/>
  <c r="AB24" i="2"/>
  <c r="AD24" i="2"/>
  <c r="X39" i="2"/>
  <c r="X36" i="2"/>
  <c r="X33" i="2"/>
  <c r="X30" i="2"/>
  <c r="X27" i="2"/>
  <c r="X24" i="2"/>
  <c r="Y15" i="2"/>
  <c r="AA15" i="2"/>
  <c r="AB15" i="2"/>
  <c r="AD15" i="2"/>
  <c r="X15" i="2"/>
  <c r="Y12" i="2"/>
  <c r="AA12" i="2"/>
  <c r="AB12" i="2"/>
  <c r="AD12" i="2"/>
  <c r="X12" i="2"/>
  <c r="H49" i="10" l="1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D20" i="2" l="1"/>
  <c r="D17" i="2"/>
</calcChain>
</file>

<file path=xl/sharedStrings.xml><?xml version="1.0" encoding="utf-8"?>
<sst xmlns="http://schemas.openxmlformats.org/spreadsheetml/2006/main" count="1870" uniqueCount="188">
  <si>
    <t>Region</t>
  </si>
  <si>
    <t>33S</t>
  </si>
  <si>
    <t>57Fe</t>
  </si>
  <si>
    <t>59Co</t>
  </si>
  <si>
    <t>61Ni</t>
  </si>
  <si>
    <t>65Cu</t>
  </si>
  <si>
    <t>66Zn</t>
  </si>
  <si>
    <t>75As</t>
  </si>
  <si>
    <t>77Se</t>
  </si>
  <si>
    <t>95Mo</t>
  </si>
  <si>
    <t>99Ru*</t>
  </si>
  <si>
    <t>101Ru*</t>
  </si>
  <si>
    <t>103Rh*</t>
  </si>
  <si>
    <t>105Pd*</t>
  </si>
  <si>
    <t>106Pd*</t>
  </si>
  <si>
    <t>108Pd*</t>
  </si>
  <si>
    <t>109Ag</t>
  </si>
  <si>
    <t>111Cd</t>
  </si>
  <si>
    <t>121Sb</t>
  </si>
  <si>
    <t>125Te</t>
  </si>
  <si>
    <t>185Re</t>
  </si>
  <si>
    <t>189Os</t>
  </si>
  <si>
    <t>193Ir</t>
  </si>
  <si>
    <t>195Pt</t>
  </si>
  <si>
    <t>197Au</t>
  </si>
  <si>
    <t>206Pb</t>
  </si>
  <si>
    <t>209Bi</t>
  </si>
  <si>
    <t>S/Se</t>
  </si>
  <si>
    <t>%</t>
  </si>
  <si>
    <t>ppm</t>
  </si>
  <si>
    <t>Mem FES</t>
  </si>
  <si>
    <t>&lt;0.02</t>
  </si>
  <si>
    <t>&lt;0.01</t>
  </si>
  <si>
    <t>&lt;25</t>
  </si>
  <si>
    <t>&lt;5</t>
  </si>
  <si>
    <t>&lt;12</t>
  </si>
  <si>
    <t>&lt;0.28</t>
  </si>
  <si>
    <t>&lt;0.9</t>
  </si>
  <si>
    <t>&lt;0.31</t>
  </si>
  <si>
    <t>&lt;0.45</t>
  </si>
  <si>
    <t>&lt;0.03</t>
  </si>
  <si>
    <t>&lt;0.001</t>
  </si>
  <si>
    <t>&lt;0.05</t>
  </si>
  <si>
    <t>Mem FeS2</t>
  </si>
  <si>
    <t>UQAC FeS</t>
  </si>
  <si>
    <t>UQAC FeS2</t>
  </si>
  <si>
    <t>&lt;2</t>
  </si>
  <si>
    <t>&lt;0.12</t>
  </si>
  <si>
    <t>&lt;0.08</t>
  </si>
  <si>
    <t>Mem FeS4</t>
  </si>
  <si>
    <t>Mem FeS5</t>
  </si>
  <si>
    <t>Mem FeS6</t>
  </si>
  <si>
    <t>Mem FeS7</t>
  </si>
  <si>
    <t>Mem FeS8</t>
  </si>
  <si>
    <t>Depth</t>
  </si>
  <si>
    <t>Lithology</t>
  </si>
  <si>
    <t>TU subunit</t>
  </si>
  <si>
    <t>troc</t>
  </si>
  <si>
    <t>#</t>
  </si>
  <si>
    <t>Mineral</t>
  </si>
  <si>
    <t>motl. Troc</t>
  </si>
  <si>
    <t>An</t>
  </si>
  <si>
    <t>felsic</t>
  </si>
  <si>
    <t>UM</t>
  </si>
  <si>
    <t>G+olG</t>
  </si>
  <si>
    <t>OLGN</t>
  </si>
  <si>
    <t>olGN</t>
  </si>
  <si>
    <t>motl. troc</t>
  </si>
  <si>
    <t>motl troc</t>
  </si>
  <si>
    <t>mix</t>
  </si>
  <si>
    <t>motl An</t>
  </si>
  <si>
    <t>Sample ID</t>
  </si>
  <si>
    <t>JD03</t>
  </si>
  <si>
    <t>FT1038</t>
  </si>
  <si>
    <t>FT4203D</t>
  </si>
  <si>
    <t>FT1061</t>
  </si>
  <si>
    <t>JD34A</t>
  </si>
  <si>
    <t>JD26</t>
  </si>
  <si>
    <t>FT1089</t>
  </si>
  <si>
    <t>FT1101</t>
  </si>
  <si>
    <t>BK073B</t>
  </si>
  <si>
    <t>JD12</t>
  </si>
  <si>
    <t>JD14</t>
  </si>
  <si>
    <t>FT4207</t>
  </si>
  <si>
    <t>FT1128</t>
  </si>
  <si>
    <t>JD17</t>
  </si>
  <si>
    <t>FT1143</t>
  </si>
  <si>
    <t>ccp</t>
  </si>
  <si>
    <t>pn</t>
  </si>
  <si>
    <t>po</t>
  </si>
  <si>
    <t>TU3</t>
  </si>
  <si>
    <t>TU2</t>
  </si>
  <si>
    <t>TU1</t>
  </si>
  <si>
    <t>Ru</t>
  </si>
  <si>
    <t>Co</t>
  </si>
  <si>
    <t>wt.%</t>
  </si>
  <si>
    <t>Zn</t>
  </si>
  <si>
    <t>Isotope</t>
  </si>
  <si>
    <t>Element</t>
  </si>
  <si>
    <t>Symbol</t>
  </si>
  <si>
    <t>Oxide</t>
  </si>
  <si>
    <t>Iron</t>
  </si>
  <si>
    <t>Fe</t>
  </si>
  <si>
    <t>Cobalt</t>
  </si>
  <si>
    <t>Nickel</t>
  </si>
  <si>
    <t>Ni</t>
  </si>
  <si>
    <t>Copper</t>
  </si>
  <si>
    <t>Cu</t>
  </si>
  <si>
    <t>Zinc</t>
  </si>
  <si>
    <t>Molybdenum</t>
  </si>
  <si>
    <t>Mo</t>
  </si>
  <si>
    <t>Lead</t>
  </si>
  <si>
    <t>Pb</t>
  </si>
  <si>
    <t>LA-ICP-MS</t>
  </si>
  <si>
    <t>As</t>
  </si>
  <si>
    <t>Se</t>
  </si>
  <si>
    <t>Ag</t>
  </si>
  <si>
    <t>Cd</t>
  </si>
  <si>
    <t>Sb</t>
  </si>
  <si>
    <t>Te</t>
  </si>
  <si>
    <t>Re</t>
  </si>
  <si>
    <t>Os</t>
  </si>
  <si>
    <t>Ir</t>
  </si>
  <si>
    <t>Pt</t>
  </si>
  <si>
    <t>Au</t>
  </si>
  <si>
    <t>Bi</t>
  </si>
  <si>
    <t>Rh</t>
  </si>
  <si>
    <t>Pd</t>
  </si>
  <si>
    <t>Arsenic</t>
  </si>
  <si>
    <t>Selenium</t>
  </si>
  <si>
    <t>Ruthenium</t>
  </si>
  <si>
    <t>Rhodium</t>
  </si>
  <si>
    <t>Palladium</t>
  </si>
  <si>
    <t>Silver</t>
  </si>
  <si>
    <t>Cadmium</t>
  </si>
  <si>
    <t>Antimony</t>
  </si>
  <si>
    <t>Tellurium</t>
  </si>
  <si>
    <t>Renium</t>
  </si>
  <si>
    <t>Osmium</t>
  </si>
  <si>
    <t>Iridium</t>
  </si>
  <si>
    <t>Paltinum</t>
  </si>
  <si>
    <t>Gold</t>
  </si>
  <si>
    <t>Bismuth</t>
  </si>
  <si>
    <t xml:space="preserve">Sulpher </t>
  </si>
  <si>
    <t>S</t>
  </si>
  <si>
    <t>Certified standards, metadata</t>
  </si>
  <si>
    <t>Standard</t>
  </si>
  <si>
    <t>Rock type</t>
  </si>
  <si>
    <t>Deposit/ Reef</t>
  </si>
  <si>
    <t>Country</t>
  </si>
  <si>
    <t>Reference</t>
  </si>
  <si>
    <t>Type</t>
  </si>
  <si>
    <t>Origin/ source</t>
  </si>
  <si>
    <t>LA-ICP-MS: sulphides</t>
  </si>
  <si>
    <t>Po724T2</t>
  </si>
  <si>
    <t>Massive sulphide</t>
  </si>
  <si>
    <t>mineral</t>
  </si>
  <si>
    <t>Memorial University</t>
  </si>
  <si>
    <t>UQAC</t>
  </si>
  <si>
    <t>Certified values</t>
  </si>
  <si>
    <t>n/a</t>
  </si>
  <si>
    <r>
      <t xml:space="preserve">37.0 </t>
    </r>
    <r>
      <rPr>
        <sz val="9"/>
        <color theme="1"/>
        <rFont val="Calibri"/>
        <family val="2"/>
      </rPr>
      <t>± 1.1</t>
    </r>
    <r>
      <rPr>
        <sz val="11"/>
        <color theme="1"/>
        <rFont val="Calibri"/>
        <family val="2"/>
        <scheme val="minor"/>
      </rPr>
      <t/>
    </r>
  </si>
  <si>
    <r>
      <t xml:space="preserve">35.2 </t>
    </r>
    <r>
      <rPr>
        <sz val="9"/>
        <color theme="1"/>
        <rFont val="Calibri"/>
        <family val="2"/>
      </rPr>
      <t>± 1.1</t>
    </r>
    <r>
      <rPr>
        <sz val="11"/>
        <color theme="1"/>
        <rFont val="Calibri"/>
        <family val="2"/>
        <scheme val="minor"/>
      </rPr>
      <t/>
    </r>
  </si>
  <si>
    <r>
      <t xml:space="preserve">36.2 </t>
    </r>
    <r>
      <rPr>
        <sz val="9"/>
        <color theme="1"/>
        <rFont val="Calibri"/>
        <family val="2"/>
      </rPr>
      <t>± 1.2</t>
    </r>
    <r>
      <rPr>
        <sz val="11"/>
        <color theme="1"/>
        <rFont val="Calibri"/>
        <family val="2"/>
        <scheme val="minor"/>
      </rPr>
      <t/>
    </r>
  </si>
  <si>
    <r>
      <t xml:space="preserve">35.9 </t>
    </r>
    <r>
      <rPr>
        <sz val="9"/>
        <color theme="1"/>
        <rFont val="Calibri"/>
        <family val="2"/>
      </rPr>
      <t>± 1.3</t>
    </r>
    <r>
      <rPr>
        <sz val="11"/>
        <color theme="1"/>
        <rFont val="Calibri"/>
        <family val="2"/>
        <scheme val="minor"/>
      </rPr>
      <t/>
    </r>
  </si>
  <si>
    <t>Memorial</t>
  </si>
  <si>
    <t>Quebec</t>
  </si>
  <si>
    <r>
      <t xml:space="preserve">47.3 </t>
    </r>
    <r>
      <rPr>
        <sz val="9"/>
        <color theme="1"/>
        <rFont val="Calibri"/>
        <family val="2"/>
      </rPr>
      <t>± 2.4</t>
    </r>
  </si>
  <si>
    <t>STD DEV</t>
  </si>
  <si>
    <t>Start of day</t>
  </si>
  <si>
    <t>Time of analysis</t>
  </si>
  <si>
    <t>End of day</t>
  </si>
  <si>
    <t>Change 1</t>
  </si>
  <si>
    <t>Mem FeS3</t>
  </si>
  <si>
    <t>Change 2</t>
  </si>
  <si>
    <t>Change 3</t>
  </si>
  <si>
    <t>Change 4</t>
  </si>
  <si>
    <t>Change 5</t>
  </si>
  <si>
    <t>45.0 ± 1.1</t>
  </si>
  <si>
    <t>37.0 ± 1.0</t>
  </si>
  <si>
    <t>ratio</t>
  </si>
  <si>
    <t>bdl</t>
  </si>
  <si>
    <t>BMS assem</t>
  </si>
  <si>
    <t>M</t>
  </si>
  <si>
    <t>H</t>
  </si>
  <si>
    <t>UQAC-Fe-S-1</t>
  </si>
  <si>
    <t>UQAC-Fe-S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</si>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</sst>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workbookViewId="0">
      <selection activeCell="C11" sqref="C11"/>
    </sheetView>
  </sheetViews>
  <sheetFormatPr defaultRowHeight="12" customHeight="1" x14ac:dyDescent="0.25"/>
  <cols>
    <col min="1" max="1" width="10.42578125" style="19" customWidth="1"/>
    <col min="2" max="3" width="11.140625" style="8" customWidth="1"/>
    <col min="4" max="4" width="11" style="8" customWidth="1"/>
    <col min="5" max="5" width="9.85546875" style="8" customWidth="1"/>
    <col min="6" max="6" width="10.42578125" style="8" customWidth="1"/>
    <col min="7" max="31" width="9.140625" style="8"/>
    <col min="33" max="16384" width="9.140625" style="9"/>
  </cols>
  <sheetData>
    <row r="1" spans="1:31" s="28" customFormat="1" ht="12" customHeight="1" x14ac:dyDescent="0.2">
      <c r="A1" s="19"/>
      <c r="B1" s="19"/>
      <c r="C1" s="19"/>
      <c r="D1" s="19"/>
      <c r="E1" s="19"/>
      <c r="F1" s="19"/>
      <c r="G1" s="19" t="s">
        <v>27</v>
      </c>
      <c r="H1" s="19" t="s">
        <v>144</v>
      </c>
      <c r="I1" s="19" t="s">
        <v>102</v>
      </c>
      <c r="J1" s="19" t="s">
        <v>107</v>
      </c>
      <c r="K1" s="19" t="s">
        <v>105</v>
      </c>
      <c r="L1" s="19" t="s">
        <v>110</v>
      </c>
      <c r="M1" s="19" t="s">
        <v>112</v>
      </c>
      <c r="N1" s="19" t="s">
        <v>94</v>
      </c>
      <c r="O1" s="19" t="s">
        <v>96</v>
      </c>
      <c r="P1" s="19" t="s">
        <v>114</v>
      </c>
      <c r="Q1" s="19" t="s">
        <v>115</v>
      </c>
      <c r="R1" s="19" t="s">
        <v>116</v>
      </c>
      <c r="S1" s="19" t="s">
        <v>117</v>
      </c>
      <c r="T1" s="19" t="s">
        <v>118</v>
      </c>
      <c r="U1" s="19" t="s">
        <v>119</v>
      </c>
      <c r="V1" s="19" t="s">
        <v>120</v>
      </c>
      <c r="W1" s="19" t="s">
        <v>125</v>
      </c>
      <c r="X1" s="19"/>
      <c r="Y1" s="19" t="s">
        <v>121</v>
      </c>
      <c r="Z1" s="19" t="s">
        <v>122</v>
      </c>
      <c r="AA1" s="19" t="s">
        <v>93</v>
      </c>
      <c r="AB1" s="19" t="s">
        <v>126</v>
      </c>
      <c r="AC1" s="19" t="s">
        <v>127</v>
      </c>
      <c r="AD1" s="19" t="s">
        <v>123</v>
      </c>
      <c r="AE1" s="19" t="s">
        <v>124</v>
      </c>
    </row>
    <row r="2" spans="1:31" s="28" customFormat="1" ht="12" customHeight="1" x14ac:dyDescent="0.2">
      <c r="A2" s="19" t="s">
        <v>71</v>
      </c>
      <c r="B2" s="19" t="s">
        <v>59</v>
      </c>
      <c r="C2" s="19" t="s">
        <v>182</v>
      </c>
      <c r="D2" s="19" t="s">
        <v>54</v>
      </c>
      <c r="E2" s="19" t="s">
        <v>56</v>
      </c>
      <c r="F2" s="19" t="s">
        <v>55</v>
      </c>
      <c r="G2" s="19" t="s">
        <v>180</v>
      </c>
      <c r="H2" s="19" t="s">
        <v>95</v>
      </c>
      <c r="I2" s="19" t="s">
        <v>95</v>
      </c>
      <c r="J2" s="19" t="s">
        <v>95</v>
      </c>
      <c r="K2" s="19" t="s">
        <v>95</v>
      </c>
      <c r="L2" s="19" t="s">
        <v>95</v>
      </c>
      <c r="M2" s="19" t="s">
        <v>95</v>
      </c>
      <c r="N2" s="19" t="s">
        <v>29</v>
      </c>
      <c r="O2" s="19" t="s">
        <v>29</v>
      </c>
      <c r="P2" s="19" t="s">
        <v>29</v>
      </c>
      <c r="Q2" s="19" t="s">
        <v>29</v>
      </c>
      <c r="R2" s="19" t="s">
        <v>29</v>
      </c>
      <c r="S2" s="19" t="s">
        <v>29</v>
      </c>
      <c r="T2" s="19" t="s">
        <v>29</v>
      </c>
      <c r="U2" s="19" t="s">
        <v>29</v>
      </c>
      <c r="V2" s="19" t="s">
        <v>29</v>
      </c>
      <c r="W2" s="19" t="s">
        <v>29</v>
      </c>
      <c r="X2" s="19"/>
      <c r="Y2" s="19" t="s">
        <v>29</v>
      </c>
      <c r="Z2" s="19" t="s">
        <v>29</v>
      </c>
      <c r="AA2" s="19" t="s">
        <v>29</v>
      </c>
      <c r="AB2" s="19" t="s">
        <v>29</v>
      </c>
      <c r="AC2" s="19" t="s">
        <v>29</v>
      </c>
      <c r="AD2" s="19" t="s">
        <v>29</v>
      </c>
      <c r="AE2" s="19" t="s">
        <v>29</v>
      </c>
    </row>
    <row r="3" spans="1:31" s="28" customFormat="1" ht="12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customFormat="1" ht="12" customHeight="1" x14ac:dyDescent="0.25">
      <c r="A4" s="19" t="s">
        <v>72</v>
      </c>
      <c r="B4" s="8" t="s">
        <v>87</v>
      </c>
      <c r="C4" s="8" t="s">
        <v>183</v>
      </c>
      <c r="D4" s="8">
        <v>88.19</v>
      </c>
      <c r="E4" s="8" t="s">
        <v>90</v>
      </c>
      <c r="F4" s="8" t="s">
        <v>60</v>
      </c>
      <c r="G4" s="10">
        <f t="shared" ref="G4:G23" si="0">(H4*10000)/Q4</f>
        <v>3331.2047884030953</v>
      </c>
      <c r="H4" s="8">
        <v>35</v>
      </c>
      <c r="I4" s="11">
        <v>37.603101473473622</v>
      </c>
      <c r="J4" s="11">
        <v>28.471844995999898</v>
      </c>
      <c r="K4" s="12" t="s">
        <v>31</v>
      </c>
      <c r="L4" s="12" t="s">
        <v>32</v>
      </c>
      <c r="M4" s="17" t="s">
        <v>41</v>
      </c>
      <c r="N4" s="15" t="s">
        <v>46</v>
      </c>
      <c r="O4" s="10">
        <v>483.58426221186517</v>
      </c>
      <c r="P4" s="15" t="s">
        <v>34</v>
      </c>
      <c r="Q4" s="10">
        <v>105.06709200780843</v>
      </c>
      <c r="R4" s="11">
        <v>15.910043832200929</v>
      </c>
      <c r="S4" s="13">
        <v>2.0960722714983695</v>
      </c>
      <c r="T4" s="12" t="s">
        <v>38</v>
      </c>
      <c r="U4" s="12" t="s">
        <v>39</v>
      </c>
      <c r="V4" s="12" t="s">
        <v>40</v>
      </c>
      <c r="W4" s="12" t="s">
        <v>42</v>
      </c>
      <c r="X4" s="12"/>
      <c r="Y4" s="12" t="s">
        <v>40</v>
      </c>
      <c r="Z4" s="11">
        <v>5.6749200930143436E-3</v>
      </c>
      <c r="AA4" s="12" t="s">
        <v>181</v>
      </c>
      <c r="AB4" s="12" t="s">
        <v>47</v>
      </c>
      <c r="AC4" s="12" t="s">
        <v>181</v>
      </c>
      <c r="AD4" s="12" t="s">
        <v>48</v>
      </c>
      <c r="AE4" s="12" t="s">
        <v>32</v>
      </c>
    </row>
    <row r="5" spans="1:31" customFormat="1" ht="12" customHeight="1" x14ac:dyDescent="0.25">
      <c r="A5" s="19" t="s">
        <v>72</v>
      </c>
      <c r="B5" s="8" t="s">
        <v>87</v>
      </c>
      <c r="C5" s="8" t="s">
        <v>184</v>
      </c>
      <c r="D5" s="8">
        <v>88.19</v>
      </c>
      <c r="E5" s="8" t="s">
        <v>90</v>
      </c>
      <c r="F5" s="8" t="s">
        <v>60</v>
      </c>
      <c r="G5" s="10">
        <f t="shared" si="0"/>
        <v>3663.3731227769226</v>
      </c>
      <c r="H5" s="8">
        <v>35</v>
      </c>
      <c r="I5" s="11">
        <v>40.281536297176665</v>
      </c>
      <c r="J5" s="11">
        <v>24.1486898412744</v>
      </c>
      <c r="K5" s="12" t="s">
        <v>31</v>
      </c>
      <c r="L5" s="12" t="s">
        <v>32</v>
      </c>
      <c r="M5" s="17" t="s">
        <v>41</v>
      </c>
      <c r="N5" s="15" t="s">
        <v>46</v>
      </c>
      <c r="O5" s="10">
        <v>474.57486732282774</v>
      </c>
      <c r="P5" s="15" t="s">
        <v>34</v>
      </c>
      <c r="Q5" s="10">
        <v>95.540363558351331</v>
      </c>
      <c r="R5" s="11">
        <v>22.03778476640521</v>
      </c>
      <c r="S5" s="13">
        <v>1.5211411358081919</v>
      </c>
      <c r="T5" s="12" t="s">
        <v>38</v>
      </c>
      <c r="U5" s="12" t="s">
        <v>39</v>
      </c>
      <c r="V5" s="12" t="s">
        <v>40</v>
      </c>
      <c r="W5" s="12" t="s">
        <v>42</v>
      </c>
      <c r="X5" s="12"/>
      <c r="Y5" s="12" t="s">
        <v>40</v>
      </c>
      <c r="Z5" s="12" t="s">
        <v>31</v>
      </c>
      <c r="AA5" s="12" t="s">
        <v>181</v>
      </c>
      <c r="AB5" s="12" t="s">
        <v>47</v>
      </c>
      <c r="AC5" s="12" t="s">
        <v>181</v>
      </c>
      <c r="AD5" s="12" t="s">
        <v>48</v>
      </c>
      <c r="AE5" s="12" t="s">
        <v>32</v>
      </c>
    </row>
    <row r="6" spans="1:31" customFormat="1" ht="12" customHeight="1" x14ac:dyDescent="0.25">
      <c r="A6" s="19" t="s">
        <v>72</v>
      </c>
      <c r="B6" s="8" t="s">
        <v>87</v>
      </c>
      <c r="C6" s="8" t="s">
        <v>183</v>
      </c>
      <c r="D6" s="8">
        <v>88.19</v>
      </c>
      <c r="E6" s="8" t="s">
        <v>90</v>
      </c>
      <c r="F6" s="8" t="s">
        <v>60</v>
      </c>
      <c r="G6" s="10">
        <f t="shared" si="0"/>
        <v>3025.9786208973201</v>
      </c>
      <c r="H6" s="8">
        <v>35</v>
      </c>
      <c r="I6" s="11">
        <v>39.647095831840339</v>
      </c>
      <c r="J6" s="11">
        <v>26.875328714311902</v>
      </c>
      <c r="K6" s="12" t="s">
        <v>31</v>
      </c>
      <c r="L6" s="12" t="s">
        <v>32</v>
      </c>
      <c r="M6" s="17" t="s">
        <v>41</v>
      </c>
      <c r="N6" s="15" t="s">
        <v>46</v>
      </c>
      <c r="O6" s="10">
        <v>428.56848739903103</v>
      </c>
      <c r="P6" s="15" t="s">
        <v>34</v>
      </c>
      <c r="Q6" s="10">
        <v>115.66506041480605</v>
      </c>
      <c r="R6" s="11">
        <v>13.32332346157413</v>
      </c>
      <c r="S6" s="13">
        <v>1.7530188959419704</v>
      </c>
      <c r="T6" s="12" t="s">
        <v>38</v>
      </c>
      <c r="U6" s="12" t="s">
        <v>39</v>
      </c>
      <c r="V6" s="12" t="s">
        <v>40</v>
      </c>
      <c r="W6" s="12" t="s">
        <v>42</v>
      </c>
      <c r="X6" s="12"/>
      <c r="Y6" s="12" t="s">
        <v>40</v>
      </c>
      <c r="Z6" s="12" t="s">
        <v>31</v>
      </c>
      <c r="AA6" s="12" t="s">
        <v>181</v>
      </c>
      <c r="AB6" s="12" t="s">
        <v>47</v>
      </c>
      <c r="AC6" s="12" t="s">
        <v>181</v>
      </c>
      <c r="AD6" s="12" t="s">
        <v>48</v>
      </c>
      <c r="AE6" s="12" t="s">
        <v>32</v>
      </c>
    </row>
    <row r="7" spans="1:31" customFormat="1" ht="12" customHeight="1" x14ac:dyDescent="0.25">
      <c r="A7" s="19" t="s">
        <v>72</v>
      </c>
      <c r="B7" s="8" t="s">
        <v>87</v>
      </c>
      <c r="C7" s="8" t="s">
        <v>184</v>
      </c>
      <c r="D7" s="8">
        <v>88.19</v>
      </c>
      <c r="E7" s="8" t="s">
        <v>90</v>
      </c>
      <c r="F7" s="8" t="s">
        <v>60</v>
      </c>
      <c r="G7" s="10">
        <f t="shared" si="0"/>
        <v>6720.1978429535875</v>
      </c>
      <c r="H7" s="8">
        <v>35</v>
      </c>
      <c r="I7" s="11">
        <v>42.504613654701942</v>
      </c>
      <c r="J7" s="11">
        <v>22.4201464147799</v>
      </c>
      <c r="K7" s="12" t="s">
        <v>31</v>
      </c>
      <c r="L7" s="12" t="s">
        <v>32</v>
      </c>
      <c r="M7" s="17" t="s">
        <v>41</v>
      </c>
      <c r="N7" s="15" t="s">
        <v>46</v>
      </c>
      <c r="O7" s="10">
        <v>78.520449591842052</v>
      </c>
      <c r="P7" s="15" t="s">
        <v>34</v>
      </c>
      <c r="Q7" s="10">
        <v>52.081799997449458</v>
      </c>
      <c r="R7" s="12" t="s">
        <v>36</v>
      </c>
      <c r="S7" s="13">
        <v>1.3668547869950571</v>
      </c>
      <c r="T7" s="12" t="s">
        <v>38</v>
      </c>
      <c r="U7" s="12" t="s">
        <v>39</v>
      </c>
      <c r="V7" s="12" t="s">
        <v>40</v>
      </c>
      <c r="W7" s="12" t="s">
        <v>42</v>
      </c>
      <c r="X7" s="12"/>
      <c r="Y7" s="12" t="s">
        <v>40</v>
      </c>
      <c r="Z7" s="12" t="s">
        <v>31</v>
      </c>
      <c r="AA7" s="12" t="s">
        <v>181</v>
      </c>
      <c r="AB7" s="12" t="s">
        <v>47</v>
      </c>
      <c r="AC7" s="12" t="s">
        <v>181</v>
      </c>
      <c r="AD7" s="12" t="s">
        <v>48</v>
      </c>
      <c r="AE7" s="12" t="s">
        <v>32</v>
      </c>
    </row>
    <row r="8" spans="1:31" customFormat="1" ht="12" customHeight="1" x14ac:dyDescent="0.25">
      <c r="A8" s="19" t="s">
        <v>73</v>
      </c>
      <c r="B8" s="8" t="s">
        <v>87</v>
      </c>
      <c r="C8" s="8" t="s">
        <v>183</v>
      </c>
      <c r="D8" s="8">
        <v>89.05</v>
      </c>
      <c r="E8" s="8" t="s">
        <v>90</v>
      </c>
      <c r="F8" s="8" t="s">
        <v>60</v>
      </c>
      <c r="G8" s="10">
        <f t="shared" si="0"/>
        <v>3672.1457827982772</v>
      </c>
      <c r="H8" s="8">
        <v>35</v>
      </c>
      <c r="I8" s="11">
        <v>41.296797170766467</v>
      </c>
      <c r="J8" s="11">
        <v>17.533805949342302</v>
      </c>
      <c r="K8" s="12" t="s">
        <v>31</v>
      </c>
      <c r="L8" s="12" t="s">
        <v>32</v>
      </c>
      <c r="M8" s="17" t="s">
        <v>41</v>
      </c>
      <c r="N8" s="15" t="s">
        <v>46</v>
      </c>
      <c r="O8" s="10">
        <v>447.00923403032203</v>
      </c>
      <c r="P8" s="15" t="s">
        <v>34</v>
      </c>
      <c r="Q8" s="10">
        <v>95.312120134100525</v>
      </c>
      <c r="R8" s="11">
        <v>6.9653134541846695</v>
      </c>
      <c r="S8" s="13">
        <v>2.7917590910853405</v>
      </c>
      <c r="T8" s="12" t="s">
        <v>38</v>
      </c>
      <c r="U8" s="11">
        <v>2.0491337595730048</v>
      </c>
      <c r="V8" s="11">
        <v>0.34724136190714755</v>
      </c>
      <c r="W8" s="12" t="s">
        <v>42</v>
      </c>
      <c r="X8" s="11"/>
      <c r="Y8" s="12" t="s">
        <v>40</v>
      </c>
      <c r="Z8" s="11">
        <v>0.16235326213062798</v>
      </c>
      <c r="AA8" s="11">
        <v>0.51956309178795645</v>
      </c>
      <c r="AB8" s="12" t="s">
        <v>47</v>
      </c>
      <c r="AC8" s="12" t="s">
        <v>181</v>
      </c>
      <c r="AD8" s="11">
        <v>0.14545213389620928</v>
      </c>
      <c r="AE8" s="11">
        <v>0.24429812629750644</v>
      </c>
    </row>
    <row r="9" spans="1:31" customFormat="1" ht="12" customHeight="1" x14ac:dyDescent="0.25">
      <c r="A9" s="19" t="s">
        <v>73</v>
      </c>
      <c r="B9" s="8" t="s">
        <v>87</v>
      </c>
      <c r="C9" s="8" t="s">
        <v>183</v>
      </c>
      <c r="D9" s="8">
        <v>89.05</v>
      </c>
      <c r="E9" s="8" t="s">
        <v>90</v>
      </c>
      <c r="F9" s="8" t="s">
        <v>60</v>
      </c>
      <c r="G9" s="10">
        <f t="shared" si="0"/>
        <v>2542.0712149176106</v>
      </c>
      <c r="H9" s="8">
        <v>35</v>
      </c>
      <c r="I9" s="11">
        <v>45.969141893726267</v>
      </c>
      <c r="J9" s="11">
        <v>15.700323209604401</v>
      </c>
      <c r="K9" s="12" t="s">
        <v>31</v>
      </c>
      <c r="L9" s="12" t="s">
        <v>32</v>
      </c>
      <c r="M9" s="17" t="s">
        <v>41</v>
      </c>
      <c r="N9" s="15" t="s">
        <v>46</v>
      </c>
      <c r="O9" s="10">
        <v>464.83442708241108</v>
      </c>
      <c r="P9" s="15" t="s">
        <v>34</v>
      </c>
      <c r="Q9" s="10">
        <v>137.68300350757232</v>
      </c>
      <c r="R9" s="11">
        <v>13.297013786183635</v>
      </c>
      <c r="S9" s="16" t="s">
        <v>37</v>
      </c>
      <c r="T9" s="12" t="s">
        <v>38</v>
      </c>
      <c r="U9" s="11">
        <v>1.7482487323944393</v>
      </c>
      <c r="V9" s="11">
        <v>0.28389404961219072</v>
      </c>
      <c r="W9" s="12" t="s">
        <v>42</v>
      </c>
      <c r="X9" s="11"/>
      <c r="Y9" s="11">
        <v>0.80455349237921236</v>
      </c>
      <c r="Z9" s="11">
        <v>9.9306811820865121E-2</v>
      </c>
      <c r="AA9" s="12" t="s">
        <v>181</v>
      </c>
      <c r="AB9" s="12" t="s">
        <v>47</v>
      </c>
      <c r="AC9" s="11">
        <v>1.2846560197957084</v>
      </c>
      <c r="AD9" s="11">
        <v>0.97567539975414952</v>
      </c>
      <c r="AE9" s="11">
        <v>0.1312869715597878</v>
      </c>
    </row>
    <row r="10" spans="1:31" customFormat="1" ht="12" customHeight="1" x14ac:dyDescent="0.25">
      <c r="A10" s="19" t="s">
        <v>73</v>
      </c>
      <c r="B10" s="8" t="s">
        <v>87</v>
      </c>
      <c r="C10" s="8" t="s">
        <v>183</v>
      </c>
      <c r="D10" s="8">
        <v>89.05</v>
      </c>
      <c r="E10" s="8" t="s">
        <v>90</v>
      </c>
      <c r="F10" s="8" t="s">
        <v>60</v>
      </c>
      <c r="G10" s="10">
        <f t="shared" si="0"/>
        <v>3803.4242960455731</v>
      </c>
      <c r="H10" s="8">
        <v>35</v>
      </c>
      <c r="I10" s="11">
        <v>45.771389239410055</v>
      </c>
      <c r="J10" s="11">
        <v>15.642829011005199</v>
      </c>
      <c r="K10" s="12" t="s">
        <v>31</v>
      </c>
      <c r="L10" s="12" t="s">
        <v>32</v>
      </c>
      <c r="M10" s="17" t="s">
        <v>41</v>
      </c>
      <c r="N10" s="15" t="s">
        <v>46</v>
      </c>
      <c r="O10" s="10">
        <v>431.33806273926001</v>
      </c>
      <c r="P10" s="15" t="s">
        <v>34</v>
      </c>
      <c r="Q10" s="10">
        <v>92.022339017999016</v>
      </c>
      <c r="R10" s="11">
        <v>8.9464682809044778</v>
      </c>
      <c r="S10" s="16" t="s">
        <v>37</v>
      </c>
      <c r="T10" s="12" t="s">
        <v>38</v>
      </c>
      <c r="U10" s="12" t="s">
        <v>39</v>
      </c>
      <c r="V10" s="12" t="s">
        <v>40</v>
      </c>
      <c r="W10" s="12" t="s">
        <v>42</v>
      </c>
      <c r="X10" s="12"/>
      <c r="Y10" s="12" t="s">
        <v>40</v>
      </c>
      <c r="Z10" s="11">
        <v>3.4102082786056385E-2</v>
      </c>
      <c r="AA10" s="12" t="s">
        <v>181</v>
      </c>
      <c r="AB10" s="12" t="s">
        <v>47</v>
      </c>
      <c r="AC10" s="12" t="s">
        <v>181</v>
      </c>
      <c r="AD10" s="12" t="s">
        <v>48</v>
      </c>
      <c r="AE10" s="12" t="s">
        <v>32</v>
      </c>
    </row>
    <row r="11" spans="1:31" customFormat="1" ht="12" customHeight="1" x14ac:dyDescent="0.25">
      <c r="A11" s="19" t="s">
        <v>73</v>
      </c>
      <c r="B11" s="8" t="s">
        <v>87</v>
      </c>
      <c r="C11" s="8" t="s">
        <v>183</v>
      </c>
      <c r="D11" s="8">
        <v>89.05</v>
      </c>
      <c r="E11" s="8" t="s">
        <v>90</v>
      </c>
      <c r="F11" s="8" t="s">
        <v>60</v>
      </c>
      <c r="G11" s="10">
        <f t="shared" si="0"/>
        <v>3374.1336805603205</v>
      </c>
      <c r="H11" s="8">
        <v>35</v>
      </c>
      <c r="I11" s="11">
        <v>48.283682997397889</v>
      </c>
      <c r="J11" s="11">
        <v>15.772818362765801</v>
      </c>
      <c r="K11" s="12" t="s">
        <v>31</v>
      </c>
      <c r="L11" s="12" t="s">
        <v>32</v>
      </c>
      <c r="M11" s="17" t="s">
        <v>41</v>
      </c>
      <c r="N11" s="15" t="s">
        <v>46</v>
      </c>
      <c r="O11" s="10">
        <v>2073.5454192728675</v>
      </c>
      <c r="P11" s="15" t="s">
        <v>34</v>
      </c>
      <c r="Q11" s="10">
        <v>103.73032995594821</v>
      </c>
      <c r="R11" s="11">
        <v>9.1155348779702816</v>
      </c>
      <c r="S11" s="13">
        <v>2.5945847237063258</v>
      </c>
      <c r="T11" s="12" t="s">
        <v>38</v>
      </c>
      <c r="U11" s="12" t="s">
        <v>39</v>
      </c>
      <c r="V11" s="12" t="s">
        <v>40</v>
      </c>
      <c r="W11" s="12" t="s">
        <v>42</v>
      </c>
      <c r="X11" s="12"/>
      <c r="Y11" s="12" t="s">
        <v>40</v>
      </c>
      <c r="Z11" s="12" t="s">
        <v>31</v>
      </c>
      <c r="AA11" s="12" t="s">
        <v>181</v>
      </c>
      <c r="AB11" s="12" t="s">
        <v>47</v>
      </c>
      <c r="AC11" s="12" t="s">
        <v>181</v>
      </c>
      <c r="AD11" s="12" t="s">
        <v>48</v>
      </c>
      <c r="AE11" s="12" t="s">
        <v>32</v>
      </c>
    </row>
    <row r="12" spans="1:31" customFormat="1" ht="12" customHeight="1" x14ac:dyDescent="0.25">
      <c r="A12" s="19" t="s">
        <v>74</v>
      </c>
      <c r="B12" s="8" t="s">
        <v>87</v>
      </c>
      <c r="C12" s="8" t="s">
        <v>183</v>
      </c>
      <c r="D12" s="8">
        <v>90.77</v>
      </c>
      <c r="E12" s="8" t="s">
        <v>90</v>
      </c>
      <c r="F12" s="8" t="s">
        <v>57</v>
      </c>
      <c r="G12" s="10">
        <f t="shared" si="0"/>
        <v>1546.4685865260381</v>
      </c>
      <c r="H12" s="8">
        <v>35</v>
      </c>
      <c r="I12" s="11">
        <v>36.030246058534523</v>
      </c>
      <c r="J12" s="11">
        <v>32.294279439107797</v>
      </c>
      <c r="K12" s="11">
        <v>0.15915758671207933</v>
      </c>
      <c r="L12" s="12" t="s">
        <v>32</v>
      </c>
      <c r="M12" s="14">
        <v>8.7441178139616368E-3</v>
      </c>
      <c r="N12" s="10">
        <v>36.319761287696501</v>
      </c>
      <c r="O12" s="10">
        <v>296.70157314865827</v>
      </c>
      <c r="P12" s="10">
        <v>666.55197315018825</v>
      </c>
      <c r="Q12" s="10">
        <v>226.32208830457677</v>
      </c>
      <c r="R12" s="11">
        <v>2.9571479611104339</v>
      </c>
      <c r="S12" s="13">
        <v>2.2282062139691101</v>
      </c>
      <c r="T12" s="11">
        <v>0.78942163009191335</v>
      </c>
      <c r="U12" s="11">
        <v>1.6775209639453159</v>
      </c>
      <c r="V12" s="12" t="s">
        <v>40</v>
      </c>
      <c r="W12" s="11">
        <v>0.52522003614986179</v>
      </c>
      <c r="X12" s="12"/>
      <c r="Y12" s="11">
        <v>1.3496563353184323</v>
      </c>
      <c r="Z12" s="12" t="s">
        <v>31</v>
      </c>
      <c r="AA12" s="12" t="s">
        <v>181</v>
      </c>
      <c r="AB12" s="12" t="s">
        <v>47</v>
      </c>
      <c r="AC12" s="12" t="s">
        <v>181</v>
      </c>
      <c r="AD12" s="11">
        <v>2.8807523194886357</v>
      </c>
      <c r="AE12" s="12" t="s">
        <v>32</v>
      </c>
    </row>
    <row r="13" spans="1:31" customFormat="1" ht="12" customHeight="1" x14ac:dyDescent="0.25">
      <c r="A13" s="19" t="s">
        <v>74</v>
      </c>
      <c r="B13" s="8" t="s">
        <v>87</v>
      </c>
      <c r="C13" s="8" t="s">
        <v>183</v>
      </c>
      <c r="D13" s="8">
        <v>90.77</v>
      </c>
      <c r="E13" s="8" t="s">
        <v>90</v>
      </c>
      <c r="F13" s="8" t="s">
        <v>57</v>
      </c>
      <c r="G13" s="10">
        <f t="shared" si="0"/>
        <v>2170.0892276797217</v>
      </c>
      <c r="H13" s="8">
        <v>35</v>
      </c>
      <c r="I13" s="11">
        <v>36.768085491135011</v>
      </c>
      <c r="J13" s="11">
        <v>29.357478014751099</v>
      </c>
      <c r="K13" s="11">
        <v>1.4960014784205558</v>
      </c>
      <c r="L13" s="12" t="s">
        <v>32</v>
      </c>
      <c r="M13" s="14">
        <v>7.8965510974694526E-3</v>
      </c>
      <c r="N13" s="10">
        <v>922.99989347713074</v>
      </c>
      <c r="O13" s="10">
        <v>553.4443499963312</v>
      </c>
      <c r="P13" s="10">
        <v>1039.8353230311977</v>
      </c>
      <c r="Q13" s="10">
        <v>161.2836907974623</v>
      </c>
      <c r="R13" s="11">
        <v>3.0834393799703816</v>
      </c>
      <c r="S13" s="13">
        <v>3.1342373928199763</v>
      </c>
      <c r="T13" s="11">
        <v>4.1654370536667429</v>
      </c>
      <c r="U13" s="12" t="s">
        <v>39</v>
      </c>
      <c r="V13" s="11">
        <v>0.20827185268333717</v>
      </c>
      <c r="W13" s="11">
        <v>0.23621075975061409</v>
      </c>
      <c r="X13" s="11"/>
      <c r="Y13" s="11">
        <v>0.17271324368862107</v>
      </c>
      <c r="Z13" s="11">
        <v>4.5718211564634979E-2</v>
      </c>
      <c r="AA13" s="12" t="s">
        <v>181</v>
      </c>
      <c r="AB13" s="12" t="s">
        <v>47</v>
      </c>
      <c r="AC13" s="12" t="s">
        <v>181</v>
      </c>
      <c r="AD13" s="11">
        <v>1.1734340968256314</v>
      </c>
      <c r="AE13" s="11">
        <v>0.24637036232053297</v>
      </c>
    </row>
    <row r="14" spans="1:31" customFormat="1" ht="12" customHeight="1" x14ac:dyDescent="0.25">
      <c r="A14" s="19" t="s">
        <v>77</v>
      </c>
      <c r="B14" s="8" t="s">
        <v>87</v>
      </c>
      <c r="C14" s="8" t="s">
        <v>183</v>
      </c>
      <c r="D14" s="8">
        <v>143.30000000000001</v>
      </c>
      <c r="E14" s="8" t="s">
        <v>90</v>
      </c>
      <c r="F14" s="8" t="s">
        <v>66</v>
      </c>
      <c r="G14" s="10">
        <f t="shared" si="0"/>
        <v>929.77434998039598</v>
      </c>
      <c r="H14" s="8">
        <v>35</v>
      </c>
      <c r="I14" s="11">
        <v>45.313086424169725</v>
      </c>
      <c r="J14" s="11">
        <v>37.10203418959123</v>
      </c>
      <c r="K14" s="12" t="s">
        <v>31</v>
      </c>
      <c r="L14" s="12" t="s">
        <v>32</v>
      </c>
      <c r="M14" s="17" t="s">
        <v>41</v>
      </c>
      <c r="N14" s="15" t="s">
        <v>46</v>
      </c>
      <c r="O14" s="10">
        <v>410.84738424632098</v>
      </c>
      <c r="P14" s="15" t="s">
        <v>34</v>
      </c>
      <c r="Q14" s="10">
        <f>1129.30626664646/3</f>
        <v>376.43542221548665</v>
      </c>
      <c r="R14" s="12" t="s">
        <v>36</v>
      </c>
      <c r="S14" s="16" t="s">
        <v>37</v>
      </c>
      <c r="T14" s="12" t="s">
        <v>38</v>
      </c>
      <c r="U14" s="11">
        <v>1.9284673138092616</v>
      </c>
      <c r="V14" s="11">
        <v>0.12314940726771101</v>
      </c>
      <c r="W14" s="12" t="s">
        <v>42</v>
      </c>
      <c r="X14" s="11"/>
      <c r="Y14" s="12" t="s">
        <v>40</v>
      </c>
      <c r="Z14" s="12" t="s">
        <v>31</v>
      </c>
      <c r="AA14" s="12" t="s">
        <v>181</v>
      </c>
      <c r="AB14" s="12" t="s">
        <v>47</v>
      </c>
      <c r="AC14" s="12" t="s">
        <v>181</v>
      </c>
      <c r="AD14" s="12" t="s">
        <v>48</v>
      </c>
      <c r="AE14" s="12" t="s">
        <v>32</v>
      </c>
    </row>
    <row r="15" spans="1:31" customFormat="1" ht="12" customHeight="1" x14ac:dyDescent="0.25">
      <c r="A15" s="19" t="s">
        <v>80</v>
      </c>
      <c r="B15" s="8" t="s">
        <v>87</v>
      </c>
      <c r="C15" s="8" t="s">
        <v>183</v>
      </c>
      <c r="D15" s="8">
        <v>217.2</v>
      </c>
      <c r="E15" s="8" t="s">
        <v>90</v>
      </c>
      <c r="F15" s="8" t="s">
        <v>70</v>
      </c>
      <c r="G15" s="10">
        <f t="shared" si="0"/>
        <v>1380.2455624759571</v>
      </c>
      <c r="H15" s="8">
        <v>35</v>
      </c>
      <c r="I15" s="11">
        <v>42.060937780675786</v>
      </c>
      <c r="J15" s="11">
        <v>27.791599711207862</v>
      </c>
      <c r="K15" s="11">
        <v>0.18774975618080375</v>
      </c>
      <c r="L15" s="12" t="s">
        <v>32</v>
      </c>
      <c r="M15" s="17" t="s">
        <v>41</v>
      </c>
      <c r="N15" s="15" t="s">
        <v>46</v>
      </c>
      <c r="O15" s="10">
        <v>3059.6256562797644</v>
      </c>
      <c r="P15" s="15" t="s">
        <v>34</v>
      </c>
      <c r="Q15" s="10">
        <v>253.57806575530779</v>
      </c>
      <c r="R15" s="11">
        <v>35.996959425776318</v>
      </c>
      <c r="S15" s="13">
        <v>8.2146313074662771</v>
      </c>
      <c r="T15" s="12" t="s">
        <v>38</v>
      </c>
      <c r="U15" s="12" t="s">
        <v>39</v>
      </c>
      <c r="V15" s="12" t="s">
        <v>40</v>
      </c>
      <c r="W15" s="11" t="s">
        <v>42</v>
      </c>
      <c r="X15" s="12"/>
      <c r="Y15" s="12" t="s">
        <v>40</v>
      </c>
      <c r="Z15" s="12" t="s">
        <v>31</v>
      </c>
      <c r="AA15" s="12" t="s">
        <v>181</v>
      </c>
      <c r="AB15" s="12" t="s">
        <v>47</v>
      </c>
      <c r="AC15" s="12" t="s">
        <v>181</v>
      </c>
      <c r="AD15" s="12" t="s">
        <v>48</v>
      </c>
      <c r="AE15" s="11">
        <v>1.6920657038516878</v>
      </c>
    </row>
    <row r="16" spans="1:31" customFormat="1" ht="12" customHeight="1" x14ac:dyDescent="0.25">
      <c r="A16" s="19" t="s">
        <v>80</v>
      </c>
      <c r="B16" s="8" t="s">
        <v>87</v>
      </c>
      <c r="C16" s="8" t="s">
        <v>183</v>
      </c>
      <c r="D16" s="8">
        <v>217.2</v>
      </c>
      <c r="E16" s="8" t="s">
        <v>90</v>
      </c>
      <c r="F16" s="8" t="s">
        <v>70</v>
      </c>
      <c r="G16" s="10">
        <f t="shared" si="0"/>
        <v>904.89366984240121</v>
      </c>
      <c r="H16" s="8">
        <v>35</v>
      </c>
      <c r="I16" s="11">
        <v>39.116822936800254</v>
      </c>
      <c r="J16" s="11">
        <v>32.202475110028431</v>
      </c>
      <c r="K16" s="12" t="s">
        <v>31</v>
      </c>
      <c r="L16" s="12" t="s">
        <v>32</v>
      </c>
      <c r="M16" s="17" t="s">
        <v>41</v>
      </c>
      <c r="N16" s="15" t="s">
        <v>46</v>
      </c>
      <c r="O16" s="10">
        <v>3068.9159071685699</v>
      </c>
      <c r="P16" s="15" t="s">
        <v>34</v>
      </c>
      <c r="Q16" s="10">
        <v>386.78577568230418</v>
      </c>
      <c r="R16" s="11">
        <v>85.658138699723182</v>
      </c>
      <c r="S16" s="13">
        <v>26.015683070921376</v>
      </c>
      <c r="T16" s="12" t="s">
        <v>38</v>
      </c>
      <c r="U16" s="11">
        <v>32.580804119614115</v>
      </c>
      <c r="V16" s="11">
        <v>1.8115283164867408</v>
      </c>
      <c r="W16" s="11">
        <v>7.5710311212381978</v>
      </c>
      <c r="X16" s="11"/>
      <c r="Y16" s="11">
        <v>5.0362267570141208</v>
      </c>
      <c r="Z16" s="11">
        <v>2.6260484194770939</v>
      </c>
      <c r="AA16" s="12" t="s">
        <v>181</v>
      </c>
      <c r="AB16" s="12" t="s">
        <v>47</v>
      </c>
      <c r="AC16" s="11">
        <v>8.4541142920477697</v>
      </c>
      <c r="AD16" s="11">
        <v>3.7565845187096056</v>
      </c>
      <c r="AE16" s="11">
        <v>2.6015683070921383</v>
      </c>
    </row>
    <row r="17" spans="1:31" customFormat="1" ht="12" customHeight="1" x14ac:dyDescent="0.25">
      <c r="A17" s="19" t="s">
        <v>80</v>
      </c>
      <c r="B17" s="8" t="s">
        <v>87</v>
      </c>
      <c r="C17" s="8" t="s">
        <v>183</v>
      </c>
      <c r="D17" s="8">
        <v>217.2</v>
      </c>
      <c r="E17" s="8" t="s">
        <v>90</v>
      </c>
      <c r="F17" s="8" t="s">
        <v>70</v>
      </c>
      <c r="G17" s="10">
        <f t="shared" si="0"/>
        <v>1152.6603965992197</v>
      </c>
      <c r="H17" s="8">
        <v>35</v>
      </c>
      <c r="I17" s="11">
        <v>39.52540645135101</v>
      </c>
      <c r="J17" s="11">
        <v>31.254637345487598</v>
      </c>
      <c r="K17" s="11">
        <v>0.34390215849403832</v>
      </c>
      <c r="L17" s="12" t="s">
        <v>32</v>
      </c>
      <c r="M17" s="14">
        <v>3.394516599723508E-3</v>
      </c>
      <c r="N17" s="10">
        <v>13.048052484038513</v>
      </c>
      <c r="O17" s="10">
        <v>4347.3278741393433</v>
      </c>
      <c r="P17" s="15" t="s">
        <v>34</v>
      </c>
      <c r="Q17" s="10">
        <v>303.64537641150093</v>
      </c>
      <c r="R17" s="11">
        <v>24.073151094582684</v>
      </c>
      <c r="S17" s="13">
        <v>30.344308102415148</v>
      </c>
      <c r="T17" s="11">
        <v>1.7619928238135729</v>
      </c>
      <c r="U17" s="12" t="s">
        <v>39</v>
      </c>
      <c r="V17" s="11">
        <v>0.83750290362665802</v>
      </c>
      <c r="W17" s="11">
        <v>1.2441166321990211</v>
      </c>
      <c r="X17" s="11"/>
      <c r="Y17" s="11">
        <v>4.5293937227538343</v>
      </c>
      <c r="Z17" s="12" t="s">
        <v>31</v>
      </c>
      <c r="AA17" s="12" t="s">
        <v>181</v>
      </c>
      <c r="AB17" s="12" t="s">
        <v>47</v>
      </c>
      <c r="AC17" s="12" t="s">
        <v>181</v>
      </c>
      <c r="AD17" s="12" t="s">
        <v>48</v>
      </c>
      <c r="AE17" s="11">
        <v>0.91639810469293748</v>
      </c>
    </row>
    <row r="18" spans="1:31" customFormat="1" ht="12" customHeight="1" x14ac:dyDescent="0.25">
      <c r="A18" s="19" t="s">
        <v>80</v>
      </c>
      <c r="B18" s="8" t="s">
        <v>87</v>
      </c>
      <c r="C18" s="8" t="s">
        <v>183</v>
      </c>
      <c r="D18" s="8">
        <v>217.2</v>
      </c>
      <c r="E18" s="8" t="s">
        <v>90</v>
      </c>
      <c r="F18" s="8" t="s">
        <v>70</v>
      </c>
      <c r="G18" s="10">
        <f t="shared" si="0"/>
        <v>1543.5635310220432</v>
      </c>
      <c r="H18" s="8">
        <v>35</v>
      </c>
      <c r="I18" s="11">
        <v>39.49619188840385</v>
      </c>
      <c r="J18" s="11">
        <v>33.545432310551014</v>
      </c>
      <c r="K18" s="11">
        <v>0.10995101499438487</v>
      </c>
      <c r="L18" s="12" t="s">
        <v>32</v>
      </c>
      <c r="M18" s="14">
        <v>5.7257509695189095E-3</v>
      </c>
      <c r="N18" s="15" t="s">
        <v>46</v>
      </c>
      <c r="O18" s="10">
        <v>2348.3877164838427</v>
      </c>
      <c r="P18" s="15" t="s">
        <v>34</v>
      </c>
      <c r="Q18" s="10">
        <v>226.74803658275971</v>
      </c>
      <c r="R18" s="11">
        <v>50.494484999308071</v>
      </c>
      <c r="S18" s="13">
        <v>7.5160854212199313</v>
      </c>
      <c r="T18" s="12" t="s">
        <v>38</v>
      </c>
      <c r="U18" s="12" t="s">
        <v>39</v>
      </c>
      <c r="V18" s="12" t="s">
        <v>40</v>
      </c>
      <c r="W18" s="12" t="s">
        <v>42</v>
      </c>
      <c r="X18" s="12"/>
      <c r="Y18" s="12" t="s">
        <v>40</v>
      </c>
      <c r="Z18" s="12" t="s">
        <v>31</v>
      </c>
      <c r="AA18" s="12" t="s">
        <v>181</v>
      </c>
      <c r="AB18" s="12" t="s">
        <v>47</v>
      </c>
      <c r="AC18" s="12" t="s">
        <v>181</v>
      </c>
      <c r="AD18" s="12" t="s">
        <v>48</v>
      </c>
      <c r="AE18" s="12" t="s">
        <v>32</v>
      </c>
    </row>
    <row r="19" spans="1:31" customFormat="1" ht="12" customHeight="1" x14ac:dyDescent="0.25">
      <c r="A19" s="19" t="s">
        <v>82</v>
      </c>
      <c r="B19" s="8" t="s">
        <v>87</v>
      </c>
      <c r="C19" s="8" t="s">
        <v>183</v>
      </c>
      <c r="D19" s="8">
        <v>221.7</v>
      </c>
      <c r="E19" s="8" t="s">
        <v>91</v>
      </c>
      <c r="F19" s="8" t="s">
        <v>61</v>
      </c>
      <c r="G19" s="10">
        <f t="shared" si="0"/>
        <v>1127.0862108267597</v>
      </c>
      <c r="H19" s="8">
        <v>35</v>
      </c>
      <c r="I19" s="11">
        <v>41.060328425729395</v>
      </c>
      <c r="J19" s="11">
        <v>31.443946651359479</v>
      </c>
      <c r="K19" s="12" t="s">
        <v>31</v>
      </c>
      <c r="L19" s="12" t="s">
        <v>32</v>
      </c>
      <c r="M19" s="17" t="s">
        <v>41</v>
      </c>
      <c r="N19" s="15" t="s">
        <v>46</v>
      </c>
      <c r="O19" s="10">
        <v>672.87643240086834</v>
      </c>
      <c r="P19" s="15" t="s">
        <v>34</v>
      </c>
      <c r="Q19" s="10">
        <v>310.53525155210792</v>
      </c>
      <c r="R19" s="11">
        <v>4.8126957506020593</v>
      </c>
      <c r="S19" s="13">
        <v>2.8425688161902336</v>
      </c>
      <c r="T19" s="12" t="s">
        <v>38</v>
      </c>
      <c r="U19" s="12" t="s">
        <v>39</v>
      </c>
      <c r="V19" s="12" t="s">
        <v>40</v>
      </c>
      <c r="W19" s="11">
        <v>2.7029180502601271</v>
      </c>
      <c r="X19" s="12"/>
      <c r="Y19" s="11" t="s">
        <v>40</v>
      </c>
      <c r="Z19" s="11">
        <v>4.9553497588102333E-2</v>
      </c>
      <c r="AA19" s="12" t="s">
        <v>181</v>
      </c>
      <c r="AB19" s="12" t="s">
        <v>47</v>
      </c>
      <c r="AC19" s="11">
        <v>0.59072668951141771</v>
      </c>
      <c r="AD19" s="11">
        <v>1.2553552722319257</v>
      </c>
      <c r="AE19" s="12" t="s">
        <v>32</v>
      </c>
    </row>
    <row r="20" spans="1:31" customFormat="1" ht="12" customHeight="1" x14ac:dyDescent="0.25">
      <c r="A20" s="19" t="s">
        <v>82</v>
      </c>
      <c r="B20" s="8" t="s">
        <v>87</v>
      </c>
      <c r="C20" s="8" t="s">
        <v>184</v>
      </c>
      <c r="D20" s="8">
        <v>221.7</v>
      </c>
      <c r="E20" s="8" t="s">
        <v>91</v>
      </c>
      <c r="F20" s="8" t="s">
        <v>61</v>
      </c>
      <c r="G20" s="10">
        <f t="shared" si="0"/>
        <v>3683.6670560105799</v>
      </c>
      <c r="H20" s="8">
        <v>35</v>
      </c>
      <c r="I20" s="11">
        <v>35.120489566156273</v>
      </c>
      <c r="J20" s="11">
        <v>35.685108848644241</v>
      </c>
      <c r="K20" s="12" t="s">
        <v>31</v>
      </c>
      <c r="L20" s="12" t="s">
        <v>32</v>
      </c>
      <c r="M20" s="17" t="s">
        <v>41</v>
      </c>
      <c r="N20" s="15" t="s">
        <v>46</v>
      </c>
      <c r="O20" s="10">
        <v>976.1184963468304</v>
      </c>
      <c r="P20" s="15" t="s">
        <v>34</v>
      </c>
      <c r="Q20" s="10">
        <v>95.014015837536306</v>
      </c>
      <c r="R20" s="11">
        <v>15.850296748807549</v>
      </c>
      <c r="S20" s="13">
        <v>9.0380042037220463</v>
      </c>
      <c r="T20" s="12" t="s">
        <v>38</v>
      </c>
      <c r="U20" s="12" t="s">
        <v>39</v>
      </c>
      <c r="V20" s="12" t="s">
        <v>40</v>
      </c>
      <c r="W20" s="11">
        <v>0.16324225887476215</v>
      </c>
      <c r="X20" s="12"/>
      <c r="Y20" s="12" t="s">
        <v>40</v>
      </c>
      <c r="Z20" s="12" t="s">
        <v>31</v>
      </c>
      <c r="AA20" s="12" t="s">
        <v>181</v>
      </c>
      <c r="AB20" s="12" t="s">
        <v>47</v>
      </c>
      <c r="AC20" s="12" t="s">
        <v>181</v>
      </c>
      <c r="AD20" s="12" t="s">
        <v>48</v>
      </c>
      <c r="AE20" s="12" t="s">
        <v>32</v>
      </c>
    </row>
    <row r="21" spans="1:31" customFormat="1" ht="12" customHeight="1" x14ac:dyDescent="0.25">
      <c r="A21" s="19" t="s">
        <v>82</v>
      </c>
      <c r="B21" s="8" t="s">
        <v>87</v>
      </c>
      <c r="C21" s="8" t="s">
        <v>183</v>
      </c>
      <c r="D21" s="8">
        <v>221.7</v>
      </c>
      <c r="E21" s="8" t="s">
        <v>91</v>
      </c>
      <c r="F21" s="8" t="s">
        <v>61</v>
      </c>
      <c r="G21" s="10">
        <f t="shared" si="0"/>
        <v>800.84383615647482</v>
      </c>
      <c r="H21" s="8">
        <v>35</v>
      </c>
      <c r="I21" s="11">
        <v>38.048420181272</v>
      </c>
      <c r="J21" s="11">
        <v>31.103645420769215</v>
      </c>
      <c r="K21" s="12" t="s">
        <v>31</v>
      </c>
      <c r="L21" s="12" t="s">
        <v>32</v>
      </c>
      <c r="M21" s="17" t="s">
        <v>41</v>
      </c>
      <c r="N21" s="15" t="s">
        <v>46</v>
      </c>
      <c r="O21" s="10">
        <v>1974.6154473562699</v>
      </c>
      <c r="P21" s="15" t="s">
        <v>34</v>
      </c>
      <c r="Q21" s="10">
        <v>437.03901334843312</v>
      </c>
      <c r="R21" s="11">
        <v>1.8537910755774771</v>
      </c>
      <c r="S21" s="13">
        <v>9.6314284932237637</v>
      </c>
      <c r="T21" s="12" t="s">
        <v>38</v>
      </c>
      <c r="U21" s="12" t="s">
        <v>39</v>
      </c>
      <c r="V21" s="12" t="s">
        <v>40</v>
      </c>
      <c r="W21" s="12" t="s">
        <v>42</v>
      </c>
      <c r="X21" s="12"/>
      <c r="Y21" s="12" t="s">
        <v>40</v>
      </c>
      <c r="Z21" s="12" t="s">
        <v>31</v>
      </c>
      <c r="AA21" s="12" t="s">
        <v>181</v>
      </c>
      <c r="AB21" s="12" t="s">
        <v>47</v>
      </c>
      <c r="AC21" s="11">
        <v>0.31381136148808908</v>
      </c>
      <c r="AD21" s="12" t="s">
        <v>48</v>
      </c>
      <c r="AE21" s="12" t="s">
        <v>32</v>
      </c>
    </row>
    <row r="22" spans="1:31" customFormat="1" ht="12" customHeight="1" x14ac:dyDescent="0.25">
      <c r="A22" s="19" t="s">
        <v>82</v>
      </c>
      <c r="B22" s="8" t="s">
        <v>87</v>
      </c>
      <c r="C22" s="8" t="s">
        <v>183</v>
      </c>
      <c r="D22" s="8">
        <v>221.7</v>
      </c>
      <c r="E22" s="8" t="s">
        <v>91</v>
      </c>
      <c r="F22" s="8" t="s">
        <v>61</v>
      </c>
      <c r="G22" s="10">
        <f t="shared" si="0"/>
        <v>893.08417880104162</v>
      </c>
      <c r="H22" s="8">
        <v>35</v>
      </c>
      <c r="I22" s="11">
        <v>38.261877606115114</v>
      </c>
      <c r="J22" s="11">
        <v>28.99696153679108</v>
      </c>
      <c r="K22" s="12" t="s">
        <v>31</v>
      </c>
      <c r="L22" s="12" t="s">
        <v>32</v>
      </c>
      <c r="M22" s="14">
        <v>1.5990799983614655E-3</v>
      </c>
      <c r="N22" s="15" t="s">
        <v>46</v>
      </c>
      <c r="O22" s="10">
        <v>1587.2547010087249</v>
      </c>
      <c r="P22" s="15" t="s">
        <v>34</v>
      </c>
      <c r="Q22" s="10">
        <v>391.90034747885937</v>
      </c>
      <c r="R22" s="11">
        <v>3.346059490374111</v>
      </c>
      <c r="S22" s="13">
        <v>6.2840629453367463</v>
      </c>
      <c r="T22" s="12" t="s">
        <v>38</v>
      </c>
      <c r="U22" s="12" t="s">
        <v>39</v>
      </c>
      <c r="V22" s="12" t="s">
        <v>40</v>
      </c>
      <c r="W22" s="11">
        <v>6.662139353656768E-2</v>
      </c>
      <c r="X22" s="12"/>
      <c r="Y22" s="12" t="s">
        <v>40</v>
      </c>
      <c r="Z22" s="12" t="s">
        <v>31</v>
      </c>
      <c r="AA22" s="12" t="s">
        <v>181</v>
      </c>
      <c r="AB22" s="12" t="s">
        <v>47</v>
      </c>
      <c r="AC22" s="11">
        <v>17.616568992313727</v>
      </c>
      <c r="AD22" s="11">
        <v>3.1878336807247627</v>
      </c>
      <c r="AE22" s="11">
        <v>1.3674041023380514</v>
      </c>
    </row>
    <row r="23" spans="1:31" customFormat="1" ht="12" customHeight="1" x14ac:dyDescent="0.25">
      <c r="A23" s="19" t="s">
        <v>83</v>
      </c>
      <c r="B23" s="8" t="s">
        <v>87</v>
      </c>
      <c r="C23" s="8" t="s">
        <v>184</v>
      </c>
      <c r="D23" s="8">
        <v>230.24</v>
      </c>
      <c r="E23" s="8" t="s">
        <v>91</v>
      </c>
      <c r="F23" s="8" t="s">
        <v>62</v>
      </c>
      <c r="G23" s="10">
        <f t="shared" si="0"/>
        <v>7246.3272931063293</v>
      </c>
      <c r="H23" s="8">
        <v>35</v>
      </c>
      <c r="I23" s="11">
        <v>45.11368037967366</v>
      </c>
      <c r="J23" s="11">
        <v>11.61234679542831</v>
      </c>
      <c r="K23" s="12" t="s">
        <v>31</v>
      </c>
      <c r="L23" s="12" t="s">
        <v>32</v>
      </c>
      <c r="M23" s="14">
        <v>2.1720497265342201E-3</v>
      </c>
      <c r="N23" s="10">
        <v>10.509839261386491</v>
      </c>
      <c r="O23" s="10">
        <v>1506.6382026662325</v>
      </c>
      <c r="P23" s="10">
        <v>41.218886322538097</v>
      </c>
      <c r="Q23" s="10">
        <v>48.300330062784575</v>
      </c>
      <c r="R23" s="11">
        <v>12.624504874853196</v>
      </c>
      <c r="S23" s="16" t="s">
        <v>37</v>
      </c>
      <c r="T23" s="11">
        <v>0.52744546479077181</v>
      </c>
      <c r="U23" s="12" t="s">
        <v>39</v>
      </c>
      <c r="V23" s="11">
        <v>1.1879732343551412</v>
      </c>
      <c r="W23" s="11">
        <v>1.0133790180007884</v>
      </c>
      <c r="X23" s="11"/>
      <c r="Y23" s="12" t="s">
        <v>40</v>
      </c>
      <c r="Z23" s="12" t="s">
        <v>31</v>
      </c>
      <c r="AA23" s="12" t="s">
        <v>181</v>
      </c>
      <c r="AB23" s="12" t="s">
        <v>47</v>
      </c>
      <c r="AC23" s="12" t="s">
        <v>181</v>
      </c>
      <c r="AD23" s="12" t="s">
        <v>48</v>
      </c>
      <c r="AE23" s="11">
        <v>0.25273428521224484</v>
      </c>
    </row>
    <row r="26" spans="1:31" customFormat="1" ht="12" customHeight="1" x14ac:dyDescent="0.25">
      <c r="A26" s="19" t="s">
        <v>72</v>
      </c>
      <c r="B26" s="8" t="s">
        <v>88</v>
      </c>
      <c r="C26" s="8" t="s">
        <v>184</v>
      </c>
      <c r="D26" s="8">
        <v>88.19</v>
      </c>
      <c r="E26" s="8" t="s">
        <v>90</v>
      </c>
      <c r="F26" s="8" t="s">
        <v>60</v>
      </c>
      <c r="G26" s="10">
        <f t="shared" ref="G26:G33" si="1">(H26*10000)/Q26</f>
        <v>5311.1855916431405</v>
      </c>
      <c r="H26" s="8">
        <v>33.5</v>
      </c>
      <c r="I26" s="11">
        <v>34.411700350088893</v>
      </c>
      <c r="J26" s="12" t="s">
        <v>32</v>
      </c>
      <c r="K26" s="11">
        <v>27.365348201881702</v>
      </c>
      <c r="L26" s="12" t="s">
        <v>32</v>
      </c>
      <c r="M26" s="17" t="s">
        <v>41</v>
      </c>
      <c r="N26" s="10">
        <v>2042.8011775048792</v>
      </c>
      <c r="O26" s="15" t="s">
        <v>33</v>
      </c>
      <c r="P26" s="15" t="s">
        <v>34</v>
      </c>
      <c r="Q26" s="10">
        <v>63.074429281308518</v>
      </c>
      <c r="R26" s="12" t="s">
        <v>36</v>
      </c>
      <c r="S26" s="16" t="s">
        <v>37</v>
      </c>
      <c r="T26" s="12" t="s">
        <v>38</v>
      </c>
      <c r="U26" s="12" t="s">
        <v>39</v>
      </c>
      <c r="V26" s="12" t="s">
        <v>40</v>
      </c>
      <c r="W26" s="12" t="s">
        <v>42</v>
      </c>
      <c r="X26" s="12"/>
      <c r="Y26" s="12" t="s">
        <v>40</v>
      </c>
      <c r="Z26" s="11">
        <v>0.10950421750227175</v>
      </c>
      <c r="AA26" s="12" t="s">
        <v>181</v>
      </c>
      <c r="AB26" s="11">
        <v>1.6378826626150327</v>
      </c>
      <c r="AC26" s="11">
        <v>857.93480187755449</v>
      </c>
      <c r="AD26" s="11">
        <v>0.56832688883679028</v>
      </c>
      <c r="AE26" s="12" t="s">
        <v>32</v>
      </c>
    </row>
    <row r="27" spans="1:31" customFormat="1" ht="12" customHeight="1" x14ac:dyDescent="0.25">
      <c r="A27" s="19" t="s">
        <v>73</v>
      </c>
      <c r="B27" s="8" t="s">
        <v>88</v>
      </c>
      <c r="C27" s="8" t="s">
        <v>184</v>
      </c>
      <c r="D27" s="8">
        <v>89.05</v>
      </c>
      <c r="E27" s="8" t="s">
        <v>90</v>
      </c>
      <c r="F27" s="8" t="s">
        <v>60</v>
      </c>
      <c r="G27" s="10">
        <f t="shared" si="1"/>
        <v>4555.4275677712358</v>
      </c>
      <c r="H27" s="8">
        <v>33.5</v>
      </c>
      <c r="I27" s="11">
        <v>32.558559615271832</v>
      </c>
      <c r="J27" s="12" t="s">
        <v>32</v>
      </c>
      <c r="K27" s="11">
        <v>29.8873721082741</v>
      </c>
      <c r="L27" s="12" t="s">
        <v>32</v>
      </c>
      <c r="M27" s="17" t="s">
        <v>41</v>
      </c>
      <c r="N27" s="10">
        <v>1882.6881387921796</v>
      </c>
      <c r="O27" s="15" t="s">
        <v>33</v>
      </c>
      <c r="P27" s="15" t="s">
        <v>34</v>
      </c>
      <c r="Q27" s="10">
        <v>73.538651425402932</v>
      </c>
      <c r="R27" s="11">
        <v>0.90346479278741321</v>
      </c>
      <c r="S27" s="16" t="s">
        <v>37</v>
      </c>
      <c r="T27" s="12" t="s">
        <v>38</v>
      </c>
      <c r="U27" s="12" t="s">
        <v>39</v>
      </c>
      <c r="V27" s="12" t="s">
        <v>40</v>
      </c>
      <c r="W27" s="12" t="s">
        <v>42</v>
      </c>
      <c r="X27" s="12"/>
      <c r="Y27" s="11">
        <v>9.4433917498840378E-2</v>
      </c>
      <c r="Z27" s="11">
        <v>0.33580419170296599</v>
      </c>
      <c r="AA27" s="11">
        <v>0.22513702106841205</v>
      </c>
      <c r="AB27" s="11">
        <v>5.6645617514480486</v>
      </c>
      <c r="AC27" s="11">
        <v>722.24788915230204</v>
      </c>
      <c r="AD27" s="11">
        <v>1.9182770405361453</v>
      </c>
      <c r="AE27" s="12" t="s">
        <v>32</v>
      </c>
    </row>
    <row r="28" spans="1:31" customFormat="1" ht="12" customHeight="1" x14ac:dyDescent="0.25">
      <c r="A28" s="19" t="s">
        <v>76</v>
      </c>
      <c r="B28" s="8" t="s">
        <v>88</v>
      </c>
      <c r="C28" s="8" t="s">
        <v>184</v>
      </c>
      <c r="D28" s="8">
        <v>142.80000000000001</v>
      </c>
      <c r="E28" s="8" t="s">
        <v>90</v>
      </c>
      <c r="F28" s="8" t="s">
        <v>69</v>
      </c>
      <c r="G28" s="10">
        <f t="shared" si="1"/>
        <v>4654.1527864948885</v>
      </c>
      <c r="H28" s="8">
        <v>33.5</v>
      </c>
      <c r="I28" s="11">
        <v>30.598292425550266</v>
      </c>
      <c r="J28" s="12" t="s">
        <v>32</v>
      </c>
      <c r="K28" s="11">
        <v>36.677711918297398</v>
      </c>
      <c r="L28" s="12" t="s">
        <v>32</v>
      </c>
      <c r="M28" s="17" t="s">
        <v>41</v>
      </c>
      <c r="N28" s="10">
        <v>10829.073584656018</v>
      </c>
      <c r="O28" s="10">
        <v>35.643256284057408</v>
      </c>
      <c r="P28" s="10">
        <v>32.399227198296423</v>
      </c>
      <c r="Q28" s="10">
        <v>71.978728539398347</v>
      </c>
      <c r="R28" s="11">
        <v>0.69280259498801511</v>
      </c>
      <c r="S28" s="16" t="s">
        <v>37</v>
      </c>
      <c r="T28" s="12" t="s">
        <v>38</v>
      </c>
      <c r="U28" s="12" t="s">
        <v>39</v>
      </c>
      <c r="V28" s="12" t="s">
        <v>40</v>
      </c>
      <c r="W28" s="12" t="s">
        <v>42</v>
      </c>
      <c r="X28" s="12"/>
      <c r="Y28" s="12" t="s">
        <v>40</v>
      </c>
      <c r="Z28" s="11">
        <v>0.87641581448949579</v>
      </c>
      <c r="AA28" s="12" t="s">
        <v>181</v>
      </c>
      <c r="AB28" s="11">
        <v>8.9568848378527459</v>
      </c>
      <c r="AC28" s="11">
        <v>1427.4822069190661</v>
      </c>
      <c r="AD28" s="11">
        <v>1.7774698245670497</v>
      </c>
      <c r="AE28" s="11">
        <v>4.3996777835818061E-2</v>
      </c>
    </row>
    <row r="29" spans="1:31" customFormat="1" ht="12" customHeight="1" x14ac:dyDescent="0.25">
      <c r="A29" s="19" t="s">
        <v>79</v>
      </c>
      <c r="B29" s="8" t="s">
        <v>88</v>
      </c>
      <c r="C29" s="8" t="s">
        <v>184</v>
      </c>
      <c r="D29" s="8">
        <v>198.58</v>
      </c>
      <c r="E29" s="8" t="s">
        <v>90</v>
      </c>
      <c r="F29" s="8" t="s">
        <v>67</v>
      </c>
      <c r="G29" s="10">
        <f t="shared" si="1"/>
        <v>2435.4390424283997</v>
      </c>
      <c r="H29" s="8">
        <v>33.5</v>
      </c>
      <c r="I29" s="11">
        <v>26.354635461981673</v>
      </c>
      <c r="J29" s="12" t="s">
        <v>32</v>
      </c>
      <c r="K29" s="11">
        <v>38.244546988251308</v>
      </c>
      <c r="L29" s="12" t="s">
        <v>32</v>
      </c>
      <c r="M29" s="17" t="s">
        <v>41</v>
      </c>
      <c r="N29" s="10">
        <v>13251.70120059695</v>
      </c>
      <c r="O29" s="10">
        <v>35.71550902164342</v>
      </c>
      <c r="P29" s="10">
        <v>36.081704564319679</v>
      </c>
      <c r="Q29" s="10">
        <v>137.55220071776802</v>
      </c>
      <c r="R29" s="12" t="s">
        <v>36</v>
      </c>
      <c r="S29" s="16" t="s">
        <v>37</v>
      </c>
      <c r="T29" s="12" t="s">
        <v>38</v>
      </c>
      <c r="U29" s="11">
        <v>3.6035930121485147</v>
      </c>
      <c r="V29" s="12" t="s">
        <v>40</v>
      </c>
      <c r="W29" s="11">
        <v>0.34903012661330485</v>
      </c>
      <c r="X29" s="12"/>
      <c r="Y29" s="12" t="s">
        <v>40</v>
      </c>
      <c r="Z29" s="12" t="s">
        <v>31</v>
      </c>
      <c r="AA29" s="12" t="s">
        <v>181</v>
      </c>
      <c r="AB29" s="11" t="s">
        <v>47</v>
      </c>
      <c r="AC29" s="11">
        <v>2.5106337973538455</v>
      </c>
      <c r="AD29" s="12" t="s">
        <v>48</v>
      </c>
      <c r="AE29" s="12" t="s">
        <v>32</v>
      </c>
    </row>
    <row r="30" spans="1:31" customFormat="1" ht="12" customHeight="1" x14ac:dyDescent="0.25">
      <c r="A30" s="19" t="s">
        <v>81</v>
      </c>
      <c r="B30" s="8" t="s">
        <v>88</v>
      </c>
      <c r="C30" s="8" t="s">
        <v>183</v>
      </c>
      <c r="D30" s="8">
        <v>219.5</v>
      </c>
      <c r="E30" s="8" t="s">
        <v>90</v>
      </c>
      <c r="F30" s="8" t="s">
        <v>65</v>
      </c>
      <c r="G30" s="10">
        <f t="shared" si="1"/>
        <v>1587.3436258211673</v>
      </c>
      <c r="H30" s="8">
        <v>33.5</v>
      </c>
      <c r="I30" s="11">
        <v>21.110250159046185</v>
      </c>
      <c r="J30" s="12" t="s">
        <v>32</v>
      </c>
      <c r="K30" s="11">
        <v>39.927650637911974</v>
      </c>
      <c r="L30" s="12" t="s">
        <v>32</v>
      </c>
      <c r="M30" s="14">
        <v>3.1119901245741967E-3</v>
      </c>
      <c r="N30" s="10">
        <v>73267.787880018135</v>
      </c>
      <c r="O30" s="10">
        <v>26.081673407838622</v>
      </c>
      <c r="P30" s="10">
        <v>858.20660628692565</v>
      </c>
      <c r="Q30" s="10">
        <v>211.04441064340887</v>
      </c>
      <c r="R30" s="11">
        <v>13.870375427835599</v>
      </c>
      <c r="S30" s="16" t="s">
        <v>37</v>
      </c>
      <c r="T30" s="11">
        <v>18.993996957906802</v>
      </c>
      <c r="U30" s="11">
        <v>13.711787142381016</v>
      </c>
      <c r="V30" s="11">
        <v>0.23910233806998923</v>
      </c>
      <c r="W30" s="11">
        <v>8.2966071490510043</v>
      </c>
      <c r="X30" s="11"/>
      <c r="Y30" s="12" t="s">
        <v>40</v>
      </c>
      <c r="Z30" s="12" t="s">
        <v>31</v>
      </c>
      <c r="AA30" s="12" t="s">
        <v>181</v>
      </c>
      <c r="AB30" s="12" t="s">
        <v>47</v>
      </c>
      <c r="AC30" s="11">
        <v>18.610308222586543</v>
      </c>
      <c r="AD30" s="12" t="s">
        <v>48</v>
      </c>
      <c r="AE30" s="11">
        <v>13.406809670352969</v>
      </c>
    </row>
    <row r="31" spans="1:31" customFormat="1" ht="12.75" customHeight="1" x14ac:dyDescent="0.25">
      <c r="A31" s="19" t="s">
        <v>84</v>
      </c>
      <c r="B31" s="8" t="s">
        <v>88</v>
      </c>
      <c r="C31" s="8" t="s">
        <v>183</v>
      </c>
      <c r="D31" s="8">
        <v>234.29</v>
      </c>
      <c r="E31" s="8" t="s">
        <v>91</v>
      </c>
      <c r="F31" s="8" t="s">
        <v>63</v>
      </c>
      <c r="G31" s="10">
        <f t="shared" si="1"/>
        <v>704.66878320933529</v>
      </c>
      <c r="H31" s="8">
        <v>38</v>
      </c>
      <c r="I31" s="11">
        <v>18.770225437566346</v>
      </c>
      <c r="J31" s="12" t="s">
        <v>32</v>
      </c>
      <c r="K31" s="11">
        <v>34.380750719132898</v>
      </c>
      <c r="L31" s="12" t="s">
        <v>32</v>
      </c>
      <c r="M31" s="14">
        <v>6.486693376668567E-3</v>
      </c>
      <c r="N31" s="10">
        <v>210882.40167549512</v>
      </c>
      <c r="O31" s="10">
        <v>1710.5410434275011</v>
      </c>
      <c r="P31" s="10">
        <v>45.298742080402157</v>
      </c>
      <c r="Q31" s="10">
        <v>539.26044271371359</v>
      </c>
      <c r="R31" s="11">
        <v>11.185221612502167</v>
      </c>
      <c r="S31" s="16" t="s">
        <v>37</v>
      </c>
      <c r="T31" s="11">
        <v>1.2476073594459209</v>
      </c>
      <c r="U31" s="11">
        <v>40.649945160456355</v>
      </c>
      <c r="V31" s="11">
        <v>1.4941017077593266</v>
      </c>
      <c r="W31" s="11">
        <v>1.6562690421760409</v>
      </c>
      <c r="X31" s="11"/>
      <c r="Y31" s="11">
        <v>10.828453476785395</v>
      </c>
      <c r="Z31" s="11">
        <v>24.108877049951509</v>
      </c>
      <c r="AA31" s="11">
        <v>25.90500742645445</v>
      </c>
      <c r="AB31" s="11">
        <v>11.014622819357349</v>
      </c>
      <c r="AC31" s="11">
        <v>8.7093364425155659</v>
      </c>
      <c r="AD31" s="11">
        <v>9.5570615749583556</v>
      </c>
      <c r="AE31" s="11">
        <v>1.2130116614370221</v>
      </c>
    </row>
    <row r="32" spans="1:31" customFormat="1" ht="12" customHeight="1" x14ac:dyDescent="0.25">
      <c r="A32" s="19" t="s">
        <v>84</v>
      </c>
      <c r="B32" s="8" t="s">
        <v>88</v>
      </c>
      <c r="C32" s="8" t="s">
        <v>183</v>
      </c>
      <c r="D32" s="8">
        <v>234.29</v>
      </c>
      <c r="E32" s="8" t="s">
        <v>91</v>
      </c>
      <c r="F32" s="8" t="s">
        <v>63</v>
      </c>
      <c r="G32" s="10">
        <f t="shared" si="1"/>
        <v>1435.3466978155136</v>
      </c>
      <c r="H32" s="8">
        <v>33.5</v>
      </c>
      <c r="I32" s="11">
        <v>19.228169731642851</v>
      </c>
      <c r="J32" s="12" t="s">
        <v>32</v>
      </c>
      <c r="K32" s="11">
        <v>43.601084096365803</v>
      </c>
      <c r="L32" s="12" t="s">
        <v>32</v>
      </c>
      <c r="M32" s="14">
        <v>4.3391942333355655E-3</v>
      </c>
      <c r="N32" s="10">
        <v>138725.09607115644</v>
      </c>
      <c r="O32" s="10">
        <v>20135.063151590999</v>
      </c>
      <c r="P32" s="10">
        <v>26.606420907738364</v>
      </c>
      <c r="Q32" s="10">
        <v>233.39308928626374</v>
      </c>
      <c r="R32" s="11">
        <v>2.9090991095446292</v>
      </c>
      <c r="S32" s="13">
        <v>20.952556464843966</v>
      </c>
      <c r="T32" s="12" t="s">
        <v>38</v>
      </c>
      <c r="U32" s="11">
        <v>4.3704959049917287</v>
      </c>
      <c r="V32" s="12" t="s">
        <v>40</v>
      </c>
      <c r="W32" s="11">
        <v>1.2501105117680011</v>
      </c>
      <c r="X32" s="12"/>
      <c r="Y32" s="11">
        <v>6.796375458344345</v>
      </c>
      <c r="Z32" s="11">
        <v>30.675638223039524</v>
      </c>
      <c r="AA32" s="11">
        <v>11.25574644021248</v>
      </c>
      <c r="AB32" s="11">
        <v>7.2220556872960442</v>
      </c>
      <c r="AC32" s="11">
        <v>4.019216328470268</v>
      </c>
      <c r="AD32" s="11">
        <v>4.5720004162782768</v>
      </c>
      <c r="AE32" s="12" t="s">
        <v>32</v>
      </c>
    </row>
    <row r="33" spans="1:31" customFormat="1" ht="12" customHeight="1" x14ac:dyDescent="0.25">
      <c r="A33" s="19" t="s">
        <v>84</v>
      </c>
      <c r="B33" s="8" t="s">
        <v>88</v>
      </c>
      <c r="C33" s="8" t="s">
        <v>183</v>
      </c>
      <c r="D33" s="8">
        <v>234.29</v>
      </c>
      <c r="E33" s="8" t="s">
        <v>91</v>
      </c>
      <c r="F33" s="8" t="s">
        <v>63</v>
      </c>
      <c r="G33" s="10">
        <f t="shared" si="1"/>
        <v>2790.3105986464197</v>
      </c>
      <c r="H33" s="8">
        <v>33.5</v>
      </c>
      <c r="I33" s="11">
        <v>33.283235649125366</v>
      </c>
      <c r="J33" s="12" t="s">
        <v>32</v>
      </c>
      <c r="K33" s="11">
        <v>32.907144604663301</v>
      </c>
      <c r="L33" s="12" t="s">
        <v>32</v>
      </c>
      <c r="M33" s="14">
        <v>7.5400770590410612E-3</v>
      </c>
      <c r="N33" s="10">
        <v>42913.68457183487</v>
      </c>
      <c r="O33" s="10">
        <v>83.68717259852707</v>
      </c>
      <c r="P33" s="10">
        <v>2740.1832689091489</v>
      </c>
      <c r="Q33" s="10">
        <f>360.17495704153/3</f>
        <v>120.05831901384333</v>
      </c>
      <c r="R33" s="11">
        <v>0.89632163001701126</v>
      </c>
      <c r="S33" s="13">
        <v>1.3225317112291819</v>
      </c>
      <c r="T33" s="11">
        <v>1.4871622147016941</v>
      </c>
      <c r="U33" s="11">
        <v>27.25549446378259</v>
      </c>
      <c r="V33" s="11">
        <v>2.7676216861545671</v>
      </c>
      <c r="W33" s="11">
        <v>4.4212436321451341</v>
      </c>
      <c r="X33" s="11"/>
      <c r="Y33" s="11">
        <v>1.8841046508520849</v>
      </c>
      <c r="Z33" s="11">
        <v>0.19507337963349999</v>
      </c>
      <c r="AA33" s="11">
        <v>3.67111172110745</v>
      </c>
      <c r="AB33" s="11">
        <v>3.8216604423426173</v>
      </c>
      <c r="AC33" s="11">
        <v>302.1328464886596</v>
      </c>
      <c r="AD33" s="11">
        <v>0.60730363503193419</v>
      </c>
      <c r="AE33" s="12" t="s">
        <v>32</v>
      </c>
    </row>
    <row r="36" spans="1:31" customFormat="1" ht="12" customHeight="1" x14ac:dyDescent="0.25">
      <c r="A36" s="19" t="s">
        <v>75</v>
      </c>
      <c r="B36" s="8" t="s">
        <v>89</v>
      </c>
      <c r="C36" s="8" t="s">
        <v>183</v>
      </c>
      <c r="D36" s="8">
        <v>133.49</v>
      </c>
      <c r="E36" s="8" t="s">
        <v>90</v>
      </c>
      <c r="F36" s="8" t="s">
        <v>67</v>
      </c>
      <c r="G36" s="10">
        <f t="shared" ref="G36:G45" si="2">(H36*10000)/Q36</f>
        <v>658.53007900381954</v>
      </c>
      <c r="H36" s="8">
        <v>38</v>
      </c>
      <c r="I36" s="11">
        <v>57.966079077166398</v>
      </c>
      <c r="J36" s="11">
        <v>1.572806019383298</v>
      </c>
      <c r="K36" s="11">
        <v>1.8436203008665148</v>
      </c>
      <c r="L36" s="12" t="s">
        <v>32</v>
      </c>
      <c r="M36" s="17" t="s">
        <v>41</v>
      </c>
      <c r="N36" s="10">
        <v>119.21036352213143</v>
      </c>
      <c r="O36" s="10">
        <v>125.98072055921186</v>
      </c>
      <c r="P36" s="15" t="s">
        <v>34</v>
      </c>
      <c r="Q36" s="10">
        <v>577.04273823731592</v>
      </c>
      <c r="R36" s="11">
        <v>5.5829405721155485</v>
      </c>
      <c r="S36" s="13">
        <v>22.295306519800988</v>
      </c>
      <c r="T36" s="11">
        <v>1.1405447624004712</v>
      </c>
      <c r="U36" s="11">
        <v>25.841932013840811</v>
      </c>
      <c r="V36" s="11">
        <v>1.3905271760772868</v>
      </c>
      <c r="W36" s="12" t="s">
        <v>42</v>
      </c>
      <c r="X36" s="11"/>
      <c r="Y36" s="11">
        <v>9.738898199492608</v>
      </c>
      <c r="Z36" s="11">
        <v>0.22394257891881394</v>
      </c>
      <c r="AA36" s="12" t="s">
        <v>181</v>
      </c>
      <c r="AB36" s="12" t="s">
        <v>47</v>
      </c>
      <c r="AC36" s="12" t="s">
        <v>181</v>
      </c>
      <c r="AD36" s="11">
        <v>4.1924133960382619</v>
      </c>
      <c r="AE36" s="11">
        <v>0.24998241367681559</v>
      </c>
    </row>
    <row r="37" spans="1:31" customFormat="1" ht="12" customHeight="1" x14ac:dyDescent="0.25">
      <c r="A37" s="19" t="s">
        <v>75</v>
      </c>
      <c r="B37" s="8" t="s">
        <v>89</v>
      </c>
      <c r="C37" s="8" t="s">
        <v>184</v>
      </c>
      <c r="D37" s="8">
        <v>133.49</v>
      </c>
      <c r="E37" s="8" t="s">
        <v>90</v>
      </c>
      <c r="F37" s="8" t="s">
        <v>67</v>
      </c>
      <c r="G37" s="10">
        <f t="shared" si="2"/>
        <v>3325.0941508225251</v>
      </c>
      <c r="H37" s="8">
        <v>38</v>
      </c>
      <c r="I37" s="11">
        <v>58.939843844044375</v>
      </c>
      <c r="J37" s="12" t="s">
        <v>32</v>
      </c>
      <c r="K37" s="11">
        <v>0.40298634843033698</v>
      </c>
      <c r="L37" s="12" t="s">
        <v>32</v>
      </c>
      <c r="M37" s="17" t="s">
        <v>41</v>
      </c>
      <c r="N37" s="10">
        <v>15.427207449112288</v>
      </c>
      <c r="O37" s="15" t="s">
        <v>33</v>
      </c>
      <c r="P37" s="15" t="s">
        <v>34</v>
      </c>
      <c r="Q37" s="10">
        <v>114.28247825884864</v>
      </c>
      <c r="R37" s="12" t="s">
        <v>36</v>
      </c>
      <c r="S37" s="16" t="s">
        <v>37</v>
      </c>
      <c r="T37" s="12" t="s">
        <v>38</v>
      </c>
      <c r="U37" s="11" t="s">
        <v>39</v>
      </c>
      <c r="V37" s="12" t="s">
        <v>40</v>
      </c>
      <c r="W37" s="12" t="s">
        <v>42</v>
      </c>
      <c r="X37" s="12"/>
      <c r="Y37" s="12" t="s">
        <v>40</v>
      </c>
      <c r="Z37" s="12" t="s">
        <v>31</v>
      </c>
      <c r="AA37" s="12" t="s">
        <v>181</v>
      </c>
      <c r="AB37" s="12" t="s">
        <v>47</v>
      </c>
      <c r="AC37" s="12" t="s">
        <v>181</v>
      </c>
      <c r="AD37" s="12" t="s">
        <v>48</v>
      </c>
      <c r="AE37" s="12" t="s">
        <v>32</v>
      </c>
    </row>
    <row r="38" spans="1:31" customFormat="1" ht="12" customHeight="1" x14ac:dyDescent="0.25">
      <c r="A38" s="19" t="s">
        <v>76</v>
      </c>
      <c r="B38" s="8" t="s">
        <v>89</v>
      </c>
      <c r="C38" s="8" t="s">
        <v>183</v>
      </c>
      <c r="D38" s="8">
        <v>142.80000000000001</v>
      </c>
      <c r="E38" s="8" t="s">
        <v>90</v>
      </c>
      <c r="F38" s="8" t="s">
        <v>69</v>
      </c>
      <c r="G38" s="10">
        <f t="shared" si="2"/>
        <v>3859.2798677410146</v>
      </c>
      <c r="H38" s="8">
        <v>36</v>
      </c>
      <c r="I38" s="11">
        <v>50.242626219638083</v>
      </c>
      <c r="J38" s="12" t="s">
        <v>32</v>
      </c>
      <c r="K38" s="11">
        <v>7.3363861212685935</v>
      </c>
      <c r="L38" s="12" t="s">
        <v>32</v>
      </c>
      <c r="M38" s="17" t="s">
        <v>41</v>
      </c>
      <c r="N38" s="10">
        <v>2003.3977485002697</v>
      </c>
      <c r="O38" s="15" t="s">
        <v>33</v>
      </c>
      <c r="P38" s="10">
        <v>6.635943826432543</v>
      </c>
      <c r="Q38" s="10">
        <v>93.281651587170813</v>
      </c>
      <c r="R38" s="11">
        <v>1.0739008643576426</v>
      </c>
      <c r="S38" s="16" t="s">
        <v>37</v>
      </c>
      <c r="T38" s="12" t="s">
        <v>38</v>
      </c>
      <c r="U38" s="11">
        <v>2.1801681380738227</v>
      </c>
      <c r="V38" s="11">
        <v>0.4531297310195308</v>
      </c>
      <c r="W38" s="11">
        <v>0.20913679893209114</v>
      </c>
      <c r="X38" s="11"/>
      <c r="Y38" s="11">
        <v>1.0714111405608318</v>
      </c>
      <c r="Z38" s="11">
        <v>1.6971617214925647</v>
      </c>
      <c r="AA38" s="11">
        <v>6.0421209452707405</v>
      </c>
      <c r="AB38" s="11">
        <v>11.352187332398925</v>
      </c>
      <c r="AC38" s="11">
        <v>244.72268488284499</v>
      </c>
      <c r="AD38" s="11">
        <v>0.96518292523024596</v>
      </c>
      <c r="AE38" s="11">
        <v>0.11784692638236879</v>
      </c>
    </row>
    <row r="39" spans="1:31" customFormat="1" ht="12" customHeight="1" x14ac:dyDescent="0.25">
      <c r="A39" s="19" t="s">
        <v>78</v>
      </c>
      <c r="B39" s="8" t="s">
        <v>89</v>
      </c>
      <c r="C39" s="8" t="s">
        <v>183</v>
      </c>
      <c r="D39" s="8">
        <v>178.56</v>
      </c>
      <c r="E39" s="8" t="s">
        <v>90</v>
      </c>
      <c r="F39" s="8" t="s">
        <v>68</v>
      </c>
      <c r="G39" s="10">
        <f t="shared" si="2"/>
        <v>2402.5361372034695</v>
      </c>
      <c r="H39" s="8">
        <v>38</v>
      </c>
      <c r="I39" s="11">
        <v>60.752285823646972</v>
      </c>
      <c r="J39" s="11">
        <v>0.25972331005019939</v>
      </c>
      <c r="K39" s="11">
        <v>0.42050440674794182</v>
      </c>
      <c r="L39" s="12" t="s">
        <v>32</v>
      </c>
      <c r="M39" s="17" t="s">
        <v>41</v>
      </c>
      <c r="N39" s="10">
        <v>90.019745898351417</v>
      </c>
      <c r="O39" s="10">
        <v>254.77619938257652</v>
      </c>
      <c r="P39" s="10">
        <v>76.733220105307197</v>
      </c>
      <c r="Q39" s="10">
        <v>158.16619534485611</v>
      </c>
      <c r="R39" s="12" t="s">
        <v>36</v>
      </c>
      <c r="S39" s="16" t="s">
        <v>37</v>
      </c>
      <c r="T39" s="12" t="s">
        <v>38</v>
      </c>
      <c r="U39" s="11">
        <v>0.50177836771603135</v>
      </c>
      <c r="V39" s="11">
        <v>0.39576885340982765</v>
      </c>
      <c r="W39" s="11">
        <v>0.12897824240588132</v>
      </c>
      <c r="X39" s="11"/>
      <c r="Y39" s="11">
        <v>0.74383342538186348</v>
      </c>
      <c r="Z39" s="11">
        <v>4.5937456199354992E-2</v>
      </c>
      <c r="AA39" s="11">
        <v>0.72890407308410543</v>
      </c>
      <c r="AB39" s="12" t="s">
        <v>47</v>
      </c>
      <c r="AC39" s="11">
        <v>0.27346721679428049</v>
      </c>
      <c r="AD39" s="11">
        <v>1.3162848026353642</v>
      </c>
      <c r="AE39" s="12" t="s">
        <v>32</v>
      </c>
    </row>
    <row r="40" spans="1:31" customFormat="1" ht="12" customHeight="1" x14ac:dyDescent="0.25">
      <c r="A40" s="19" t="s">
        <v>79</v>
      </c>
      <c r="B40" s="8" t="s">
        <v>89</v>
      </c>
      <c r="C40" s="8" t="s">
        <v>184</v>
      </c>
      <c r="D40" s="8">
        <v>198.58</v>
      </c>
      <c r="E40" s="8" t="s">
        <v>90</v>
      </c>
      <c r="F40" s="8" t="s">
        <v>67</v>
      </c>
      <c r="G40" s="10">
        <f t="shared" si="2"/>
        <v>19674.019303570247</v>
      </c>
      <c r="H40" s="8">
        <v>38</v>
      </c>
      <c r="I40" s="11">
        <v>62.303773666784643</v>
      </c>
      <c r="J40" s="12" t="s">
        <v>32</v>
      </c>
      <c r="K40" s="11">
        <v>0.64425574008377928</v>
      </c>
      <c r="L40" s="12" t="s">
        <v>32</v>
      </c>
      <c r="M40" s="14">
        <v>7.7619314314285254E-3</v>
      </c>
      <c r="N40" s="10">
        <v>442.23462877207919</v>
      </c>
      <c r="O40" s="10">
        <v>145.69695678940556</v>
      </c>
      <c r="P40" s="15" t="s">
        <v>34</v>
      </c>
      <c r="Q40" s="10">
        <v>19.314812806503721</v>
      </c>
      <c r="R40" s="11">
        <v>3.2418537340343461</v>
      </c>
      <c r="S40" s="16" t="s">
        <v>37</v>
      </c>
      <c r="T40" s="12" t="s">
        <v>38</v>
      </c>
      <c r="U40" s="11">
        <v>1.269222386153074</v>
      </c>
      <c r="V40" s="12" t="s">
        <v>40</v>
      </c>
      <c r="W40" s="12" t="s">
        <v>42</v>
      </c>
      <c r="X40" s="12"/>
      <c r="Y40" s="12" t="s">
        <v>40</v>
      </c>
      <c r="Z40" s="12" t="s">
        <v>31</v>
      </c>
      <c r="AA40" s="12" t="s">
        <v>181</v>
      </c>
      <c r="AB40" s="11" t="s">
        <v>47</v>
      </c>
      <c r="AC40" s="11">
        <v>0.38846466810000324</v>
      </c>
      <c r="AD40" s="12" t="s">
        <v>48</v>
      </c>
      <c r="AE40" s="12" t="s">
        <v>32</v>
      </c>
    </row>
    <row r="41" spans="1:31" customFormat="1" ht="12" customHeight="1" x14ac:dyDescent="0.25">
      <c r="A41" s="19" t="s">
        <v>80</v>
      </c>
      <c r="B41" s="8" t="s">
        <v>89</v>
      </c>
      <c r="C41" s="8" t="s">
        <v>183</v>
      </c>
      <c r="D41" s="8">
        <v>217.2</v>
      </c>
      <c r="E41" s="8" t="s">
        <v>90</v>
      </c>
      <c r="F41" s="8" t="s">
        <v>70</v>
      </c>
      <c r="G41" s="10">
        <f t="shared" si="2"/>
        <v>970.06869797950958</v>
      </c>
      <c r="H41" s="8">
        <v>35</v>
      </c>
      <c r="I41" s="11">
        <v>60.358767319980551</v>
      </c>
      <c r="J41" s="11">
        <v>7.083454638891136E-2</v>
      </c>
      <c r="K41" s="11">
        <v>0.99853860554691176</v>
      </c>
      <c r="L41" s="12" t="s">
        <v>32</v>
      </c>
      <c r="M41" s="17" t="s">
        <v>41</v>
      </c>
      <c r="N41" s="10">
        <v>22.80643895186207</v>
      </c>
      <c r="O41" s="10">
        <v>80.385785224577475</v>
      </c>
      <c r="P41" s="15" t="s">
        <v>34</v>
      </c>
      <c r="Q41" s="10">
        <v>360.79918950997109</v>
      </c>
      <c r="R41" s="11">
        <v>12.167547081321064</v>
      </c>
      <c r="S41" s="13">
        <v>3.2835239729311492</v>
      </c>
      <c r="T41" s="11">
        <v>1.6269095815775769</v>
      </c>
      <c r="U41" s="11">
        <v>8.4064611666066096</v>
      </c>
      <c r="V41" s="11">
        <v>1.4875254741671387</v>
      </c>
      <c r="W41" s="11">
        <v>7.9974487858448309E-2</v>
      </c>
      <c r="X41" s="11"/>
      <c r="Y41" s="12" t="s">
        <v>40</v>
      </c>
      <c r="Z41" s="11">
        <v>0.75861514197156688</v>
      </c>
      <c r="AA41" s="11">
        <v>2.0636742038891649</v>
      </c>
      <c r="AB41" s="11">
        <v>0.95113664210063331</v>
      </c>
      <c r="AC41" s="11">
        <v>2.6574581707346288</v>
      </c>
      <c r="AD41" s="11">
        <v>1.9422375622766017</v>
      </c>
      <c r="AE41" s="11">
        <v>1.2247521569179514</v>
      </c>
    </row>
    <row r="42" spans="1:31" customFormat="1" ht="12" customHeight="1" x14ac:dyDescent="0.25">
      <c r="A42" s="19" t="s">
        <v>80</v>
      </c>
      <c r="B42" s="8" t="s">
        <v>89</v>
      </c>
      <c r="C42" s="8" t="s">
        <v>183</v>
      </c>
      <c r="D42" s="8">
        <v>217.2</v>
      </c>
      <c r="E42" s="8" t="s">
        <v>90</v>
      </c>
      <c r="F42" s="8" t="s">
        <v>70</v>
      </c>
      <c r="G42" s="10">
        <f t="shared" si="2"/>
        <v>908.23889191813112</v>
      </c>
      <c r="H42" s="8">
        <v>38</v>
      </c>
      <c r="I42" s="11">
        <v>60.45936690065264</v>
      </c>
      <c r="J42" s="12" t="s">
        <v>32</v>
      </c>
      <c r="K42" s="11">
        <v>1.2189589688394995</v>
      </c>
      <c r="L42" s="12" t="s">
        <v>32</v>
      </c>
      <c r="M42" s="17" t="s">
        <v>41</v>
      </c>
      <c r="N42" s="10">
        <v>27.271166287340467</v>
      </c>
      <c r="O42" s="15" t="s">
        <v>33</v>
      </c>
      <c r="P42" s="15" t="s">
        <v>34</v>
      </c>
      <c r="Q42" s="10">
        <v>418.3921250030034</v>
      </c>
      <c r="R42" s="12" t="s">
        <v>36</v>
      </c>
      <c r="S42" s="16" t="s">
        <v>37</v>
      </c>
      <c r="T42" s="12" t="s">
        <v>38</v>
      </c>
      <c r="U42" s="12" t="s">
        <v>39</v>
      </c>
      <c r="V42" s="11">
        <v>1.5378883664516076</v>
      </c>
      <c r="W42" s="12" t="s">
        <v>42</v>
      </c>
      <c r="X42" s="11"/>
      <c r="Y42" s="11">
        <v>2.1243941230772649</v>
      </c>
      <c r="Z42" s="11">
        <v>1.2108505943239374</v>
      </c>
      <c r="AA42" s="11">
        <v>0.90480423609685778</v>
      </c>
      <c r="AB42" s="11">
        <v>0.28824450857068817</v>
      </c>
      <c r="AC42" s="12" t="s">
        <v>181</v>
      </c>
      <c r="AD42" s="11">
        <v>0.82705420058733226</v>
      </c>
      <c r="AE42" s="12" t="s">
        <v>32</v>
      </c>
    </row>
    <row r="43" spans="1:31" customFormat="1" ht="12" customHeight="1" x14ac:dyDescent="0.25">
      <c r="A43" s="19" t="s">
        <v>80</v>
      </c>
      <c r="B43" s="8" t="s">
        <v>89</v>
      </c>
      <c r="C43" s="8" t="s">
        <v>183</v>
      </c>
      <c r="D43" s="8">
        <v>217.2</v>
      </c>
      <c r="E43" s="8" t="s">
        <v>90</v>
      </c>
      <c r="F43" s="8" t="s">
        <v>70</v>
      </c>
      <c r="G43" s="10">
        <f t="shared" si="2"/>
        <v>1751.6684697116089</v>
      </c>
      <c r="H43" s="8">
        <v>38</v>
      </c>
      <c r="I43" s="11">
        <v>60.792547102909047</v>
      </c>
      <c r="J43" s="12" t="s">
        <v>32</v>
      </c>
      <c r="K43" s="11">
        <v>0.60029428156311759</v>
      </c>
      <c r="L43" s="12" t="s">
        <v>32</v>
      </c>
      <c r="M43" s="17" t="s">
        <v>41</v>
      </c>
      <c r="N43" s="10">
        <v>11.783179489704366</v>
      </c>
      <c r="O43" s="15" t="s">
        <v>33</v>
      </c>
      <c r="P43" s="15" t="s">
        <v>34</v>
      </c>
      <c r="Q43" s="10">
        <v>216.93602789034756</v>
      </c>
      <c r="R43" s="11">
        <v>0.80275441025219607</v>
      </c>
      <c r="S43" s="13">
        <v>2.2594550361701158</v>
      </c>
      <c r="T43" s="11">
        <v>0.42111706767328311</v>
      </c>
      <c r="U43" s="11">
        <v>6.8188571342481614</v>
      </c>
      <c r="V43" s="11">
        <v>1.6713083623283427</v>
      </c>
      <c r="W43" s="11">
        <v>0.21055853383664155</v>
      </c>
      <c r="X43" s="11"/>
      <c r="Y43" s="11">
        <v>2.3799188127401174</v>
      </c>
      <c r="Z43" s="11">
        <v>1.1762933476835458</v>
      </c>
      <c r="AA43" s="11">
        <v>1.687538040027116</v>
      </c>
      <c r="AB43" s="11">
        <v>0.35461005321902633</v>
      </c>
      <c r="AC43" s="11">
        <v>1.0478206906117402</v>
      </c>
      <c r="AD43" s="11">
        <v>1.5346477754632148</v>
      </c>
      <c r="AE43" s="11">
        <v>1.2218468766385886</v>
      </c>
    </row>
    <row r="44" spans="1:31" customFormat="1" ht="12" customHeight="1" x14ac:dyDescent="0.25">
      <c r="A44" s="19" t="s">
        <v>80</v>
      </c>
      <c r="B44" s="8" t="s">
        <v>89</v>
      </c>
      <c r="C44" s="8" t="s">
        <v>183</v>
      </c>
      <c r="D44" s="8">
        <v>217.2</v>
      </c>
      <c r="E44" s="8" t="s">
        <v>90</v>
      </c>
      <c r="F44" s="8" t="s">
        <v>70</v>
      </c>
      <c r="G44" s="10">
        <f t="shared" si="2"/>
        <v>2130.011837713394</v>
      </c>
      <c r="H44" s="8">
        <v>38</v>
      </c>
      <c r="I44" s="11">
        <v>60.575930160611591</v>
      </c>
      <c r="J44" s="12" t="s">
        <v>32</v>
      </c>
      <c r="K44" s="11">
        <v>0.39531537656710497</v>
      </c>
      <c r="L44" s="12" t="s">
        <v>32</v>
      </c>
      <c r="M44" s="17" t="s">
        <v>41</v>
      </c>
      <c r="N44" s="10">
        <v>9.6746168698629482</v>
      </c>
      <c r="O44" s="15" t="s">
        <v>33</v>
      </c>
      <c r="P44" s="15" t="s">
        <v>34</v>
      </c>
      <c r="Q44" s="10">
        <v>178.40276437521439</v>
      </c>
      <c r="R44" s="11">
        <v>1.2896869442278713</v>
      </c>
      <c r="S44" s="13">
        <v>2.7797822801547722</v>
      </c>
      <c r="T44" s="11">
        <v>2.0834613584083406</v>
      </c>
      <c r="U44" s="11">
        <v>7.5675780536076616</v>
      </c>
      <c r="V44" s="11">
        <v>1.9553571707732749</v>
      </c>
      <c r="W44" s="11">
        <v>0.45504493644603139</v>
      </c>
      <c r="X44" s="11"/>
      <c r="Y44" s="11">
        <v>2.7522752460000031</v>
      </c>
      <c r="Z44" s="11">
        <v>0.94074056809309092</v>
      </c>
      <c r="AA44" s="11">
        <v>2.5877511054748115</v>
      </c>
      <c r="AB44" s="11">
        <v>0.40051427603204909</v>
      </c>
      <c r="AC44" s="11">
        <v>1.1768688725916387</v>
      </c>
      <c r="AD44" s="11">
        <v>1.6810727444871523</v>
      </c>
      <c r="AE44" s="11">
        <v>0.3159379351490581</v>
      </c>
    </row>
    <row r="45" spans="1:31" customFormat="1" ht="12" customHeight="1" x14ac:dyDescent="0.25">
      <c r="A45" s="19" t="s">
        <v>83</v>
      </c>
      <c r="B45" s="8" t="s">
        <v>89</v>
      </c>
      <c r="C45" s="8" t="s">
        <v>183</v>
      </c>
      <c r="D45" s="8">
        <v>230.24</v>
      </c>
      <c r="E45" s="8" t="s">
        <v>91</v>
      </c>
      <c r="F45" s="8" t="s">
        <v>62</v>
      </c>
      <c r="G45" s="10">
        <f t="shared" si="2"/>
        <v>15219.350877404653</v>
      </c>
      <c r="H45" s="8">
        <v>36</v>
      </c>
      <c r="I45" s="11">
        <v>44.870049503779626</v>
      </c>
      <c r="J45" s="11">
        <v>8.8480049672179142</v>
      </c>
      <c r="K45" s="11">
        <v>0.41284543264893131</v>
      </c>
      <c r="L45" s="12" t="s">
        <v>32</v>
      </c>
      <c r="M45" s="17" t="s">
        <v>41</v>
      </c>
      <c r="N45" s="10">
        <v>391.12750914481876</v>
      </c>
      <c r="O45" s="10">
        <v>7486.537026795012</v>
      </c>
      <c r="P45" s="15" t="s">
        <v>34</v>
      </c>
      <c r="Q45" s="10">
        <v>23.654096873111225</v>
      </c>
      <c r="R45" s="11">
        <v>52.245948052346144</v>
      </c>
      <c r="S45" s="16" t="s">
        <v>37</v>
      </c>
      <c r="T45" s="11">
        <v>1.0981893394532367</v>
      </c>
      <c r="U45" s="12" t="s">
        <v>39</v>
      </c>
      <c r="V45" s="12" t="s">
        <v>40</v>
      </c>
      <c r="W45" s="11">
        <v>0.63104909804402398</v>
      </c>
      <c r="X45" s="12"/>
      <c r="Y45" s="11">
        <v>3.2249067542899148</v>
      </c>
      <c r="Z45" s="11">
        <v>1.2405851586547292</v>
      </c>
      <c r="AA45" s="12" t="s">
        <v>181</v>
      </c>
      <c r="AB45" s="11">
        <v>0.26280733356918679</v>
      </c>
      <c r="AC45" s="12" t="s">
        <v>181</v>
      </c>
      <c r="AD45" s="12" t="s">
        <v>48</v>
      </c>
      <c r="AE45" s="11">
        <v>9.7320883626919291E-2</v>
      </c>
    </row>
    <row r="46" spans="1:31" customFormat="1" ht="12" customHeight="1" x14ac:dyDescent="0.25">
      <c r="A46" s="19" t="s">
        <v>85</v>
      </c>
      <c r="B46" s="8" t="s">
        <v>89</v>
      </c>
      <c r="C46" s="8" t="s">
        <v>184</v>
      </c>
      <c r="D46" s="8">
        <v>235.33</v>
      </c>
      <c r="E46" s="8" t="s">
        <v>91</v>
      </c>
      <c r="F46" s="8" t="s">
        <v>65</v>
      </c>
      <c r="G46" s="10">
        <f t="shared" ref="G46:G50" si="3">(H46*10000)/Q46</f>
        <v>25692.70157999318</v>
      </c>
      <c r="H46" s="8">
        <v>38</v>
      </c>
      <c r="I46" s="11">
        <v>61.969090107789789</v>
      </c>
      <c r="J46" s="12" t="s">
        <v>32</v>
      </c>
      <c r="K46" s="11">
        <v>0.39467090268792493</v>
      </c>
      <c r="L46" s="12" t="s">
        <v>32</v>
      </c>
      <c r="M46" s="14">
        <v>3.1520517884705656E-3</v>
      </c>
      <c r="N46" s="10">
        <v>174.81130386732838</v>
      </c>
      <c r="O46" s="15" t="s">
        <v>33</v>
      </c>
      <c r="P46" s="15" t="s">
        <v>34</v>
      </c>
      <c r="Q46" s="10">
        <v>14.790192413860625</v>
      </c>
      <c r="R46" s="11">
        <v>5.3466612019019069</v>
      </c>
      <c r="S46" s="16" t="s">
        <v>37</v>
      </c>
      <c r="T46" s="12" t="s">
        <v>38</v>
      </c>
      <c r="U46" s="12" t="s">
        <v>39</v>
      </c>
      <c r="V46" s="11">
        <v>4.5845609908193308E-2</v>
      </c>
      <c r="W46" s="11">
        <v>0.46377153211476707</v>
      </c>
      <c r="X46" s="11"/>
      <c r="Y46" s="11">
        <v>3.6543602100733798E-2</v>
      </c>
      <c r="Z46" s="12" t="s">
        <v>31</v>
      </c>
      <c r="AA46" s="11">
        <v>0.51243782504839785</v>
      </c>
      <c r="AB46" s="12" t="s">
        <v>47</v>
      </c>
      <c r="AC46" s="11">
        <v>1.9917228179108102</v>
      </c>
      <c r="AD46" s="11">
        <v>0.21992604173350702</v>
      </c>
      <c r="AE46" s="12" t="s">
        <v>32</v>
      </c>
    </row>
    <row r="47" spans="1:31" customFormat="1" ht="12" customHeight="1" x14ac:dyDescent="0.25">
      <c r="A47" s="19" t="s">
        <v>85</v>
      </c>
      <c r="B47" s="8" t="s">
        <v>89</v>
      </c>
      <c r="C47" s="8" t="s">
        <v>184</v>
      </c>
      <c r="D47" s="8">
        <v>235.33</v>
      </c>
      <c r="E47" s="8" t="s">
        <v>91</v>
      </c>
      <c r="F47" s="8" t="s">
        <v>65</v>
      </c>
      <c r="G47" s="10">
        <f t="shared" si="3"/>
        <v>18860.547912762813</v>
      </c>
      <c r="H47" s="8">
        <v>38</v>
      </c>
      <c r="I47" s="11">
        <v>61.053947814509016</v>
      </c>
      <c r="J47" s="12" t="s">
        <v>32</v>
      </c>
      <c r="K47" s="11">
        <v>0.17581873820352345</v>
      </c>
      <c r="L47" s="12" t="s">
        <v>32</v>
      </c>
      <c r="M47" s="17" t="s">
        <v>41</v>
      </c>
      <c r="N47" s="10">
        <v>39.363201961984799</v>
      </c>
      <c r="O47" s="15" t="s">
        <v>33</v>
      </c>
      <c r="P47" s="15" t="s">
        <v>34</v>
      </c>
      <c r="Q47" s="10">
        <v>20.147877026565936</v>
      </c>
      <c r="R47" s="11">
        <v>0.54527568132038695</v>
      </c>
      <c r="S47" s="16" t="s">
        <v>37</v>
      </c>
      <c r="T47" s="12" t="s">
        <v>38</v>
      </c>
      <c r="U47" s="12" t="s">
        <v>39</v>
      </c>
      <c r="V47" s="12" t="s">
        <v>40</v>
      </c>
      <c r="W47" s="11">
        <v>0.12592423141603706</v>
      </c>
      <c r="X47" s="12"/>
      <c r="Y47" s="12" t="s">
        <v>40</v>
      </c>
      <c r="Z47" s="12" t="s">
        <v>31</v>
      </c>
      <c r="AA47" s="12" t="s">
        <v>181</v>
      </c>
      <c r="AB47" s="12" t="s">
        <v>47</v>
      </c>
      <c r="AC47" s="12" t="s">
        <v>181</v>
      </c>
      <c r="AD47" s="12" t="s">
        <v>48</v>
      </c>
      <c r="AE47" s="12" t="s">
        <v>32</v>
      </c>
    </row>
    <row r="48" spans="1:31" customFormat="1" ht="12" customHeight="1" x14ac:dyDescent="0.25">
      <c r="A48" s="19" t="s">
        <v>85</v>
      </c>
      <c r="B48" s="8" t="s">
        <v>89</v>
      </c>
      <c r="C48" s="8" t="s">
        <v>184</v>
      </c>
      <c r="D48" s="8">
        <v>235.33</v>
      </c>
      <c r="E48" s="8" t="s">
        <v>91</v>
      </c>
      <c r="F48" s="8" t="s">
        <v>65</v>
      </c>
      <c r="G48" s="10">
        <f t="shared" si="3"/>
        <v>18849.157405469363</v>
      </c>
      <c r="H48" s="8">
        <v>38</v>
      </c>
      <c r="I48" s="11">
        <v>60.774632063755504</v>
      </c>
      <c r="J48" s="12" t="s">
        <v>32</v>
      </c>
      <c r="K48" s="11">
        <v>0.36986898070416141</v>
      </c>
      <c r="L48" s="12" t="s">
        <v>32</v>
      </c>
      <c r="M48" s="14">
        <v>3.2644957862149908E-3</v>
      </c>
      <c r="N48" s="10">
        <v>145.03834614885318</v>
      </c>
      <c r="O48" s="15" t="s">
        <v>33</v>
      </c>
      <c r="P48" s="15" t="s">
        <v>34</v>
      </c>
      <c r="Q48" s="10">
        <v>20.1600523474719</v>
      </c>
      <c r="R48" s="12" t="s">
        <v>36</v>
      </c>
      <c r="S48" s="16" t="s">
        <v>37</v>
      </c>
      <c r="T48" s="12" t="s">
        <v>38</v>
      </c>
      <c r="U48" s="12" t="s">
        <v>39</v>
      </c>
      <c r="V48" s="12" t="s">
        <v>40</v>
      </c>
      <c r="W48" s="12" t="s">
        <v>42</v>
      </c>
      <c r="X48" s="12"/>
      <c r="Y48" s="12" t="s">
        <v>40</v>
      </c>
      <c r="Z48" s="12" t="s">
        <v>31</v>
      </c>
      <c r="AA48" s="12" t="s">
        <v>181</v>
      </c>
      <c r="AB48" s="12" t="s">
        <v>47</v>
      </c>
      <c r="AC48" s="12" t="s">
        <v>181</v>
      </c>
      <c r="AD48" s="12" t="s">
        <v>48</v>
      </c>
      <c r="AE48" s="12" t="s">
        <v>32</v>
      </c>
    </row>
    <row r="49" spans="1:31" customFormat="1" ht="12" customHeight="1" x14ac:dyDescent="0.25">
      <c r="A49" s="19" t="s">
        <v>86</v>
      </c>
      <c r="B49" s="8" t="s">
        <v>89</v>
      </c>
      <c r="C49" s="8" t="s">
        <v>183</v>
      </c>
      <c r="D49" s="8">
        <v>257.44</v>
      </c>
      <c r="E49" s="8" t="s">
        <v>92</v>
      </c>
      <c r="F49" s="8" t="s">
        <v>64</v>
      </c>
      <c r="G49" s="10">
        <f t="shared" si="3"/>
        <v>1906.0632863474857</v>
      </c>
      <c r="H49" s="8">
        <v>38</v>
      </c>
      <c r="I49" s="11">
        <v>62.935856350016522</v>
      </c>
      <c r="J49" s="12" t="s">
        <v>32</v>
      </c>
      <c r="K49" s="11">
        <v>0.50212894770815253</v>
      </c>
      <c r="L49" s="12" t="s">
        <v>32</v>
      </c>
      <c r="M49" s="17" t="s">
        <v>41</v>
      </c>
      <c r="N49" s="10">
        <v>25.689164929661526</v>
      </c>
      <c r="O49" s="10">
        <v>33.128112303115635</v>
      </c>
      <c r="P49" s="10">
        <v>9.2242947430830977</v>
      </c>
      <c r="Q49" s="10">
        <v>199.36378960857019</v>
      </c>
      <c r="R49" s="11">
        <v>1.8485784223033468</v>
      </c>
      <c r="S49" s="16" t="s">
        <v>37</v>
      </c>
      <c r="T49" s="11">
        <v>1.7841075450667443</v>
      </c>
      <c r="U49" s="11">
        <v>315.41136863445428</v>
      </c>
      <c r="V49" s="11">
        <v>1.082366842837573</v>
      </c>
      <c r="W49" s="11">
        <v>65.933870220048277</v>
      </c>
      <c r="X49" s="11"/>
      <c r="Y49" s="11">
        <v>3.3760422829859236</v>
      </c>
      <c r="Z49" s="11">
        <v>2.23540368572296</v>
      </c>
      <c r="AA49" s="11">
        <v>13.539566835056707</v>
      </c>
      <c r="AB49" s="11">
        <v>1.5162037151641286</v>
      </c>
      <c r="AC49" s="11">
        <v>8.3070796653235934</v>
      </c>
      <c r="AD49" s="11">
        <v>5.4403501791194389</v>
      </c>
      <c r="AE49" s="11">
        <v>4.5873508802967013E-2</v>
      </c>
    </row>
    <row r="50" spans="1:31" customFormat="1" ht="12" customHeight="1" x14ac:dyDescent="0.25">
      <c r="A50" s="19" t="s">
        <v>86</v>
      </c>
      <c r="B50" s="8" t="s">
        <v>89</v>
      </c>
      <c r="C50" s="8" t="s">
        <v>183</v>
      </c>
      <c r="D50" s="8">
        <v>257.44</v>
      </c>
      <c r="E50" s="8" t="s">
        <v>92</v>
      </c>
      <c r="F50" s="8" t="s">
        <v>64</v>
      </c>
      <c r="G50" s="10">
        <f t="shared" si="3"/>
        <v>974.88652637817404</v>
      </c>
      <c r="H50" s="8">
        <v>38</v>
      </c>
      <c r="I50" s="11">
        <v>60.523759680380643</v>
      </c>
      <c r="J50" s="12" t="s">
        <v>32</v>
      </c>
      <c r="K50" s="11">
        <v>0.62772761098419239</v>
      </c>
      <c r="L50" s="12" t="s">
        <v>32</v>
      </c>
      <c r="M50" s="17" t="s">
        <v>41</v>
      </c>
      <c r="N50" s="10">
        <v>29.70945107415185</v>
      </c>
      <c r="O50" s="10">
        <v>50.367667833731637</v>
      </c>
      <c r="P50" s="15" t="s">
        <v>34</v>
      </c>
      <c r="Q50" s="10">
        <v>389.78895463018426</v>
      </c>
      <c r="R50" s="11">
        <v>1.3540981322659009</v>
      </c>
      <c r="S50" s="16" t="s">
        <v>37</v>
      </c>
      <c r="T50" s="12" t="s">
        <v>38</v>
      </c>
      <c r="U50" s="11">
        <v>10.435224237837218</v>
      </c>
      <c r="V50" s="11">
        <v>1.6081783557595026</v>
      </c>
      <c r="W50" s="11">
        <v>1.8742152956528031</v>
      </c>
      <c r="X50" s="11"/>
      <c r="Y50" s="11">
        <v>0.35870149199096713</v>
      </c>
      <c r="Z50" s="11">
        <v>0.76224067048080513</v>
      </c>
      <c r="AA50" s="11">
        <v>2.5503490840184062</v>
      </c>
      <c r="AB50" s="12" t="s">
        <v>47</v>
      </c>
      <c r="AC50" s="12" t="s">
        <v>181</v>
      </c>
      <c r="AD50" s="11">
        <v>1.4198600724642447</v>
      </c>
      <c r="AE50" s="12" t="s">
        <v>32</v>
      </c>
    </row>
    <row r="51" spans="1:31" customFormat="1" ht="12" customHeight="1" x14ac:dyDescent="0.25">
      <c r="A51" s="19"/>
      <c r="B51" s="8"/>
      <c r="C51" s="8"/>
      <c r="D51" s="8"/>
      <c r="E51" s="8"/>
      <c r="F51" s="8"/>
      <c r="G51" s="10"/>
      <c r="H51" s="8"/>
      <c r="I51" s="11"/>
      <c r="J51" s="12"/>
      <c r="K51" s="11"/>
      <c r="L51" s="12"/>
      <c r="M51" s="17"/>
      <c r="N51" s="10"/>
      <c r="O51" s="10"/>
      <c r="P51" s="15"/>
      <c r="Q51" s="10"/>
      <c r="R51" s="11"/>
      <c r="S51" s="16"/>
      <c r="T51" s="12"/>
      <c r="U51" s="11"/>
      <c r="V51" s="11"/>
      <c r="W51" s="11"/>
      <c r="X51" s="11"/>
      <c r="Y51" s="11"/>
      <c r="Z51" s="11"/>
      <c r="AA51" s="11"/>
      <c r="AB51" s="12"/>
      <c r="AC51" s="12"/>
      <c r="AD51" s="11"/>
      <c r="AE51" s="12"/>
    </row>
    <row r="53" spans="1:31" customFormat="1" ht="12" customHeight="1" x14ac:dyDescent="0.25">
      <c r="A53" s="19" t="s">
        <v>72</v>
      </c>
      <c r="B53" s="8" t="s">
        <v>69</v>
      </c>
      <c r="C53" s="8" t="s">
        <v>183</v>
      </c>
      <c r="D53" s="8">
        <v>88.19</v>
      </c>
      <c r="E53" s="8" t="s">
        <v>90</v>
      </c>
      <c r="F53" s="8" t="s">
        <v>60</v>
      </c>
      <c r="G53" s="10">
        <f>(H53*10000)/Q53</f>
        <v>3316.5608415982033</v>
      </c>
      <c r="H53" s="8">
        <v>35</v>
      </c>
      <c r="I53" s="11">
        <v>46.811488743475003</v>
      </c>
      <c r="J53" s="11">
        <v>18.105633988572801</v>
      </c>
      <c r="K53" s="12" t="s">
        <v>31</v>
      </c>
      <c r="L53" s="12" t="s">
        <v>32</v>
      </c>
      <c r="M53" s="17" t="s">
        <v>41</v>
      </c>
      <c r="N53" s="15" t="s">
        <v>46</v>
      </c>
      <c r="O53" s="10">
        <v>425.87623502296668</v>
      </c>
      <c r="P53" s="15" t="s">
        <v>34</v>
      </c>
      <c r="Q53" s="10">
        <v>105.53100537463381</v>
      </c>
      <c r="R53" s="11">
        <v>6.2551105003873859</v>
      </c>
      <c r="S53" s="13">
        <v>2.5736773674395539</v>
      </c>
      <c r="T53" s="12" t="s">
        <v>38</v>
      </c>
      <c r="U53" s="12" t="s">
        <v>39</v>
      </c>
      <c r="V53" s="12" t="s">
        <v>40</v>
      </c>
      <c r="W53" s="12" t="s">
        <v>42</v>
      </c>
      <c r="X53" s="12"/>
      <c r="Y53" s="12" t="s">
        <v>40</v>
      </c>
      <c r="Z53" s="12" t="s">
        <v>31</v>
      </c>
      <c r="AA53" s="12" t="s">
        <v>181</v>
      </c>
      <c r="AB53" s="12" t="s">
        <v>47</v>
      </c>
      <c r="AC53" s="12" t="s">
        <v>181</v>
      </c>
      <c r="AD53" s="12" t="s">
        <v>48</v>
      </c>
      <c r="AE53" s="12" t="s">
        <v>32</v>
      </c>
    </row>
    <row r="54" spans="1:31" customFormat="1" ht="12" customHeight="1" x14ac:dyDescent="0.25">
      <c r="A54" s="19" t="s">
        <v>77</v>
      </c>
      <c r="B54" s="8" t="s">
        <v>69</v>
      </c>
      <c r="C54" s="8" t="s">
        <v>183</v>
      </c>
      <c r="D54" s="8">
        <v>143.30000000000001</v>
      </c>
      <c r="E54" s="8" t="s">
        <v>90</v>
      </c>
      <c r="F54" s="8" t="s">
        <v>66</v>
      </c>
      <c r="G54" s="10">
        <f>(H54*10000)/Q54</f>
        <v>1130.8165277651572</v>
      </c>
      <c r="H54" s="8">
        <v>33.5</v>
      </c>
      <c r="I54" s="11">
        <v>36.002797749622196</v>
      </c>
      <c r="J54" s="11">
        <v>1.5237765453720955</v>
      </c>
      <c r="K54" s="11">
        <v>38.598205658632899</v>
      </c>
      <c r="L54" s="12" t="s">
        <v>32</v>
      </c>
      <c r="M54" s="14">
        <v>5.0771541149833427E-2</v>
      </c>
      <c r="N54" s="10">
        <v>10992.621696500248</v>
      </c>
      <c r="O54" s="10">
        <v>637.8746076180189</v>
      </c>
      <c r="P54" s="10">
        <v>21.36753873344945</v>
      </c>
      <c r="Q54" s="10">
        <v>296.24611223366492</v>
      </c>
      <c r="R54" s="11">
        <v>181.68711032202958</v>
      </c>
      <c r="S54" s="16" t="s">
        <v>37</v>
      </c>
      <c r="T54" s="11">
        <v>6.6482039761374061</v>
      </c>
      <c r="U54" s="11">
        <v>8.6825323319547536</v>
      </c>
      <c r="V54" s="11">
        <v>3.9394429818306508E-2</v>
      </c>
      <c r="W54" s="11">
        <v>55.609177131521463</v>
      </c>
      <c r="X54" s="11"/>
      <c r="Y54" s="12" t="s">
        <v>40</v>
      </c>
      <c r="Z54" s="12" t="s">
        <v>31</v>
      </c>
      <c r="AA54" s="11">
        <v>0.82374145332354409</v>
      </c>
      <c r="AB54" s="11">
        <v>1.4514116946530953</v>
      </c>
      <c r="AC54" s="11">
        <v>73.240001502950051</v>
      </c>
      <c r="AD54" s="11">
        <v>0.47588471220514261</v>
      </c>
      <c r="AE54" s="11">
        <v>0.10084974033486466</v>
      </c>
    </row>
    <row r="55" spans="1:31" customFormat="1" ht="12" customHeight="1" x14ac:dyDescent="0.25">
      <c r="A55" s="19" t="s">
        <v>78</v>
      </c>
      <c r="B55" s="8" t="s">
        <v>69</v>
      </c>
      <c r="C55" s="8" t="s">
        <v>183</v>
      </c>
      <c r="D55" s="8">
        <v>178.56</v>
      </c>
      <c r="E55" s="8" t="s">
        <v>90</v>
      </c>
      <c r="F55" s="8" t="s">
        <v>68</v>
      </c>
      <c r="G55" s="10">
        <f>(H55*10000)/Q55</f>
        <v>1288.4842493173053</v>
      </c>
      <c r="H55" s="8">
        <v>38</v>
      </c>
      <c r="I55" s="11">
        <v>56.706355841702248</v>
      </c>
      <c r="J55" s="11">
        <v>0.14137318630895296</v>
      </c>
      <c r="K55" s="11">
        <v>10.088547656325005</v>
      </c>
      <c r="L55" s="12" t="s">
        <v>32</v>
      </c>
      <c r="M55" s="14">
        <v>7.6537872254485934E-3</v>
      </c>
      <c r="N55" s="10">
        <v>2140.2329593994268</v>
      </c>
      <c r="O55" s="10">
        <v>1156.9039079615986</v>
      </c>
      <c r="P55" s="10">
        <v>119.49961276059553</v>
      </c>
      <c r="Q55" s="10">
        <v>294.92017477228802</v>
      </c>
      <c r="R55" s="11">
        <v>8.8358241443095604</v>
      </c>
      <c r="S55" s="16" t="s">
        <v>37</v>
      </c>
      <c r="T55" s="11">
        <v>0.48891560265179573</v>
      </c>
      <c r="U55" s="12" t="s">
        <v>39</v>
      </c>
      <c r="V55" s="11">
        <v>5.3014944865857366E-2</v>
      </c>
      <c r="W55" s="11">
        <v>0.76184439288713546</v>
      </c>
      <c r="X55" s="11"/>
      <c r="Y55" s="11">
        <v>1.0092474689278033</v>
      </c>
      <c r="Z55" s="11">
        <v>3.7306813053751477E-2</v>
      </c>
      <c r="AA55" s="11">
        <v>2.7280863054282971</v>
      </c>
      <c r="AB55" s="11">
        <v>1.2382544079998541</v>
      </c>
      <c r="AC55" s="11">
        <v>9.2070698348716888</v>
      </c>
      <c r="AD55" s="11">
        <v>2.7135797705412918</v>
      </c>
      <c r="AE55" s="11">
        <v>6.0869010771910308E-2</v>
      </c>
    </row>
    <row r="56" spans="1:31" customFormat="1" ht="12" customHeight="1" x14ac:dyDescent="0.25">
      <c r="A56" s="19" t="s">
        <v>80</v>
      </c>
      <c r="B56" s="8" t="s">
        <v>69</v>
      </c>
      <c r="C56" s="8" t="s">
        <v>183</v>
      </c>
      <c r="D56" s="8">
        <v>217.2</v>
      </c>
      <c r="E56" s="8" t="s">
        <v>90</v>
      </c>
      <c r="F56" s="8" t="s">
        <v>70</v>
      </c>
      <c r="G56" s="10">
        <f>(H56*10000)/Q56</f>
        <v>1142.5111192186598</v>
      </c>
      <c r="H56" s="8">
        <v>35</v>
      </c>
      <c r="I56" s="11">
        <v>33.682105205981664</v>
      </c>
      <c r="J56" s="11">
        <v>19.016267407282015</v>
      </c>
      <c r="K56" s="11">
        <v>19.947900104468744</v>
      </c>
      <c r="L56" s="12" t="s">
        <v>32</v>
      </c>
      <c r="M56" s="14">
        <v>5.2317569504760509E-3</v>
      </c>
      <c r="N56" s="10">
        <v>1855.9584712582641</v>
      </c>
      <c r="O56" s="10">
        <v>1932.6811639677589</v>
      </c>
      <c r="P56" s="15" t="s">
        <v>34</v>
      </c>
      <c r="Q56" s="10">
        <v>306.3427516043414</v>
      </c>
      <c r="R56" s="11">
        <v>14.416559306269901</v>
      </c>
      <c r="S56" s="13">
        <v>7.8421552333776852</v>
      </c>
      <c r="T56" s="12" t="s">
        <v>38</v>
      </c>
      <c r="U56" s="12" t="s">
        <v>39</v>
      </c>
      <c r="V56" s="12" t="s">
        <v>40</v>
      </c>
      <c r="W56" s="11">
        <v>1.391968853443698</v>
      </c>
      <c r="X56" s="12"/>
      <c r="Y56" s="12" t="s">
        <v>40</v>
      </c>
      <c r="Z56" s="12" t="s">
        <v>31</v>
      </c>
      <c r="AA56" s="12" t="s">
        <v>181</v>
      </c>
      <c r="AB56" s="11">
        <v>6.0372484981810643</v>
      </c>
      <c r="AC56" s="11">
        <v>108.37859233412462</v>
      </c>
      <c r="AD56" s="12" t="s">
        <v>48</v>
      </c>
      <c r="AE56" s="12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workbookViewId="0">
      <selection activeCell="E9" sqref="E9"/>
    </sheetView>
  </sheetViews>
  <sheetFormatPr defaultRowHeight="12" customHeight="1" x14ac:dyDescent="0.25"/>
  <cols>
    <col min="1" max="1" width="4.7109375" style="19" customWidth="1"/>
    <col min="2" max="2" width="10.42578125" style="19" customWidth="1"/>
    <col min="3" max="4" width="11.140625" style="8" customWidth="1"/>
    <col min="5" max="5" width="11" style="8" customWidth="1"/>
    <col min="6" max="6" width="9.85546875" style="8" customWidth="1"/>
    <col min="7" max="7" width="10.42578125" style="8" customWidth="1"/>
    <col min="8" max="32" width="9.140625" style="8"/>
    <col min="34" max="16384" width="9.140625" style="9"/>
  </cols>
  <sheetData>
    <row r="1" spans="1:32" s="28" customFormat="1" ht="12" customHeight="1" x14ac:dyDescent="0.2">
      <c r="A1" s="19"/>
      <c r="B1" s="19"/>
      <c r="C1" s="19"/>
      <c r="D1" s="19"/>
      <c r="E1" s="19"/>
      <c r="F1" s="19"/>
      <c r="G1" s="19"/>
      <c r="H1" s="19" t="s">
        <v>27</v>
      </c>
      <c r="I1" s="19" t="s">
        <v>144</v>
      </c>
      <c r="J1" s="19" t="s">
        <v>102</v>
      </c>
      <c r="K1" s="19" t="s">
        <v>107</v>
      </c>
      <c r="L1" s="19" t="s">
        <v>105</v>
      </c>
      <c r="M1" s="19" t="s">
        <v>110</v>
      </c>
      <c r="N1" s="19" t="s">
        <v>112</v>
      </c>
      <c r="O1" s="19" t="s">
        <v>94</v>
      </c>
      <c r="P1" s="19" t="s">
        <v>96</v>
      </c>
      <c r="Q1" s="19" t="s">
        <v>114</v>
      </c>
      <c r="R1" s="19" t="s">
        <v>115</v>
      </c>
      <c r="S1" s="19" t="s">
        <v>116</v>
      </c>
      <c r="T1" s="19" t="s">
        <v>117</v>
      </c>
      <c r="U1" s="19" t="s">
        <v>118</v>
      </c>
      <c r="V1" s="19" t="s">
        <v>119</v>
      </c>
      <c r="W1" s="19" t="s">
        <v>120</v>
      </c>
      <c r="X1" s="19" t="s">
        <v>125</v>
      </c>
      <c r="Y1" s="19"/>
      <c r="Z1" s="19" t="s">
        <v>121</v>
      </c>
      <c r="AA1" s="19" t="s">
        <v>122</v>
      </c>
      <c r="AB1" s="19" t="s">
        <v>93</v>
      </c>
      <c r="AC1" s="19" t="s">
        <v>126</v>
      </c>
      <c r="AD1" s="19" t="s">
        <v>127</v>
      </c>
      <c r="AE1" s="19" t="s">
        <v>123</v>
      </c>
      <c r="AF1" s="19" t="s">
        <v>124</v>
      </c>
    </row>
    <row r="2" spans="1:32" s="28" customFormat="1" ht="12" customHeight="1" x14ac:dyDescent="0.2">
      <c r="A2" s="19" t="s">
        <v>58</v>
      </c>
      <c r="B2" s="19" t="s">
        <v>71</v>
      </c>
      <c r="C2" s="19" t="s">
        <v>59</v>
      </c>
      <c r="D2" s="19" t="s">
        <v>182</v>
      </c>
      <c r="E2" s="19" t="s">
        <v>54</v>
      </c>
      <c r="F2" s="19" t="s">
        <v>56</v>
      </c>
      <c r="G2" s="19" t="s">
        <v>55</v>
      </c>
      <c r="H2" s="19" t="s">
        <v>180</v>
      </c>
      <c r="I2" s="19" t="s">
        <v>95</v>
      </c>
      <c r="J2" s="19" t="s">
        <v>95</v>
      </c>
      <c r="K2" s="19" t="s">
        <v>95</v>
      </c>
      <c r="L2" s="19" t="s">
        <v>95</v>
      </c>
      <c r="M2" s="19" t="s">
        <v>95</v>
      </c>
      <c r="N2" s="19" t="s">
        <v>95</v>
      </c>
      <c r="O2" s="19" t="s">
        <v>29</v>
      </c>
      <c r="P2" s="19" t="s">
        <v>29</v>
      </c>
      <c r="Q2" s="19" t="s">
        <v>29</v>
      </c>
      <c r="R2" s="19" t="s">
        <v>29</v>
      </c>
      <c r="S2" s="19" t="s">
        <v>29</v>
      </c>
      <c r="T2" s="19" t="s">
        <v>29</v>
      </c>
      <c r="U2" s="19" t="s">
        <v>29</v>
      </c>
      <c r="V2" s="19" t="s">
        <v>29</v>
      </c>
      <c r="W2" s="19" t="s">
        <v>29</v>
      </c>
      <c r="X2" s="19" t="s">
        <v>29</v>
      </c>
      <c r="Y2" s="19"/>
      <c r="Z2" s="19" t="s">
        <v>29</v>
      </c>
      <c r="AA2" s="19" t="s">
        <v>29</v>
      </c>
      <c r="AB2" s="19" t="s">
        <v>29</v>
      </c>
      <c r="AC2" s="19" t="s">
        <v>29</v>
      </c>
      <c r="AD2" s="19" t="s">
        <v>29</v>
      </c>
      <c r="AE2" s="19" t="s">
        <v>29</v>
      </c>
      <c r="AF2" s="19" t="s">
        <v>29</v>
      </c>
    </row>
    <row r="3" spans="1:32" ht="12" customHeight="1" x14ac:dyDescent="0.25">
      <c r="A3" s="19">
        <v>1</v>
      </c>
      <c r="B3" s="19" t="s">
        <v>72</v>
      </c>
      <c r="C3" s="8" t="s">
        <v>69</v>
      </c>
      <c r="D3" s="8" t="s">
        <v>183</v>
      </c>
      <c r="E3" s="8">
        <v>88.19</v>
      </c>
      <c r="F3" s="8" t="s">
        <v>90</v>
      </c>
      <c r="G3" s="8" t="s">
        <v>60</v>
      </c>
      <c r="H3" s="10">
        <f t="shared" ref="H3:H49" si="0">(I3*10000)/R3</f>
        <v>3316.5608415982033</v>
      </c>
      <c r="I3" s="8">
        <v>35</v>
      </c>
      <c r="J3" s="11">
        <v>46.811488743475003</v>
      </c>
      <c r="K3" s="11">
        <v>18.105633988572801</v>
      </c>
      <c r="L3" s="12" t="s">
        <v>31</v>
      </c>
      <c r="M3" s="12" t="s">
        <v>32</v>
      </c>
      <c r="N3" s="17" t="s">
        <v>41</v>
      </c>
      <c r="O3" s="15" t="s">
        <v>46</v>
      </c>
      <c r="P3" s="10">
        <v>425.87623502296668</v>
      </c>
      <c r="Q3" s="15" t="s">
        <v>34</v>
      </c>
      <c r="R3" s="10">
        <v>105.53100537463381</v>
      </c>
      <c r="S3" s="11">
        <v>6.2551105003873859</v>
      </c>
      <c r="T3" s="13">
        <v>2.5736773674395539</v>
      </c>
      <c r="U3" s="12" t="s">
        <v>38</v>
      </c>
      <c r="V3" s="12" t="s">
        <v>39</v>
      </c>
      <c r="W3" s="12" t="s">
        <v>40</v>
      </c>
      <c r="X3" s="12" t="s">
        <v>42</v>
      </c>
      <c r="Y3" s="12"/>
      <c r="Z3" s="12" t="s">
        <v>40</v>
      </c>
      <c r="AA3" s="12" t="s">
        <v>31</v>
      </c>
      <c r="AB3" s="12" t="s">
        <v>181</v>
      </c>
      <c r="AC3" s="12" t="s">
        <v>47</v>
      </c>
      <c r="AD3" s="12" t="s">
        <v>181</v>
      </c>
      <c r="AE3" s="12" t="s">
        <v>48</v>
      </c>
      <c r="AF3" s="12" t="s">
        <v>32</v>
      </c>
    </row>
    <row r="4" spans="1:32" ht="12" customHeight="1" x14ac:dyDescent="0.25">
      <c r="B4" s="19" t="s">
        <v>72</v>
      </c>
      <c r="C4" s="8" t="s">
        <v>88</v>
      </c>
      <c r="D4" s="8" t="s">
        <v>184</v>
      </c>
      <c r="E4" s="8">
        <v>88.19</v>
      </c>
      <c r="F4" s="8" t="s">
        <v>90</v>
      </c>
      <c r="G4" s="8" t="s">
        <v>60</v>
      </c>
      <c r="H4" s="10">
        <f t="shared" si="0"/>
        <v>5311.1855916431405</v>
      </c>
      <c r="I4" s="8">
        <v>33.5</v>
      </c>
      <c r="J4" s="11">
        <v>34.411700350088893</v>
      </c>
      <c r="K4" s="12" t="s">
        <v>32</v>
      </c>
      <c r="L4" s="11">
        <v>27.365348201881702</v>
      </c>
      <c r="M4" s="12" t="s">
        <v>32</v>
      </c>
      <c r="N4" s="17" t="s">
        <v>41</v>
      </c>
      <c r="O4" s="10">
        <v>2042.8011775048792</v>
      </c>
      <c r="P4" s="15" t="s">
        <v>33</v>
      </c>
      <c r="Q4" s="15" t="s">
        <v>34</v>
      </c>
      <c r="R4" s="10">
        <v>63.074429281308518</v>
      </c>
      <c r="S4" s="12" t="s">
        <v>36</v>
      </c>
      <c r="T4" s="16" t="s">
        <v>37</v>
      </c>
      <c r="U4" s="12" t="s">
        <v>38</v>
      </c>
      <c r="V4" s="12" t="s">
        <v>39</v>
      </c>
      <c r="W4" s="12" t="s">
        <v>40</v>
      </c>
      <c r="X4" s="12" t="s">
        <v>42</v>
      </c>
      <c r="Y4" s="12"/>
      <c r="Z4" s="12" t="s">
        <v>40</v>
      </c>
      <c r="AA4" s="11">
        <v>0.10950421750227175</v>
      </c>
      <c r="AB4" s="12" t="s">
        <v>181</v>
      </c>
      <c r="AC4" s="11">
        <v>1.6378826626150327</v>
      </c>
      <c r="AD4" s="11">
        <v>857.93480187755449</v>
      </c>
      <c r="AE4" s="11">
        <v>0.56832688883679028</v>
      </c>
      <c r="AF4" s="12" t="s">
        <v>32</v>
      </c>
    </row>
    <row r="5" spans="1:32" ht="12" customHeight="1" x14ac:dyDescent="0.25">
      <c r="B5" s="19" t="s">
        <v>72</v>
      </c>
      <c r="C5" s="8" t="s">
        <v>87</v>
      </c>
      <c r="D5" s="8" t="s">
        <v>183</v>
      </c>
      <c r="E5" s="8">
        <v>88.19</v>
      </c>
      <c r="F5" s="8" t="s">
        <v>90</v>
      </c>
      <c r="G5" s="8" t="s">
        <v>60</v>
      </c>
      <c r="H5" s="10">
        <f t="shared" si="0"/>
        <v>3331.2047884030953</v>
      </c>
      <c r="I5" s="8">
        <v>35</v>
      </c>
      <c r="J5" s="11">
        <v>37.603101473473622</v>
      </c>
      <c r="K5" s="11">
        <v>28.471844995999898</v>
      </c>
      <c r="L5" s="12" t="s">
        <v>31</v>
      </c>
      <c r="M5" s="12" t="s">
        <v>32</v>
      </c>
      <c r="N5" s="17" t="s">
        <v>41</v>
      </c>
      <c r="O5" s="15" t="s">
        <v>46</v>
      </c>
      <c r="P5" s="10">
        <v>483.58426221186517</v>
      </c>
      <c r="Q5" s="15" t="s">
        <v>34</v>
      </c>
      <c r="R5" s="10">
        <v>105.06709200780843</v>
      </c>
      <c r="S5" s="11">
        <v>15.910043832200929</v>
      </c>
      <c r="T5" s="13">
        <v>2.0960722714983695</v>
      </c>
      <c r="U5" s="12" t="s">
        <v>38</v>
      </c>
      <c r="V5" s="12" t="s">
        <v>39</v>
      </c>
      <c r="W5" s="12" t="s">
        <v>40</v>
      </c>
      <c r="X5" s="12" t="s">
        <v>42</v>
      </c>
      <c r="Y5" s="12"/>
      <c r="Z5" s="12" t="s">
        <v>40</v>
      </c>
      <c r="AA5" s="11">
        <v>5.6749200930143436E-3</v>
      </c>
      <c r="AB5" s="12" t="s">
        <v>181</v>
      </c>
      <c r="AC5" s="12" t="s">
        <v>47</v>
      </c>
      <c r="AD5" s="12" t="s">
        <v>181</v>
      </c>
      <c r="AE5" s="12" t="s">
        <v>48</v>
      </c>
      <c r="AF5" s="12" t="s">
        <v>32</v>
      </c>
    </row>
    <row r="6" spans="1:32" ht="12" customHeight="1" x14ac:dyDescent="0.25">
      <c r="B6" s="19" t="s">
        <v>72</v>
      </c>
      <c r="C6" s="8" t="s">
        <v>87</v>
      </c>
      <c r="D6" s="8" t="s">
        <v>184</v>
      </c>
      <c r="E6" s="8">
        <v>88.19</v>
      </c>
      <c r="F6" s="8" t="s">
        <v>90</v>
      </c>
      <c r="G6" s="8" t="s">
        <v>60</v>
      </c>
      <c r="H6" s="10">
        <f t="shared" si="0"/>
        <v>3663.3731227769226</v>
      </c>
      <c r="I6" s="8">
        <v>35</v>
      </c>
      <c r="J6" s="11">
        <v>40.281536297176665</v>
      </c>
      <c r="K6" s="11">
        <v>24.1486898412744</v>
      </c>
      <c r="L6" s="12" t="s">
        <v>31</v>
      </c>
      <c r="M6" s="12" t="s">
        <v>32</v>
      </c>
      <c r="N6" s="17" t="s">
        <v>41</v>
      </c>
      <c r="O6" s="15" t="s">
        <v>46</v>
      </c>
      <c r="P6" s="10">
        <v>474.57486732282774</v>
      </c>
      <c r="Q6" s="15" t="s">
        <v>34</v>
      </c>
      <c r="R6" s="10">
        <v>95.540363558351331</v>
      </c>
      <c r="S6" s="11">
        <v>22.03778476640521</v>
      </c>
      <c r="T6" s="13">
        <v>1.5211411358081919</v>
      </c>
      <c r="U6" s="12" t="s">
        <v>38</v>
      </c>
      <c r="V6" s="12" t="s">
        <v>39</v>
      </c>
      <c r="W6" s="12" t="s">
        <v>40</v>
      </c>
      <c r="X6" s="12" t="s">
        <v>42</v>
      </c>
      <c r="Y6" s="12"/>
      <c r="Z6" s="12" t="s">
        <v>40</v>
      </c>
      <c r="AA6" s="12" t="s">
        <v>31</v>
      </c>
      <c r="AB6" s="12" t="s">
        <v>181</v>
      </c>
      <c r="AC6" s="12" t="s">
        <v>47</v>
      </c>
      <c r="AD6" s="12" t="s">
        <v>181</v>
      </c>
      <c r="AE6" s="12" t="s">
        <v>48</v>
      </c>
      <c r="AF6" s="12" t="s">
        <v>32</v>
      </c>
    </row>
    <row r="7" spans="1:32" ht="12" customHeight="1" x14ac:dyDescent="0.25">
      <c r="B7" s="19" t="s">
        <v>72</v>
      </c>
      <c r="C7" s="8" t="s">
        <v>87</v>
      </c>
      <c r="D7" s="8" t="s">
        <v>183</v>
      </c>
      <c r="E7" s="8">
        <v>88.19</v>
      </c>
      <c r="F7" s="8" t="s">
        <v>90</v>
      </c>
      <c r="G7" s="8" t="s">
        <v>60</v>
      </c>
      <c r="H7" s="10">
        <f t="shared" si="0"/>
        <v>3025.9786208973201</v>
      </c>
      <c r="I7" s="8">
        <v>35</v>
      </c>
      <c r="J7" s="11">
        <v>39.647095831840339</v>
      </c>
      <c r="K7" s="11">
        <v>26.875328714311902</v>
      </c>
      <c r="L7" s="12" t="s">
        <v>31</v>
      </c>
      <c r="M7" s="12" t="s">
        <v>32</v>
      </c>
      <c r="N7" s="17" t="s">
        <v>41</v>
      </c>
      <c r="O7" s="15" t="s">
        <v>46</v>
      </c>
      <c r="P7" s="10">
        <v>428.56848739903103</v>
      </c>
      <c r="Q7" s="15" t="s">
        <v>34</v>
      </c>
      <c r="R7" s="10">
        <v>115.66506041480605</v>
      </c>
      <c r="S7" s="11">
        <v>13.32332346157413</v>
      </c>
      <c r="T7" s="13">
        <v>1.7530188959419704</v>
      </c>
      <c r="U7" s="12" t="s">
        <v>38</v>
      </c>
      <c r="V7" s="12" t="s">
        <v>39</v>
      </c>
      <c r="W7" s="12" t="s">
        <v>40</v>
      </c>
      <c r="X7" s="12" t="s">
        <v>42</v>
      </c>
      <c r="Y7" s="12"/>
      <c r="Z7" s="12" t="s">
        <v>40</v>
      </c>
      <c r="AA7" s="12" t="s">
        <v>31</v>
      </c>
      <c r="AB7" s="12" t="s">
        <v>181</v>
      </c>
      <c r="AC7" s="12" t="s">
        <v>47</v>
      </c>
      <c r="AD7" s="12" t="s">
        <v>181</v>
      </c>
      <c r="AE7" s="12" t="s">
        <v>48</v>
      </c>
      <c r="AF7" s="12" t="s">
        <v>32</v>
      </c>
    </row>
    <row r="8" spans="1:32" ht="12" customHeight="1" x14ac:dyDescent="0.25">
      <c r="B8" s="19" t="s">
        <v>72</v>
      </c>
      <c r="C8" s="8" t="s">
        <v>87</v>
      </c>
      <c r="D8" s="8" t="s">
        <v>184</v>
      </c>
      <c r="E8" s="8">
        <v>88.19</v>
      </c>
      <c r="F8" s="8" t="s">
        <v>90</v>
      </c>
      <c r="G8" s="8" t="s">
        <v>60</v>
      </c>
      <c r="H8" s="10">
        <f t="shared" si="0"/>
        <v>6720.1978429535875</v>
      </c>
      <c r="I8" s="8">
        <v>35</v>
      </c>
      <c r="J8" s="11">
        <v>42.504613654701942</v>
      </c>
      <c r="K8" s="11">
        <v>22.4201464147799</v>
      </c>
      <c r="L8" s="12" t="s">
        <v>31</v>
      </c>
      <c r="M8" s="12" t="s">
        <v>32</v>
      </c>
      <c r="N8" s="17" t="s">
        <v>41</v>
      </c>
      <c r="O8" s="15" t="s">
        <v>46</v>
      </c>
      <c r="P8" s="10">
        <v>78.520449591842052</v>
      </c>
      <c r="Q8" s="15" t="s">
        <v>34</v>
      </c>
      <c r="R8" s="10">
        <v>52.081799997449458</v>
      </c>
      <c r="S8" s="12" t="s">
        <v>36</v>
      </c>
      <c r="T8" s="13">
        <v>1.3668547869950571</v>
      </c>
      <c r="U8" s="12" t="s">
        <v>38</v>
      </c>
      <c r="V8" s="12" t="s">
        <v>39</v>
      </c>
      <c r="W8" s="12" t="s">
        <v>40</v>
      </c>
      <c r="X8" s="12" t="s">
        <v>42</v>
      </c>
      <c r="Y8" s="12"/>
      <c r="Z8" s="12" t="s">
        <v>40</v>
      </c>
      <c r="AA8" s="12" t="s">
        <v>31</v>
      </c>
      <c r="AB8" s="12" t="s">
        <v>181</v>
      </c>
      <c r="AC8" s="12" t="s">
        <v>47</v>
      </c>
      <c r="AD8" s="12" t="s">
        <v>181</v>
      </c>
      <c r="AE8" s="12" t="s">
        <v>48</v>
      </c>
      <c r="AF8" s="12" t="s">
        <v>32</v>
      </c>
    </row>
    <row r="9" spans="1:32" ht="12" customHeight="1" x14ac:dyDescent="0.25">
      <c r="A9" s="19">
        <v>2</v>
      </c>
      <c r="B9" s="19" t="s">
        <v>73</v>
      </c>
      <c r="C9" s="8" t="s">
        <v>87</v>
      </c>
      <c r="D9" s="8" t="s">
        <v>183</v>
      </c>
      <c r="E9" s="8">
        <v>89.05</v>
      </c>
      <c r="F9" s="8" t="s">
        <v>90</v>
      </c>
      <c r="G9" s="8" t="s">
        <v>60</v>
      </c>
      <c r="H9" s="10">
        <f t="shared" si="0"/>
        <v>3672.1457827982772</v>
      </c>
      <c r="I9" s="8">
        <v>35</v>
      </c>
      <c r="J9" s="11">
        <v>41.296797170766467</v>
      </c>
      <c r="K9" s="11">
        <v>17.533805949342302</v>
      </c>
      <c r="L9" s="12" t="s">
        <v>31</v>
      </c>
      <c r="M9" s="12" t="s">
        <v>32</v>
      </c>
      <c r="N9" s="17" t="s">
        <v>41</v>
      </c>
      <c r="O9" s="15" t="s">
        <v>46</v>
      </c>
      <c r="P9" s="10">
        <v>447.00923403032203</v>
      </c>
      <c r="Q9" s="15" t="s">
        <v>34</v>
      </c>
      <c r="R9" s="10">
        <v>95.312120134100525</v>
      </c>
      <c r="S9" s="11">
        <v>6.9653134541846695</v>
      </c>
      <c r="T9" s="13">
        <v>2.7917590910853405</v>
      </c>
      <c r="U9" s="12" t="s">
        <v>38</v>
      </c>
      <c r="V9" s="11">
        <v>2.0491337595730048</v>
      </c>
      <c r="W9" s="11">
        <v>0.34724136190714755</v>
      </c>
      <c r="X9" s="12" t="s">
        <v>42</v>
      </c>
      <c r="Y9" s="11"/>
      <c r="Z9" s="12" t="s">
        <v>40</v>
      </c>
      <c r="AA9" s="11">
        <v>0.16235326213062798</v>
      </c>
      <c r="AB9" s="11">
        <v>0.51956309178795645</v>
      </c>
      <c r="AC9" s="12" t="s">
        <v>47</v>
      </c>
      <c r="AD9" s="12" t="s">
        <v>181</v>
      </c>
      <c r="AE9" s="11">
        <v>0.14545213389620928</v>
      </c>
      <c r="AF9" s="11">
        <v>0.24429812629750644</v>
      </c>
    </row>
    <row r="10" spans="1:32" ht="12" customHeight="1" x14ac:dyDescent="0.25">
      <c r="B10" s="19" t="s">
        <v>73</v>
      </c>
      <c r="C10" s="8" t="s">
        <v>87</v>
      </c>
      <c r="D10" s="8" t="s">
        <v>183</v>
      </c>
      <c r="E10" s="8">
        <v>89.05</v>
      </c>
      <c r="F10" s="8" t="s">
        <v>90</v>
      </c>
      <c r="G10" s="8" t="s">
        <v>60</v>
      </c>
      <c r="H10" s="10">
        <f t="shared" si="0"/>
        <v>2542.0712149176106</v>
      </c>
      <c r="I10" s="8">
        <v>35</v>
      </c>
      <c r="J10" s="11">
        <v>45.969141893726267</v>
      </c>
      <c r="K10" s="11">
        <v>15.700323209604401</v>
      </c>
      <c r="L10" s="12" t="s">
        <v>31</v>
      </c>
      <c r="M10" s="12" t="s">
        <v>32</v>
      </c>
      <c r="N10" s="17" t="s">
        <v>41</v>
      </c>
      <c r="O10" s="15" t="s">
        <v>46</v>
      </c>
      <c r="P10" s="10">
        <v>464.83442708241108</v>
      </c>
      <c r="Q10" s="15" t="s">
        <v>34</v>
      </c>
      <c r="R10" s="10">
        <v>137.68300350757232</v>
      </c>
      <c r="S10" s="11">
        <v>13.297013786183635</v>
      </c>
      <c r="T10" s="16" t="s">
        <v>37</v>
      </c>
      <c r="U10" s="12" t="s">
        <v>38</v>
      </c>
      <c r="V10" s="11">
        <v>1.7482487323944393</v>
      </c>
      <c r="W10" s="11">
        <v>0.28389404961219072</v>
      </c>
      <c r="X10" s="12" t="s">
        <v>42</v>
      </c>
      <c r="Y10" s="11"/>
      <c r="Z10" s="11">
        <v>0.80455349237921236</v>
      </c>
      <c r="AA10" s="11">
        <v>9.9306811820865121E-2</v>
      </c>
      <c r="AB10" s="12" t="s">
        <v>181</v>
      </c>
      <c r="AC10" s="12" t="s">
        <v>47</v>
      </c>
      <c r="AD10" s="11">
        <v>1.2846560197957084</v>
      </c>
      <c r="AE10" s="11">
        <v>0.97567539975414952</v>
      </c>
      <c r="AF10" s="11">
        <v>0.1312869715597878</v>
      </c>
    </row>
    <row r="11" spans="1:32" ht="12" customHeight="1" x14ac:dyDescent="0.25">
      <c r="B11" s="19" t="s">
        <v>73</v>
      </c>
      <c r="C11" s="8" t="s">
        <v>87</v>
      </c>
      <c r="D11" s="8" t="s">
        <v>183</v>
      </c>
      <c r="E11" s="8">
        <v>89.05</v>
      </c>
      <c r="F11" s="8" t="s">
        <v>90</v>
      </c>
      <c r="G11" s="8" t="s">
        <v>60</v>
      </c>
      <c r="H11" s="10">
        <f t="shared" si="0"/>
        <v>3803.4242960455731</v>
      </c>
      <c r="I11" s="8">
        <v>35</v>
      </c>
      <c r="J11" s="11">
        <v>45.771389239410055</v>
      </c>
      <c r="K11" s="11">
        <v>15.642829011005199</v>
      </c>
      <c r="L11" s="12" t="s">
        <v>31</v>
      </c>
      <c r="M11" s="12" t="s">
        <v>32</v>
      </c>
      <c r="N11" s="17" t="s">
        <v>41</v>
      </c>
      <c r="O11" s="15" t="s">
        <v>46</v>
      </c>
      <c r="P11" s="10">
        <v>431.33806273926001</v>
      </c>
      <c r="Q11" s="15" t="s">
        <v>34</v>
      </c>
      <c r="R11" s="10">
        <v>92.022339017999016</v>
      </c>
      <c r="S11" s="11">
        <v>8.9464682809044778</v>
      </c>
      <c r="T11" s="16" t="s">
        <v>37</v>
      </c>
      <c r="U11" s="12" t="s">
        <v>38</v>
      </c>
      <c r="V11" s="12" t="s">
        <v>39</v>
      </c>
      <c r="W11" s="12" t="s">
        <v>40</v>
      </c>
      <c r="X11" s="12" t="s">
        <v>42</v>
      </c>
      <c r="Y11" s="12"/>
      <c r="Z11" s="12" t="s">
        <v>40</v>
      </c>
      <c r="AA11" s="11">
        <v>3.4102082786056385E-2</v>
      </c>
      <c r="AB11" s="12" t="s">
        <v>181</v>
      </c>
      <c r="AC11" s="12" t="s">
        <v>47</v>
      </c>
      <c r="AD11" s="12" t="s">
        <v>181</v>
      </c>
      <c r="AE11" s="12" t="s">
        <v>48</v>
      </c>
      <c r="AF11" s="12" t="s">
        <v>32</v>
      </c>
    </row>
    <row r="12" spans="1:32" ht="12" customHeight="1" x14ac:dyDescent="0.25">
      <c r="B12" s="19" t="s">
        <v>73</v>
      </c>
      <c r="C12" s="8" t="s">
        <v>88</v>
      </c>
      <c r="D12" s="8" t="s">
        <v>184</v>
      </c>
      <c r="E12" s="8">
        <v>89.05</v>
      </c>
      <c r="F12" s="8" t="s">
        <v>90</v>
      </c>
      <c r="G12" s="8" t="s">
        <v>60</v>
      </c>
      <c r="H12" s="10">
        <f t="shared" si="0"/>
        <v>4555.4275677712358</v>
      </c>
      <c r="I12" s="8">
        <v>33.5</v>
      </c>
      <c r="J12" s="11">
        <v>32.558559615271832</v>
      </c>
      <c r="K12" s="12" t="s">
        <v>32</v>
      </c>
      <c r="L12" s="11">
        <v>29.8873721082741</v>
      </c>
      <c r="M12" s="12" t="s">
        <v>32</v>
      </c>
      <c r="N12" s="17" t="s">
        <v>41</v>
      </c>
      <c r="O12" s="10">
        <v>1882.6881387921796</v>
      </c>
      <c r="P12" s="15" t="s">
        <v>33</v>
      </c>
      <c r="Q12" s="15" t="s">
        <v>34</v>
      </c>
      <c r="R12" s="10">
        <v>73.538651425402932</v>
      </c>
      <c r="S12" s="11">
        <v>0.90346479278741321</v>
      </c>
      <c r="T12" s="16" t="s">
        <v>37</v>
      </c>
      <c r="U12" s="12" t="s">
        <v>38</v>
      </c>
      <c r="V12" s="12" t="s">
        <v>39</v>
      </c>
      <c r="W12" s="12" t="s">
        <v>40</v>
      </c>
      <c r="X12" s="12" t="s">
        <v>42</v>
      </c>
      <c r="Y12" s="12"/>
      <c r="Z12" s="11">
        <v>9.4433917498840378E-2</v>
      </c>
      <c r="AA12" s="11">
        <v>0.33580419170296599</v>
      </c>
      <c r="AB12" s="11">
        <v>0.22513702106841205</v>
      </c>
      <c r="AC12" s="11">
        <v>5.6645617514480486</v>
      </c>
      <c r="AD12" s="11">
        <v>722.24788915230204</v>
      </c>
      <c r="AE12" s="11">
        <v>1.9182770405361453</v>
      </c>
      <c r="AF12" s="12" t="s">
        <v>32</v>
      </c>
    </row>
    <row r="13" spans="1:32" ht="12" customHeight="1" x14ac:dyDescent="0.25">
      <c r="B13" s="19" t="s">
        <v>73</v>
      </c>
      <c r="C13" s="8" t="s">
        <v>87</v>
      </c>
      <c r="D13" s="8" t="s">
        <v>183</v>
      </c>
      <c r="E13" s="8">
        <v>89.05</v>
      </c>
      <c r="F13" s="8" t="s">
        <v>90</v>
      </c>
      <c r="G13" s="8" t="s">
        <v>60</v>
      </c>
      <c r="H13" s="10">
        <f t="shared" si="0"/>
        <v>3374.1336805603205</v>
      </c>
      <c r="I13" s="8">
        <v>35</v>
      </c>
      <c r="J13" s="11">
        <v>48.283682997397889</v>
      </c>
      <c r="K13" s="11">
        <v>15.772818362765801</v>
      </c>
      <c r="L13" s="12" t="s">
        <v>31</v>
      </c>
      <c r="M13" s="12" t="s">
        <v>32</v>
      </c>
      <c r="N13" s="17" t="s">
        <v>41</v>
      </c>
      <c r="O13" s="15" t="s">
        <v>46</v>
      </c>
      <c r="P13" s="10">
        <v>2073.5454192728675</v>
      </c>
      <c r="Q13" s="15" t="s">
        <v>34</v>
      </c>
      <c r="R13" s="10">
        <v>103.73032995594821</v>
      </c>
      <c r="S13" s="11">
        <v>9.1155348779702816</v>
      </c>
      <c r="T13" s="13">
        <v>2.5945847237063258</v>
      </c>
      <c r="U13" s="12" t="s">
        <v>38</v>
      </c>
      <c r="V13" s="12" t="s">
        <v>39</v>
      </c>
      <c r="W13" s="12" t="s">
        <v>40</v>
      </c>
      <c r="X13" s="12" t="s">
        <v>42</v>
      </c>
      <c r="Y13" s="12"/>
      <c r="Z13" s="12" t="s">
        <v>40</v>
      </c>
      <c r="AA13" s="12" t="s">
        <v>31</v>
      </c>
      <c r="AB13" s="12" t="s">
        <v>181</v>
      </c>
      <c r="AC13" s="12" t="s">
        <v>47</v>
      </c>
      <c r="AD13" s="12" t="s">
        <v>181</v>
      </c>
      <c r="AE13" s="12" t="s">
        <v>48</v>
      </c>
      <c r="AF13" s="12" t="s">
        <v>32</v>
      </c>
    </row>
    <row r="14" spans="1:32" ht="12" customHeight="1" x14ac:dyDescent="0.25">
      <c r="A14" s="19">
        <v>3</v>
      </c>
      <c r="B14" s="19" t="s">
        <v>74</v>
      </c>
      <c r="C14" s="8" t="s">
        <v>87</v>
      </c>
      <c r="D14" s="8" t="s">
        <v>183</v>
      </c>
      <c r="E14" s="8">
        <v>90.77</v>
      </c>
      <c r="F14" s="8" t="s">
        <v>90</v>
      </c>
      <c r="G14" s="8" t="s">
        <v>57</v>
      </c>
      <c r="H14" s="10">
        <f t="shared" si="0"/>
        <v>1546.4685865260381</v>
      </c>
      <c r="I14" s="8">
        <v>35</v>
      </c>
      <c r="J14" s="11">
        <v>36.030246058534523</v>
      </c>
      <c r="K14" s="11">
        <v>32.294279439107797</v>
      </c>
      <c r="L14" s="11">
        <v>0.15915758671207933</v>
      </c>
      <c r="M14" s="12" t="s">
        <v>32</v>
      </c>
      <c r="N14" s="14">
        <v>8.7441178139616368E-3</v>
      </c>
      <c r="O14" s="10">
        <v>36.319761287696501</v>
      </c>
      <c r="P14" s="10">
        <v>296.70157314865827</v>
      </c>
      <c r="Q14" s="10">
        <v>666.55197315018825</v>
      </c>
      <c r="R14" s="10">
        <v>226.32208830457677</v>
      </c>
      <c r="S14" s="11">
        <v>2.9571479611104339</v>
      </c>
      <c r="T14" s="13">
        <v>2.2282062139691101</v>
      </c>
      <c r="U14" s="11">
        <v>0.78942163009191335</v>
      </c>
      <c r="V14" s="11">
        <v>1.6775209639453159</v>
      </c>
      <c r="W14" s="12" t="s">
        <v>40</v>
      </c>
      <c r="X14" s="11">
        <v>0.52522003614986179</v>
      </c>
      <c r="Y14" s="12"/>
      <c r="Z14" s="11">
        <v>1.3496563353184323</v>
      </c>
      <c r="AA14" s="12" t="s">
        <v>31</v>
      </c>
      <c r="AB14" s="12" t="s">
        <v>181</v>
      </c>
      <c r="AC14" s="12" t="s">
        <v>47</v>
      </c>
      <c r="AD14" s="12" t="s">
        <v>181</v>
      </c>
      <c r="AE14" s="11">
        <v>2.8807523194886357</v>
      </c>
      <c r="AF14" s="12" t="s">
        <v>32</v>
      </c>
    </row>
    <row r="15" spans="1:32" ht="12" customHeight="1" x14ac:dyDescent="0.25">
      <c r="B15" s="19" t="s">
        <v>74</v>
      </c>
      <c r="C15" s="8" t="s">
        <v>87</v>
      </c>
      <c r="D15" s="8" t="s">
        <v>183</v>
      </c>
      <c r="E15" s="8">
        <v>90.77</v>
      </c>
      <c r="F15" s="8" t="s">
        <v>90</v>
      </c>
      <c r="G15" s="8" t="s">
        <v>57</v>
      </c>
      <c r="H15" s="10">
        <f t="shared" si="0"/>
        <v>2170.0892276797217</v>
      </c>
      <c r="I15" s="8">
        <v>35</v>
      </c>
      <c r="J15" s="11">
        <v>36.768085491135011</v>
      </c>
      <c r="K15" s="11">
        <v>29.357478014751099</v>
      </c>
      <c r="L15" s="11">
        <v>1.4960014784205558</v>
      </c>
      <c r="M15" s="12" t="s">
        <v>32</v>
      </c>
      <c r="N15" s="14">
        <v>7.8965510974694526E-3</v>
      </c>
      <c r="O15" s="10">
        <v>922.99989347713074</v>
      </c>
      <c r="P15" s="10">
        <v>553.4443499963312</v>
      </c>
      <c r="Q15" s="10">
        <v>1039.8353230311977</v>
      </c>
      <c r="R15" s="10">
        <v>161.2836907974623</v>
      </c>
      <c r="S15" s="11">
        <v>3.0834393799703816</v>
      </c>
      <c r="T15" s="13">
        <v>3.1342373928199763</v>
      </c>
      <c r="U15" s="11">
        <v>4.1654370536667429</v>
      </c>
      <c r="V15" s="12" t="s">
        <v>39</v>
      </c>
      <c r="W15" s="11">
        <v>0.20827185268333717</v>
      </c>
      <c r="X15" s="11">
        <v>0.23621075975061409</v>
      </c>
      <c r="Y15" s="11"/>
      <c r="Z15" s="11">
        <v>0.17271324368862107</v>
      </c>
      <c r="AA15" s="11">
        <v>4.5718211564634979E-2</v>
      </c>
      <c r="AB15" s="12" t="s">
        <v>181</v>
      </c>
      <c r="AC15" s="12" t="s">
        <v>47</v>
      </c>
      <c r="AD15" s="12" t="s">
        <v>181</v>
      </c>
      <c r="AE15" s="11">
        <v>1.1734340968256314</v>
      </c>
      <c r="AF15" s="11">
        <v>0.24637036232053297</v>
      </c>
    </row>
    <row r="16" spans="1:32" ht="12" customHeight="1" x14ac:dyDescent="0.25">
      <c r="A16" s="19">
        <v>4</v>
      </c>
      <c r="B16" s="19" t="s">
        <v>75</v>
      </c>
      <c r="C16" s="8" t="s">
        <v>89</v>
      </c>
      <c r="D16" s="8" t="s">
        <v>183</v>
      </c>
      <c r="E16" s="8">
        <v>133.49</v>
      </c>
      <c r="F16" s="8" t="s">
        <v>90</v>
      </c>
      <c r="G16" s="8" t="s">
        <v>67</v>
      </c>
      <c r="H16" s="10">
        <f t="shared" si="0"/>
        <v>658.53007900381954</v>
      </c>
      <c r="I16" s="8">
        <v>38</v>
      </c>
      <c r="J16" s="11">
        <v>57.966079077166398</v>
      </c>
      <c r="K16" s="11">
        <v>1.572806019383298</v>
      </c>
      <c r="L16" s="11">
        <v>1.8436203008665148</v>
      </c>
      <c r="M16" s="12" t="s">
        <v>32</v>
      </c>
      <c r="N16" s="17" t="s">
        <v>41</v>
      </c>
      <c r="O16" s="10">
        <v>119.21036352213143</v>
      </c>
      <c r="P16" s="10">
        <v>125.98072055921186</v>
      </c>
      <c r="Q16" s="15" t="s">
        <v>34</v>
      </c>
      <c r="R16" s="10">
        <v>577.04273823731592</v>
      </c>
      <c r="S16" s="11">
        <v>5.5829405721155485</v>
      </c>
      <c r="T16" s="13">
        <v>22.295306519800988</v>
      </c>
      <c r="U16" s="11">
        <v>1.1405447624004712</v>
      </c>
      <c r="V16" s="11">
        <v>25.841932013840811</v>
      </c>
      <c r="W16" s="11">
        <v>1.3905271760772868</v>
      </c>
      <c r="X16" s="12" t="s">
        <v>42</v>
      </c>
      <c r="Y16" s="11"/>
      <c r="Z16" s="11">
        <v>9.738898199492608</v>
      </c>
      <c r="AA16" s="11">
        <v>0.22394257891881394</v>
      </c>
      <c r="AB16" s="12" t="s">
        <v>181</v>
      </c>
      <c r="AC16" s="12" t="s">
        <v>47</v>
      </c>
      <c r="AD16" s="12" t="s">
        <v>181</v>
      </c>
      <c r="AE16" s="11">
        <v>4.1924133960382619</v>
      </c>
      <c r="AF16" s="11">
        <v>0.24998241367681559</v>
      </c>
    </row>
    <row r="17" spans="1:32" ht="12" customHeight="1" x14ac:dyDescent="0.25">
      <c r="B17" s="19" t="s">
        <v>75</v>
      </c>
      <c r="C17" s="8" t="s">
        <v>89</v>
      </c>
      <c r="D17" s="8" t="s">
        <v>184</v>
      </c>
      <c r="E17" s="8">
        <v>133.49</v>
      </c>
      <c r="F17" s="8" t="s">
        <v>90</v>
      </c>
      <c r="G17" s="8" t="s">
        <v>67</v>
      </c>
      <c r="H17" s="10">
        <f t="shared" si="0"/>
        <v>3325.0941508225251</v>
      </c>
      <c r="I17" s="8">
        <v>38</v>
      </c>
      <c r="J17" s="11">
        <v>58.939843844044375</v>
      </c>
      <c r="K17" s="12" t="s">
        <v>32</v>
      </c>
      <c r="L17" s="11">
        <v>0.40298634843033698</v>
      </c>
      <c r="M17" s="12" t="s">
        <v>32</v>
      </c>
      <c r="N17" s="17" t="s">
        <v>41</v>
      </c>
      <c r="O17" s="10">
        <v>15.427207449112288</v>
      </c>
      <c r="P17" s="15" t="s">
        <v>33</v>
      </c>
      <c r="Q17" s="15" t="s">
        <v>34</v>
      </c>
      <c r="R17" s="10">
        <v>114.28247825884864</v>
      </c>
      <c r="S17" s="12" t="s">
        <v>36</v>
      </c>
      <c r="T17" s="16" t="s">
        <v>37</v>
      </c>
      <c r="U17" s="12" t="s">
        <v>38</v>
      </c>
      <c r="V17" s="11" t="s">
        <v>39</v>
      </c>
      <c r="W17" s="12" t="s">
        <v>40</v>
      </c>
      <c r="X17" s="12" t="s">
        <v>42</v>
      </c>
      <c r="Y17" s="12"/>
      <c r="Z17" s="12" t="s">
        <v>40</v>
      </c>
      <c r="AA17" s="12" t="s">
        <v>31</v>
      </c>
      <c r="AB17" s="12" t="s">
        <v>181</v>
      </c>
      <c r="AC17" s="12" t="s">
        <v>47</v>
      </c>
      <c r="AD17" s="12" t="s">
        <v>181</v>
      </c>
      <c r="AE17" s="12" t="s">
        <v>48</v>
      </c>
      <c r="AF17" s="12" t="s">
        <v>32</v>
      </c>
    </row>
    <row r="18" spans="1:32" ht="12" customHeight="1" x14ac:dyDescent="0.25">
      <c r="A18" s="19">
        <v>5</v>
      </c>
      <c r="B18" s="19" t="s">
        <v>76</v>
      </c>
      <c r="C18" s="8" t="s">
        <v>89</v>
      </c>
      <c r="D18" s="8" t="s">
        <v>183</v>
      </c>
      <c r="E18" s="8">
        <v>142.80000000000001</v>
      </c>
      <c r="F18" s="8" t="s">
        <v>90</v>
      </c>
      <c r="G18" s="8" t="s">
        <v>69</v>
      </c>
      <c r="H18" s="10">
        <f t="shared" si="0"/>
        <v>3859.2798677410146</v>
      </c>
      <c r="I18" s="8">
        <v>36</v>
      </c>
      <c r="J18" s="11">
        <v>50.242626219638083</v>
      </c>
      <c r="K18" s="12" t="s">
        <v>32</v>
      </c>
      <c r="L18" s="11">
        <v>7.3363861212685935</v>
      </c>
      <c r="M18" s="12" t="s">
        <v>32</v>
      </c>
      <c r="N18" s="17" t="s">
        <v>41</v>
      </c>
      <c r="O18" s="10">
        <v>2003.3977485002697</v>
      </c>
      <c r="P18" s="15" t="s">
        <v>33</v>
      </c>
      <c r="Q18" s="10">
        <v>6.635943826432543</v>
      </c>
      <c r="R18" s="10">
        <v>93.281651587170813</v>
      </c>
      <c r="S18" s="11">
        <v>1.0739008643576426</v>
      </c>
      <c r="T18" s="16" t="s">
        <v>37</v>
      </c>
      <c r="U18" s="12" t="s">
        <v>38</v>
      </c>
      <c r="V18" s="11">
        <v>2.1801681380738227</v>
      </c>
      <c r="W18" s="11">
        <v>0.4531297310195308</v>
      </c>
      <c r="X18" s="11">
        <v>0.20913679893209114</v>
      </c>
      <c r="Y18" s="11"/>
      <c r="Z18" s="11">
        <v>1.0714111405608318</v>
      </c>
      <c r="AA18" s="11">
        <v>1.6971617214925647</v>
      </c>
      <c r="AB18" s="11">
        <v>6.0421209452707405</v>
      </c>
      <c r="AC18" s="11">
        <v>11.352187332398925</v>
      </c>
      <c r="AD18" s="11">
        <v>244.72268488284499</v>
      </c>
      <c r="AE18" s="11">
        <v>0.96518292523024596</v>
      </c>
      <c r="AF18" s="11">
        <v>0.11784692638236879</v>
      </c>
    </row>
    <row r="19" spans="1:32" ht="12" customHeight="1" x14ac:dyDescent="0.25">
      <c r="B19" s="19" t="s">
        <v>76</v>
      </c>
      <c r="C19" s="8" t="s">
        <v>88</v>
      </c>
      <c r="D19" s="8" t="s">
        <v>184</v>
      </c>
      <c r="E19" s="8">
        <v>142.80000000000001</v>
      </c>
      <c r="F19" s="8" t="s">
        <v>90</v>
      </c>
      <c r="G19" s="8" t="s">
        <v>69</v>
      </c>
      <c r="H19" s="10">
        <f t="shared" si="0"/>
        <v>4654.1527864948885</v>
      </c>
      <c r="I19" s="8">
        <v>33.5</v>
      </c>
      <c r="J19" s="11">
        <v>30.598292425550266</v>
      </c>
      <c r="K19" s="12" t="s">
        <v>32</v>
      </c>
      <c r="L19" s="11">
        <v>36.677711918297398</v>
      </c>
      <c r="M19" s="12" t="s">
        <v>32</v>
      </c>
      <c r="N19" s="17" t="s">
        <v>41</v>
      </c>
      <c r="O19" s="10">
        <v>10829.073584656018</v>
      </c>
      <c r="P19" s="10">
        <v>35.643256284057408</v>
      </c>
      <c r="Q19" s="10">
        <v>32.399227198296423</v>
      </c>
      <c r="R19" s="10">
        <v>71.978728539398347</v>
      </c>
      <c r="S19" s="11">
        <v>0.69280259498801511</v>
      </c>
      <c r="T19" s="16" t="s">
        <v>37</v>
      </c>
      <c r="U19" s="12" t="s">
        <v>38</v>
      </c>
      <c r="V19" s="12" t="s">
        <v>39</v>
      </c>
      <c r="W19" s="12" t="s">
        <v>40</v>
      </c>
      <c r="X19" s="12" t="s">
        <v>42</v>
      </c>
      <c r="Y19" s="12"/>
      <c r="Z19" s="12" t="s">
        <v>40</v>
      </c>
      <c r="AA19" s="11">
        <v>0.87641581448949579</v>
      </c>
      <c r="AB19" s="12" t="s">
        <v>181</v>
      </c>
      <c r="AC19" s="11">
        <v>8.9568848378527459</v>
      </c>
      <c r="AD19" s="11">
        <v>1427.4822069190661</v>
      </c>
      <c r="AE19" s="11">
        <v>1.7774698245670497</v>
      </c>
      <c r="AF19" s="11">
        <v>4.3996777835818061E-2</v>
      </c>
    </row>
    <row r="20" spans="1:32" ht="12" customHeight="1" x14ac:dyDescent="0.25">
      <c r="A20" s="19">
        <v>6</v>
      </c>
      <c r="B20" s="19" t="s">
        <v>77</v>
      </c>
      <c r="C20" s="8" t="s">
        <v>69</v>
      </c>
      <c r="D20" s="8" t="s">
        <v>183</v>
      </c>
      <c r="E20" s="8">
        <v>143.30000000000001</v>
      </c>
      <c r="F20" s="8" t="s">
        <v>90</v>
      </c>
      <c r="G20" s="8" t="s">
        <v>66</v>
      </c>
      <c r="H20" s="10">
        <f t="shared" si="0"/>
        <v>1130.8165277651572</v>
      </c>
      <c r="I20" s="8">
        <v>33.5</v>
      </c>
      <c r="J20" s="11">
        <v>36.002797749622196</v>
      </c>
      <c r="K20" s="11">
        <v>1.5237765453720955</v>
      </c>
      <c r="L20" s="11">
        <v>38.598205658632899</v>
      </c>
      <c r="M20" s="12" t="s">
        <v>32</v>
      </c>
      <c r="N20" s="14">
        <v>5.0771541149833427E-2</v>
      </c>
      <c r="O20" s="10">
        <v>10992.621696500248</v>
      </c>
      <c r="P20" s="10">
        <v>637.8746076180189</v>
      </c>
      <c r="Q20" s="10">
        <v>21.36753873344945</v>
      </c>
      <c r="R20" s="10">
        <v>296.24611223366492</v>
      </c>
      <c r="S20" s="11">
        <v>181.68711032202958</v>
      </c>
      <c r="T20" s="16" t="s">
        <v>37</v>
      </c>
      <c r="U20" s="11">
        <v>6.6482039761374061</v>
      </c>
      <c r="V20" s="11">
        <v>8.6825323319547536</v>
      </c>
      <c r="W20" s="11">
        <v>3.9394429818306508E-2</v>
      </c>
      <c r="X20" s="11">
        <v>55.609177131521463</v>
      </c>
      <c r="Y20" s="11"/>
      <c r="Z20" s="12" t="s">
        <v>40</v>
      </c>
      <c r="AA20" s="12" t="s">
        <v>31</v>
      </c>
      <c r="AB20" s="11">
        <v>0.82374145332354409</v>
      </c>
      <c r="AC20" s="11">
        <v>1.4514116946530953</v>
      </c>
      <c r="AD20" s="11">
        <v>73.240001502950051</v>
      </c>
      <c r="AE20" s="11">
        <v>0.47588471220514261</v>
      </c>
      <c r="AF20" s="11">
        <v>0.10084974033486466</v>
      </c>
    </row>
    <row r="21" spans="1:32" ht="12" customHeight="1" x14ac:dyDescent="0.25">
      <c r="B21" s="19" t="s">
        <v>77</v>
      </c>
      <c r="C21" s="8" t="s">
        <v>87</v>
      </c>
      <c r="D21" s="8" t="s">
        <v>183</v>
      </c>
      <c r="E21" s="8">
        <v>143.30000000000001</v>
      </c>
      <c r="F21" s="8" t="s">
        <v>90</v>
      </c>
      <c r="G21" s="8" t="s">
        <v>66</v>
      </c>
      <c r="H21" s="10">
        <f t="shared" si="0"/>
        <v>929.77434998039598</v>
      </c>
      <c r="I21" s="8">
        <v>35</v>
      </c>
      <c r="J21" s="11">
        <v>45.313086424169725</v>
      </c>
      <c r="K21" s="11">
        <v>37.10203418959123</v>
      </c>
      <c r="L21" s="12" t="s">
        <v>31</v>
      </c>
      <c r="M21" s="12" t="s">
        <v>32</v>
      </c>
      <c r="N21" s="17" t="s">
        <v>41</v>
      </c>
      <c r="O21" s="15" t="s">
        <v>46</v>
      </c>
      <c r="P21" s="10">
        <v>410.84738424632098</v>
      </c>
      <c r="Q21" s="15" t="s">
        <v>34</v>
      </c>
      <c r="R21" s="10">
        <f>1129.30626664646/3</f>
        <v>376.43542221548665</v>
      </c>
      <c r="S21" s="12" t="s">
        <v>36</v>
      </c>
      <c r="T21" s="16" t="s">
        <v>37</v>
      </c>
      <c r="U21" s="12" t="s">
        <v>38</v>
      </c>
      <c r="V21" s="11">
        <v>1.9284673138092616</v>
      </c>
      <c r="W21" s="11">
        <v>0.12314940726771101</v>
      </c>
      <c r="X21" s="12" t="s">
        <v>42</v>
      </c>
      <c r="Y21" s="11"/>
      <c r="Z21" s="12" t="s">
        <v>40</v>
      </c>
      <c r="AA21" s="12" t="s">
        <v>31</v>
      </c>
      <c r="AB21" s="12" t="s">
        <v>181</v>
      </c>
      <c r="AC21" s="12" t="s">
        <v>47</v>
      </c>
      <c r="AD21" s="12" t="s">
        <v>181</v>
      </c>
      <c r="AE21" s="12" t="s">
        <v>48</v>
      </c>
      <c r="AF21" s="12" t="s">
        <v>32</v>
      </c>
    </row>
    <row r="22" spans="1:32" ht="12" customHeight="1" x14ac:dyDescent="0.25">
      <c r="A22" s="19">
        <v>7</v>
      </c>
      <c r="B22" s="19" t="s">
        <v>78</v>
      </c>
      <c r="C22" s="8" t="s">
        <v>69</v>
      </c>
      <c r="D22" s="8" t="s">
        <v>183</v>
      </c>
      <c r="E22" s="8">
        <v>178.56</v>
      </c>
      <c r="F22" s="8" t="s">
        <v>90</v>
      </c>
      <c r="G22" s="8" t="s">
        <v>68</v>
      </c>
      <c r="H22" s="10">
        <f t="shared" si="0"/>
        <v>1288.4842493173053</v>
      </c>
      <c r="I22" s="8">
        <v>38</v>
      </c>
      <c r="J22" s="11">
        <v>56.706355841702248</v>
      </c>
      <c r="K22" s="11">
        <v>0.14137318630895296</v>
      </c>
      <c r="L22" s="11">
        <v>10.088547656325005</v>
      </c>
      <c r="M22" s="12" t="s">
        <v>32</v>
      </c>
      <c r="N22" s="14">
        <v>7.6537872254485934E-3</v>
      </c>
      <c r="O22" s="10">
        <v>2140.2329593994268</v>
      </c>
      <c r="P22" s="10">
        <v>1156.9039079615986</v>
      </c>
      <c r="Q22" s="10">
        <v>119.49961276059553</v>
      </c>
      <c r="R22" s="10">
        <v>294.92017477228802</v>
      </c>
      <c r="S22" s="11">
        <v>8.8358241443095604</v>
      </c>
      <c r="T22" s="16" t="s">
        <v>37</v>
      </c>
      <c r="U22" s="11">
        <v>0.48891560265179573</v>
      </c>
      <c r="V22" s="12" t="s">
        <v>39</v>
      </c>
      <c r="W22" s="11">
        <v>5.3014944865857366E-2</v>
      </c>
      <c r="X22" s="11">
        <v>0.76184439288713546</v>
      </c>
      <c r="Y22" s="11"/>
      <c r="Z22" s="11">
        <v>1.0092474689278033</v>
      </c>
      <c r="AA22" s="11">
        <v>3.7306813053751477E-2</v>
      </c>
      <c r="AB22" s="11">
        <v>2.7280863054282971</v>
      </c>
      <c r="AC22" s="11">
        <v>1.2382544079998541</v>
      </c>
      <c r="AD22" s="11">
        <v>9.2070698348716888</v>
      </c>
      <c r="AE22" s="11">
        <v>2.7135797705412918</v>
      </c>
      <c r="AF22" s="11">
        <v>6.0869010771910308E-2</v>
      </c>
    </row>
    <row r="23" spans="1:32" ht="12" customHeight="1" x14ac:dyDescent="0.25">
      <c r="B23" s="19" t="s">
        <v>78</v>
      </c>
      <c r="C23" s="8" t="s">
        <v>89</v>
      </c>
      <c r="D23" s="8" t="s">
        <v>183</v>
      </c>
      <c r="E23" s="8">
        <v>178.56</v>
      </c>
      <c r="F23" s="8" t="s">
        <v>90</v>
      </c>
      <c r="G23" s="8" t="s">
        <v>68</v>
      </c>
      <c r="H23" s="10">
        <f t="shared" si="0"/>
        <v>2402.5361372034695</v>
      </c>
      <c r="I23" s="8">
        <v>38</v>
      </c>
      <c r="J23" s="11">
        <v>60.752285823646972</v>
      </c>
      <c r="K23" s="11">
        <v>0.25972331005019939</v>
      </c>
      <c r="L23" s="11">
        <v>0.42050440674794182</v>
      </c>
      <c r="M23" s="12" t="s">
        <v>32</v>
      </c>
      <c r="N23" s="17" t="s">
        <v>41</v>
      </c>
      <c r="O23" s="10">
        <v>90.019745898351417</v>
      </c>
      <c r="P23" s="10">
        <v>254.77619938257652</v>
      </c>
      <c r="Q23" s="10">
        <v>76.733220105307197</v>
      </c>
      <c r="R23" s="10">
        <v>158.16619534485611</v>
      </c>
      <c r="S23" s="12" t="s">
        <v>36</v>
      </c>
      <c r="T23" s="16" t="s">
        <v>37</v>
      </c>
      <c r="U23" s="12" t="s">
        <v>38</v>
      </c>
      <c r="V23" s="11">
        <v>0.50177836771603135</v>
      </c>
      <c r="W23" s="11">
        <v>0.39576885340982765</v>
      </c>
      <c r="X23" s="11">
        <v>0.12897824240588132</v>
      </c>
      <c r="Y23" s="11"/>
      <c r="Z23" s="11">
        <v>0.74383342538186348</v>
      </c>
      <c r="AA23" s="11">
        <v>4.5937456199354992E-2</v>
      </c>
      <c r="AB23" s="11">
        <v>0.72890407308410543</v>
      </c>
      <c r="AC23" s="12" t="s">
        <v>47</v>
      </c>
      <c r="AD23" s="11">
        <v>0.27346721679428049</v>
      </c>
      <c r="AE23" s="11">
        <v>1.3162848026353642</v>
      </c>
      <c r="AF23" s="12" t="s">
        <v>32</v>
      </c>
    </row>
    <row r="24" spans="1:32" ht="12" customHeight="1" x14ac:dyDescent="0.25">
      <c r="A24" s="19">
        <v>8</v>
      </c>
      <c r="B24" s="19" t="s">
        <v>79</v>
      </c>
      <c r="C24" s="8" t="s">
        <v>88</v>
      </c>
      <c r="D24" s="8" t="s">
        <v>184</v>
      </c>
      <c r="E24" s="8">
        <v>198.58</v>
      </c>
      <c r="F24" s="8" t="s">
        <v>90</v>
      </c>
      <c r="G24" s="8" t="s">
        <v>67</v>
      </c>
      <c r="H24" s="10">
        <f t="shared" si="0"/>
        <v>2435.4390424283997</v>
      </c>
      <c r="I24" s="8">
        <v>33.5</v>
      </c>
      <c r="J24" s="11">
        <v>26.354635461981673</v>
      </c>
      <c r="K24" s="12" t="s">
        <v>32</v>
      </c>
      <c r="L24" s="11">
        <v>38.244546988251308</v>
      </c>
      <c r="M24" s="12" t="s">
        <v>32</v>
      </c>
      <c r="N24" s="17" t="s">
        <v>41</v>
      </c>
      <c r="O24" s="10">
        <v>13251.70120059695</v>
      </c>
      <c r="P24" s="10">
        <v>35.71550902164342</v>
      </c>
      <c r="Q24" s="10">
        <v>36.081704564319679</v>
      </c>
      <c r="R24" s="10">
        <v>137.55220071776802</v>
      </c>
      <c r="S24" s="12" t="s">
        <v>36</v>
      </c>
      <c r="T24" s="16" t="s">
        <v>37</v>
      </c>
      <c r="U24" s="12" t="s">
        <v>38</v>
      </c>
      <c r="V24" s="11">
        <v>3.6035930121485147</v>
      </c>
      <c r="W24" s="12" t="s">
        <v>40</v>
      </c>
      <c r="X24" s="11">
        <v>0.34903012661330485</v>
      </c>
      <c r="Y24" s="12"/>
      <c r="Z24" s="12" t="s">
        <v>40</v>
      </c>
      <c r="AA24" s="12" t="s">
        <v>31</v>
      </c>
      <c r="AB24" s="12" t="s">
        <v>181</v>
      </c>
      <c r="AC24" s="11" t="s">
        <v>47</v>
      </c>
      <c r="AD24" s="11">
        <v>2.5106337973538455</v>
      </c>
      <c r="AE24" s="12" t="s">
        <v>48</v>
      </c>
      <c r="AF24" s="12" t="s">
        <v>32</v>
      </c>
    </row>
    <row r="25" spans="1:32" ht="12" customHeight="1" x14ac:dyDescent="0.25">
      <c r="B25" s="19" t="s">
        <v>79</v>
      </c>
      <c r="C25" s="8" t="s">
        <v>89</v>
      </c>
      <c r="D25" s="8" t="s">
        <v>184</v>
      </c>
      <c r="E25" s="8">
        <v>198.58</v>
      </c>
      <c r="F25" s="8" t="s">
        <v>90</v>
      </c>
      <c r="G25" s="8" t="s">
        <v>67</v>
      </c>
      <c r="H25" s="10">
        <f t="shared" si="0"/>
        <v>19674.019303570247</v>
      </c>
      <c r="I25" s="8">
        <v>38</v>
      </c>
      <c r="J25" s="11">
        <v>62.303773666784643</v>
      </c>
      <c r="K25" s="12" t="s">
        <v>32</v>
      </c>
      <c r="L25" s="11">
        <v>0.64425574008377928</v>
      </c>
      <c r="M25" s="12" t="s">
        <v>32</v>
      </c>
      <c r="N25" s="14">
        <v>7.7619314314285254E-3</v>
      </c>
      <c r="O25" s="10">
        <v>442.23462877207919</v>
      </c>
      <c r="P25" s="10">
        <v>145.69695678940556</v>
      </c>
      <c r="Q25" s="15" t="s">
        <v>34</v>
      </c>
      <c r="R25" s="10">
        <v>19.314812806503721</v>
      </c>
      <c r="S25" s="11">
        <v>3.2418537340343461</v>
      </c>
      <c r="T25" s="16" t="s">
        <v>37</v>
      </c>
      <c r="U25" s="12" t="s">
        <v>38</v>
      </c>
      <c r="V25" s="11">
        <v>1.269222386153074</v>
      </c>
      <c r="W25" s="12" t="s">
        <v>40</v>
      </c>
      <c r="X25" s="12" t="s">
        <v>42</v>
      </c>
      <c r="Y25" s="12"/>
      <c r="Z25" s="12" t="s">
        <v>40</v>
      </c>
      <c r="AA25" s="12" t="s">
        <v>31</v>
      </c>
      <c r="AB25" s="12" t="s">
        <v>181</v>
      </c>
      <c r="AC25" s="11" t="s">
        <v>47</v>
      </c>
      <c r="AD25" s="11">
        <v>0.38846466810000324</v>
      </c>
      <c r="AE25" s="12" t="s">
        <v>48</v>
      </c>
      <c r="AF25" s="12" t="s">
        <v>32</v>
      </c>
    </row>
    <row r="26" spans="1:32" ht="12" customHeight="1" x14ac:dyDescent="0.25">
      <c r="A26" s="19">
        <v>9</v>
      </c>
      <c r="B26" s="19" t="s">
        <v>80</v>
      </c>
      <c r="C26" s="8" t="s">
        <v>87</v>
      </c>
      <c r="D26" s="8" t="s">
        <v>183</v>
      </c>
      <c r="E26" s="8">
        <v>217.2</v>
      </c>
      <c r="F26" s="8" t="s">
        <v>90</v>
      </c>
      <c r="G26" s="8" t="s">
        <v>70</v>
      </c>
      <c r="H26" s="10">
        <f t="shared" si="0"/>
        <v>1380.2455624759571</v>
      </c>
      <c r="I26" s="8">
        <v>35</v>
      </c>
      <c r="J26" s="11">
        <v>42.060937780675786</v>
      </c>
      <c r="K26" s="11">
        <v>27.791599711207862</v>
      </c>
      <c r="L26" s="11">
        <v>0.18774975618080375</v>
      </c>
      <c r="M26" s="12" t="s">
        <v>32</v>
      </c>
      <c r="N26" s="17" t="s">
        <v>41</v>
      </c>
      <c r="O26" s="15" t="s">
        <v>46</v>
      </c>
      <c r="P26" s="10">
        <v>3059.6256562797644</v>
      </c>
      <c r="Q26" s="15" t="s">
        <v>34</v>
      </c>
      <c r="R26" s="10">
        <v>253.57806575530779</v>
      </c>
      <c r="S26" s="11">
        <v>35.996959425776318</v>
      </c>
      <c r="T26" s="13">
        <v>8.2146313074662771</v>
      </c>
      <c r="U26" s="12" t="s">
        <v>38</v>
      </c>
      <c r="V26" s="12" t="s">
        <v>39</v>
      </c>
      <c r="W26" s="12" t="s">
        <v>40</v>
      </c>
      <c r="X26" s="11" t="s">
        <v>42</v>
      </c>
      <c r="Y26" s="12"/>
      <c r="Z26" s="12" t="s">
        <v>40</v>
      </c>
      <c r="AA26" s="12" t="s">
        <v>31</v>
      </c>
      <c r="AB26" s="12" t="s">
        <v>181</v>
      </c>
      <c r="AC26" s="12" t="s">
        <v>47</v>
      </c>
      <c r="AD26" s="12" t="s">
        <v>181</v>
      </c>
      <c r="AE26" s="12" t="s">
        <v>48</v>
      </c>
      <c r="AF26" s="11">
        <v>1.6920657038516878</v>
      </c>
    </row>
    <row r="27" spans="1:32" ht="12" customHeight="1" x14ac:dyDescent="0.25">
      <c r="B27" s="19" t="s">
        <v>80</v>
      </c>
      <c r="C27" s="8" t="s">
        <v>89</v>
      </c>
      <c r="D27" s="8" t="s">
        <v>183</v>
      </c>
      <c r="E27" s="8">
        <v>217.2</v>
      </c>
      <c r="F27" s="8" t="s">
        <v>90</v>
      </c>
      <c r="G27" s="8" t="s">
        <v>70</v>
      </c>
      <c r="H27" s="10">
        <f t="shared" si="0"/>
        <v>970.06869797950958</v>
      </c>
      <c r="I27" s="8">
        <v>35</v>
      </c>
      <c r="J27" s="11">
        <v>60.358767319980551</v>
      </c>
      <c r="K27" s="11">
        <v>7.083454638891136E-2</v>
      </c>
      <c r="L27" s="11">
        <v>0.99853860554691176</v>
      </c>
      <c r="M27" s="12" t="s">
        <v>32</v>
      </c>
      <c r="N27" s="17" t="s">
        <v>41</v>
      </c>
      <c r="O27" s="10">
        <v>22.80643895186207</v>
      </c>
      <c r="P27" s="10">
        <v>80.385785224577475</v>
      </c>
      <c r="Q27" s="15" t="s">
        <v>34</v>
      </c>
      <c r="R27" s="10">
        <v>360.79918950997109</v>
      </c>
      <c r="S27" s="11">
        <v>12.167547081321064</v>
      </c>
      <c r="T27" s="13">
        <v>3.2835239729311492</v>
      </c>
      <c r="U27" s="11">
        <v>1.6269095815775769</v>
      </c>
      <c r="V27" s="11">
        <v>8.4064611666066096</v>
      </c>
      <c r="W27" s="11">
        <v>1.4875254741671387</v>
      </c>
      <c r="X27" s="11">
        <v>7.9974487858448309E-2</v>
      </c>
      <c r="Y27" s="11"/>
      <c r="Z27" s="12" t="s">
        <v>40</v>
      </c>
      <c r="AA27" s="11">
        <v>0.75861514197156688</v>
      </c>
      <c r="AB27" s="11">
        <v>2.0636742038891649</v>
      </c>
      <c r="AC27" s="11">
        <v>0.95113664210063331</v>
      </c>
      <c r="AD27" s="11">
        <v>2.6574581707346288</v>
      </c>
      <c r="AE27" s="11">
        <v>1.9422375622766017</v>
      </c>
      <c r="AF27" s="11">
        <v>1.2247521569179514</v>
      </c>
    </row>
    <row r="28" spans="1:32" ht="12" customHeight="1" x14ac:dyDescent="0.25">
      <c r="B28" s="19" t="s">
        <v>80</v>
      </c>
      <c r="C28" s="8" t="s">
        <v>89</v>
      </c>
      <c r="D28" s="8" t="s">
        <v>183</v>
      </c>
      <c r="E28" s="8">
        <v>217.2</v>
      </c>
      <c r="F28" s="8" t="s">
        <v>90</v>
      </c>
      <c r="G28" s="8" t="s">
        <v>70</v>
      </c>
      <c r="H28" s="10">
        <f t="shared" si="0"/>
        <v>908.23889191813112</v>
      </c>
      <c r="I28" s="8">
        <v>38</v>
      </c>
      <c r="J28" s="11">
        <v>60.45936690065264</v>
      </c>
      <c r="K28" s="12" t="s">
        <v>32</v>
      </c>
      <c r="L28" s="11">
        <v>1.2189589688394995</v>
      </c>
      <c r="M28" s="12" t="s">
        <v>32</v>
      </c>
      <c r="N28" s="17" t="s">
        <v>41</v>
      </c>
      <c r="O28" s="10">
        <v>27.271166287340467</v>
      </c>
      <c r="P28" s="15" t="s">
        <v>33</v>
      </c>
      <c r="Q28" s="15" t="s">
        <v>34</v>
      </c>
      <c r="R28" s="10">
        <v>418.3921250030034</v>
      </c>
      <c r="S28" s="12" t="s">
        <v>36</v>
      </c>
      <c r="T28" s="16" t="s">
        <v>37</v>
      </c>
      <c r="U28" s="12" t="s">
        <v>38</v>
      </c>
      <c r="V28" s="12" t="s">
        <v>39</v>
      </c>
      <c r="W28" s="11">
        <v>1.5378883664516076</v>
      </c>
      <c r="X28" s="12" t="s">
        <v>42</v>
      </c>
      <c r="Y28" s="11"/>
      <c r="Z28" s="11">
        <v>2.1243941230772649</v>
      </c>
      <c r="AA28" s="11">
        <v>1.2108505943239374</v>
      </c>
      <c r="AB28" s="11">
        <v>0.90480423609685778</v>
      </c>
      <c r="AC28" s="11">
        <v>0.28824450857068817</v>
      </c>
      <c r="AD28" s="12" t="s">
        <v>181</v>
      </c>
      <c r="AE28" s="11">
        <v>0.82705420058733226</v>
      </c>
      <c r="AF28" s="12" t="s">
        <v>32</v>
      </c>
    </row>
    <row r="29" spans="1:32" ht="12" customHeight="1" x14ac:dyDescent="0.25">
      <c r="B29" s="19" t="s">
        <v>80</v>
      </c>
      <c r="C29" s="8" t="s">
        <v>69</v>
      </c>
      <c r="D29" s="8" t="s">
        <v>183</v>
      </c>
      <c r="E29" s="8">
        <v>217.2</v>
      </c>
      <c r="F29" s="8" t="s">
        <v>90</v>
      </c>
      <c r="G29" s="8" t="s">
        <v>70</v>
      </c>
      <c r="H29" s="10">
        <f t="shared" si="0"/>
        <v>1142.5111192186598</v>
      </c>
      <c r="I29" s="8">
        <v>35</v>
      </c>
      <c r="J29" s="11">
        <v>33.682105205981664</v>
      </c>
      <c r="K29" s="11">
        <v>19.016267407282015</v>
      </c>
      <c r="L29" s="11">
        <v>19.947900104468744</v>
      </c>
      <c r="M29" s="12" t="s">
        <v>32</v>
      </c>
      <c r="N29" s="14">
        <v>5.2317569504760509E-3</v>
      </c>
      <c r="O29" s="10">
        <v>1855.9584712582641</v>
      </c>
      <c r="P29" s="10">
        <v>1932.6811639677589</v>
      </c>
      <c r="Q29" s="15" t="s">
        <v>34</v>
      </c>
      <c r="R29" s="10">
        <v>306.3427516043414</v>
      </c>
      <c r="S29" s="11">
        <v>14.416559306269901</v>
      </c>
      <c r="T29" s="13">
        <v>7.8421552333776852</v>
      </c>
      <c r="U29" s="12" t="s">
        <v>38</v>
      </c>
      <c r="V29" s="12" t="s">
        <v>39</v>
      </c>
      <c r="W29" s="12" t="s">
        <v>40</v>
      </c>
      <c r="X29" s="11">
        <v>1.391968853443698</v>
      </c>
      <c r="Y29" s="12"/>
      <c r="Z29" s="12" t="s">
        <v>40</v>
      </c>
      <c r="AA29" s="12" t="s">
        <v>31</v>
      </c>
      <c r="AB29" s="12" t="s">
        <v>181</v>
      </c>
      <c r="AC29" s="11">
        <v>6.0372484981810643</v>
      </c>
      <c r="AD29" s="11">
        <v>108.37859233412462</v>
      </c>
      <c r="AE29" s="12" t="s">
        <v>48</v>
      </c>
      <c r="AF29" s="12" t="s">
        <v>32</v>
      </c>
    </row>
    <row r="30" spans="1:32" ht="12" customHeight="1" x14ac:dyDescent="0.25">
      <c r="B30" s="19" t="s">
        <v>80</v>
      </c>
      <c r="C30" s="8" t="s">
        <v>87</v>
      </c>
      <c r="D30" s="8" t="s">
        <v>183</v>
      </c>
      <c r="E30" s="8">
        <v>217.2</v>
      </c>
      <c r="F30" s="8" t="s">
        <v>90</v>
      </c>
      <c r="G30" s="8" t="s">
        <v>70</v>
      </c>
      <c r="H30" s="10">
        <f t="shared" si="0"/>
        <v>904.89366984240121</v>
      </c>
      <c r="I30" s="8">
        <v>35</v>
      </c>
      <c r="J30" s="11">
        <v>39.116822936800254</v>
      </c>
      <c r="K30" s="11">
        <v>32.202475110028431</v>
      </c>
      <c r="L30" s="12" t="s">
        <v>31</v>
      </c>
      <c r="M30" s="12" t="s">
        <v>32</v>
      </c>
      <c r="N30" s="17" t="s">
        <v>41</v>
      </c>
      <c r="O30" s="15" t="s">
        <v>46</v>
      </c>
      <c r="P30" s="10">
        <v>3068.9159071685699</v>
      </c>
      <c r="Q30" s="15" t="s">
        <v>34</v>
      </c>
      <c r="R30" s="10">
        <v>386.78577568230418</v>
      </c>
      <c r="S30" s="11">
        <v>85.658138699723182</v>
      </c>
      <c r="T30" s="13">
        <v>26.015683070921376</v>
      </c>
      <c r="U30" s="12" t="s">
        <v>38</v>
      </c>
      <c r="V30" s="11">
        <v>32.580804119614115</v>
      </c>
      <c r="W30" s="11">
        <v>1.8115283164867408</v>
      </c>
      <c r="X30" s="11">
        <v>7.5710311212381978</v>
      </c>
      <c r="Y30" s="11"/>
      <c r="Z30" s="11">
        <v>5.0362267570141208</v>
      </c>
      <c r="AA30" s="11">
        <v>2.6260484194770939</v>
      </c>
      <c r="AB30" s="12" t="s">
        <v>181</v>
      </c>
      <c r="AC30" s="12" t="s">
        <v>47</v>
      </c>
      <c r="AD30" s="11">
        <v>8.4541142920477697</v>
      </c>
      <c r="AE30" s="11">
        <v>3.7565845187096056</v>
      </c>
      <c r="AF30" s="11">
        <v>2.6015683070921383</v>
      </c>
    </row>
    <row r="31" spans="1:32" ht="12" customHeight="1" x14ac:dyDescent="0.25">
      <c r="B31" s="19" t="s">
        <v>80</v>
      </c>
      <c r="C31" s="8" t="s">
        <v>87</v>
      </c>
      <c r="D31" s="8" t="s">
        <v>183</v>
      </c>
      <c r="E31" s="8">
        <v>217.2</v>
      </c>
      <c r="F31" s="8" t="s">
        <v>90</v>
      </c>
      <c r="G31" s="8" t="s">
        <v>70</v>
      </c>
      <c r="H31" s="10">
        <f t="shared" si="0"/>
        <v>1152.6603965992197</v>
      </c>
      <c r="I31" s="8">
        <v>35</v>
      </c>
      <c r="J31" s="11">
        <v>39.52540645135101</v>
      </c>
      <c r="K31" s="11">
        <v>31.254637345487598</v>
      </c>
      <c r="L31" s="11">
        <v>0.34390215849403832</v>
      </c>
      <c r="M31" s="12" t="s">
        <v>32</v>
      </c>
      <c r="N31" s="14">
        <v>3.394516599723508E-3</v>
      </c>
      <c r="O31" s="10">
        <v>13.048052484038513</v>
      </c>
      <c r="P31" s="10">
        <v>4347.3278741393433</v>
      </c>
      <c r="Q31" s="15" t="s">
        <v>34</v>
      </c>
      <c r="R31" s="10">
        <v>303.64537641150093</v>
      </c>
      <c r="S31" s="11">
        <v>24.073151094582684</v>
      </c>
      <c r="T31" s="13">
        <v>30.344308102415148</v>
      </c>
      <c r="U31" s="11">
        <v>1.7619928238135729</v>
      </c>
      <c r="V31" s="12" t="s">
        <v>39</v>
      </c>
      <c r="W31" s="11">
        <v>0.83750290362665802</v>
      </c>
      <c r="X31" s="11">
        <v>1.2441166321990211</v>
      </c>
      <c r="Y31" s="11"/>
      <c r="Z31" s="11">
        <v>4.5293937227538343</v>
      </c>
      <c r="AA31" s="12" t="s">
        <v>31</v>
      </c>
      <c r="AB31" s="12" t="s">
        <v>181</v>
      </c>
      <c r="AC31" s="12" t="s">
        <v>47</v>
      </c>
      <c r="AD31" s="12" t="s">
        <v>181</v>
      </c>
      <c r="AE31" s="12" t="s">
        <v>48</v>
      </c>
      <c r="AF31" s="11">
        <v>0.91639810469293748</v>
      </c>
    </row>
    <row r="32" spans="1:32" ht="12" customHeight="1" x14ac:dyDescent="0.25">
      <c r="B32" s="19" t="s">
        <v>80</v>
      </c>
      <c r="C32" s="8" t="s">
        <v>87</v>
      </c>
      <c r="D32" s="8" t="s">
        <v>183</v>
      </c>
      <c r="E32" s="8">
        <v>217.2</v>
      </c>
      <c r="F32" s="8" t="s">
        <v>90</v>
      </c>
      <c r="G32" s="8" t="s">
        <v>70</v>
      </c>
      <c r="H32" s="10">
        <f t="shared" si="0"/>
        <v>1543.5635310220432</v>
      </c>
      <c r="I32" s="8">
        <v>35</v>
      </c>
      <c r="J32" s="11">
        <v>39.49619188840385</v>
      </c>
      <c r="K32" s="11">
        <v>33.545432310551014</v>
      </c>
      <c r="L32" s="11">
        <v>0.10995101499438487</v>
      </c>
      <c r="M32" s="12" t="s">
        <v>32</v>
      </c>
      <c r="N32" s="14">
        <v>5.7257509695189095E-3</v>
      </c>
      <c r="O32" s="15" t="s">
        <v>46</v>
      </c>
      <c r="P32" s="10">
        <v>2348.3877164838427</v>
      </c>
      <c r="Q32" s="15" t="s">
        <v>34</v>
      </c>
      <c r="R32" s="10">
        <v>226.74803658275971</v>
      </c>
      <c r="S32" s="11">
        <v>50.494484999308071</v>
      </c>
      <c r="T32" s="13">
        <v>7.5160854212199313</v>
      </c>
      <c r="U32" s="12" t="s">
        <v>38</v>
      </c>
      <c r="V32" s="12" t="s">
        <v>39</v>
      </c>
      <c r="W32" s="12" t="s">
        <v>40</v>
      </c>
      <c r="X32" s="12" t="s">
        <v>42</v>
      </c>
      <c r="Y32" s="12"/>
      <c r="Z32" s="12" t="s">
        <v>40</v>
      </c>
      <c r="AA32" s="12" t="s">
        <v>31</v>
      </c>
      <c r="AB32" s="12" t="s">
        <v>181</v>
      </c>
      <c r="AC32" s="12" t="s">
        <v>47</v>
      </c>
      <c r="AD32" s="12" t="s">
        <v>181</v>
      </c>
      <c r="AE32" s="12" t="s">
        <v>48</v>
      </c>
      <c r="AF32" s="12" t="s">
        <v>32</v>
      </c>
    </row>
    <row r="33" spans="1:32" ht="12" customHeight="1" x14ac:dyDescent="0.25">
      <c r="B33" s="19" t="s">
        <v>80</v>
      </c>
      <c r="C33" s="8" t="s">
        <v>89</v>
      </c>
      <c r="D33" s="8" t="s">
        <v>183</v>
      </c>
      <c r="E33" s="8">
        <v>217.2</v>
      </c>
      <c r="F33" s="8" t="s">
        <v>90</v>
      </c>
      <c r="G33" s="8" t="s">
        <v>70</v>
      </c>
      <c r="H33" s="10">
        <f t="shared" si="0"/>
        <v>1751.6684697116089</v>
      </c>
      <c r="I33" s="8">
        <v>38</v>
      </c>
      <c r="J33" s="11">
        <v>60.792547102909047</v>
      </c>
      <c r="K33" s="12" t="s">
        <v>32</v>
      </c>
      <c r="L33" s="11">
        <v>0.60029428156311759</v>
      </c>
      <c r="M33" s="12" t="s">
        <v>32</v>
      </c>
      <c r="N33" s="17" t="s">
        <v>41</v>
      </c>
      <c r="O33" s="10">
        <v>11.783179489704366</v>
      </c>
      <c r="P33" s="15" t="s">
        <v>33</v>
      </c>
      <c r="Q33" s="15" t="s">
        <v>34</v>
      </c>
      <c r="R33" s="10">
        <v>216.93602789034756</v>
      </c>
      <c r="S33" s="11">
        <v>0.80275441025219607</v>
      </c>
      <c r="T33" s="13">
        <v>2.2594550361701158</v>
      </c>
      <c r="U33" s="11">
        <v>0.42111706767328311</v>
      </c>
      <c r="V33" s="11">
        <v>6.8188571342481614</v>
      </c>
      <c r="W33" s="11">
        <v>1.6713083623283427</v>
      </c>
      <c r="X33" s="11">
        <v>0.21055853383664155</v>
      </c>
      <c r="Y33" s="11"/>
      <c r="Z33" s="11">
        <v>2.3799188127401174</v>
      </c>
      <c r="AA33" s="11">
        <v>1.1762933476835458</v>
      </c>
      <c r="AB33" s="11">
        <v>1.687538040027116</v>
      </c>
      <c r="AC33" s="11">
        <v>0.35461005321902633</v>
      </c>
      <c r="AD33" s="11">
        <v>1.0478206906117402</v>
      </c>
      <c r="AE33" s="11">
        <v>1.5346477754632148</v>
      </c>
      <c r="AF33" s="11">
        <v>1.2218468766385886</v>
      </c>
    </row>
    <row r="34" spans="1:32" ht="12" customHeight="1" x14ac:dyDescent="0.25">
      <c r="B34" s="19" t="s">
        <v>80</v>
      </c>
      <c r="C34" s="8" t="s">
        <v>89</v>
      </c>
      <c r="D34" s="8" t="s">
        <v>183</v>
      </c>
      <c r="E34" s="8">
        <v>217.2</v>
      </c>
      <c r="F34" s="8" t="s">
        <v>90</v>
      </c>
      <c r="G34" s="8" t="s">
        <v>70</v>
      </c>
      <c r="H34" s="10">
        <f t="shared" si="0"/>
        <v>2130.011837713394</v>
      </c>
      <c r="I34" s="8">
        <v>38</v>
      </c>
      <c r="J34" s="11">
        <v>60.575930160611591</v>
      </c>
      <c r="K34" s="12" t="s">
        <v>32</v>
      </c>
      <c r="L34" s="11">
        <v>0.39531537656710497</v>
      </c>
      <c r="M34" s="12" t="s">
        <v>32</v>
      </c>
      <c r="N34" s="17" t="s">
        <v>41</v>
      </c>
      <c r="O34" s="10">
        <v>9.6746168698629482</v>
      </c>
      <c r="P34" s="15" t="s">
        <v>33</v>
      </c>
      <c r="Q34" s="15" t="s">
        <v>34</v>
      </c>
      <c r="R34" s="10">
        <v>178.40276437521439</v>
      </c>
      <c r="S34" s="11">
        <v>1.2896869442278713</v>
      </c>
      <c r="T34" s="13">
        <v>2.7797822801547722</v>
      </c>
      <c r="U34" s="11">
        <v>2.0834613584083406</v>
      </c>
      <c r="V34" s="11">
        <v>7.5675780536076616</v>
      </c>
      <c r="W34" s="11">
        <v>1.9553571707732749</v>
      </c>
      <c r="X34" s="11">
        <v>0.45504493644603139</v>
      </c>
      <c r="Y34" s="11"/>
      <c r="Z34" s="11">
        <v>2.7522752460000031</v>
      </c>
      <c r="AA34" s="11">
        <v>0.94074056809309092</v>
      </c>
      <c r="AB34" s="11">
        <v>2.5877511054748115</v>
      </c>
      <c r="AC34" s="11">
        <v>0.40051427603204909</v>
      </c>
      <c r="AD34" s="11">
        <v>1.1768688725916387</v>
      </c>
      <c r="AE34" s="11">
        <v>1.6810727444871523</v>
      </c>
      <c r="AF34" s="11">
        <v>0.3159379351490581</v>
      </c>
    </row>
    <row r="35" spans="1:32" ht="12" customHeight="1" x14ac:dyDescent="0.25">
      <c r="A35" s="19">
        <v>10</v>
      </c>
      <c r="B35" s="19" t="s">
        <v>81</v>
      </c>
      <c r="C35" s="8" t="s">
        <v>88</v>
      </c>
      <c r="D35" s="8" t="s">
        <v>183</v>
      </c>
      <c r="E35" s="8">
        <v>219.5</v>
      </c>
      <c r="F35" s="8" t="s">
        <v>90</v>
      </c>
      <c r="G35" s="8" t="s">
        <v>65</v>
      </c>
      <c r="H35" s="10">
        <f t="shared" si="0"/>
        <v>1587.3436258211673</v>
      </c>
      <c r="I35" s="8">
        <v>33.5</v>
      </c>
      <c r="J35" s="11">
        <v>21.110250159046185</v>
      </c>
      <c r="K35" s="12" t="s">
        <v>32</v>
      </c>
      <c r="L35" s="11">
        <v>39.927650637911974</v>
      </c>
      <c r="M35" s="12" t="s">
        <v>32</v>
      </c>
      <c r="N35" s="14">
        <v>3.1119901245741967E-3</v>
      </c>
      <c r="O35" s="10">
        <v>73267.787880018135</v>
      </c>
      <c r="P35" s="10">
        <v>26.081673407838622</v>
      </c>
      <c r="Q35" s="10">
        <v>858.20660628692565</v>
      </c>
      <c r="R35" s="10">
        <v>211.04441064340887</v>
      </c>
      <c r="S35" s="11">
        <v>13.870375427835599</v>
      </c>
      <c r="T35" s="16" t="s">
        <v>37</v>
      </c>
      <c r="U35" s="11">
        <v>18.993996957906802</v>
      </c>
      <c r="V35" s="11">
        <v>13.711787142381016</v>
      </c>
      <c r="W35" s="11">
        <v>0.23910233806998923</v>
      </c>
      <c r="X35" s="11">
        <v>8.2966071490510043</v>
      </c>
      <c r="Y35" s="11"/>
      <c r="Z35" s="12" t="s">
        <v>40</v>
      </c>
      <c r="AA35" s="12" t="s">
        <v>31</v>
      </c>
      <c r="AB35" s="12" t="s">
        <v>181</v>
      </c>
      <c r="AC35" s="12" t="s">
        <v>47</v>
      </c>
      <c r="AD35" s="11">
        <v>18.610308222586543</v>
      </c>
      <c r="AE35" s="12" t="s">
        <v>48</v>
      </c>
      <c r="AF35" s="11">
        <v>13.406809670352969</v>
      </c>
    </row>
    <row r="36" spans="1:32" ht="12" customHeight="1" x14ac:dyDescent="0.25">
      <c r="A36" s="19">
        <v>11</v>
      </c>
      <c r="B36" s="19" t="s">
        <v>82</v>
      </c>
      <c r="C36" s="8" t="s">
        <v>87</v>
      </c>
      <c r="D36" s="8" t="s">
        <v>183</v>
      </c>
      <c r="E36" s="8">
        <v>221.7</v>
      </c>
      <c r="F36" s="8" t="s">
        <v>91</v>
      </c>
      <c r="G36" s="8" t="s">
        <v>61</v>
      </c>
      <c r="H36" s="10">
        <f t="shared" si="0"/>
        <v>1127.0862108267597</v>
      </c>
      <c r="I36" s="8">
        <v>35</v>
      </c>
      <c r="J36" s="11">
        <v>41.060328425729395</v>
      </c>
      <c r="K36" s="11">
        <v>31.443946651359479</v>
      </c>
      <c r="L36" s="12" t="s">
        <v>31</v>
      </c>
      <c r="M36" s="12" t="s">
        <v>32</v>
      </c>
      <c r="N36" s="17" t="s">
        <v>41</v>
      </c>
      <c r="O36" s="15" t="s">
        <v>46</v>
      </c>
      <c r="P36" s="10">
        <v>672.87643240086834</v>
      </c>
      <c r="Q36" s="15" t="s">
        <v>34</v>
      </c>
      <c r="R36" s="10">
        <v>310.53525155210792</v>
      </c>
      <c r="S36" s="11">
        <v>4.8126957506020593</v>
      </c>
      <c r="T36" s="13">
        <v>2.8425688161902336</v>
      </c>
      <c r="U36" s="12" t="s">
        <v>38</v>
      </c>
      <c r="V36" s="12" t="s">
        <v>39</v>
      </c>
      <c r="W36" s="12" t="s">
        <v>40</v>
      </c>
      <c r="X36" s="11">
        <v>2.7029180502601271</v>
      </c>
      <c r="Y36" s="12"/>
      <c r="Z36" s="11" t="s">
        <v>40</v>
      </c>
      <c r="AA36" s="11">
        <v>4.9553497588102333E-2</v>
      </c>
      <c r="AB36" s="12" t="s">
        <v>181</v>
      </c>
      <c r="AC36" s="12" t="s">
        <v>47</v>
      </c>
      <c r="AD36" s="11">
        <v>0.59072668951141771</v>
      </c>
      <c r="AE36" s="11">
        <v>1.2553552722319257</v>
      </c>
      <c r="AF36" s="12" t="s">
        <v>32</v>
      </c>
    </row>
    <row r="37" spans="1:32" ht="12" customHeight="1" x14ac:dyDescent="0.25">
      <c r="B37" s="19" t="s">
        <v>82</v>
      </c>
      <c r="C37" s="8" t="s">
        <v>87</v>
      </c>
      <c r="D37" s="8" t="s">
        <v>184</v>
      </c>
      <c r="E37" s="8">
        <v>221.7</v>
      </c>
      <c r="F37" s="8" t="s">
        <v>91</v>
      </c>
      <c r="G37" s="8" t="s">
        <v>61</v>
      </c>
      <c r="H37" s="10">
        <f t="shared" si="0"/>
        <v>3683.6670560105799</v>
      </c>
      <c r="I37" s="8">
        <v>35</v>
      </c>
      <c r="J37" s="11">
        <v>35.120489566156273</v>
      </c>
      <c r="K37" s="11">
        <v>35.685108848644241</v>
      </c>
      <c r="L37" s="12" t="s">
        <v>31</v>
      </c>
      <c r="M37" s="12" t="s">
        <v>32</v>
      </c>
      <c r="N37" s="17" t="s">
        <v>41</v>
      </c>
      <c r="O37" s="15" t="s">
        <v>46</v>
      </c>
      <c r="P37" s="10">
        <v>976.1184963468304</v>
      </c>
      <c r="Q37" s="15" t="s">
        <v>34</v>
      </c>
      <c r="R37" s="10">
        <v>95.014015837536306</v>
      </c>
      <c r="S37" s="11">
        <v>15.850296748807549</v>
      </c>
      <c r="T37" s="13">
        <v>9.0380042037220463</v>
      </c>
      <c r="U37" s="12" t="s">
        <v>38</v>
      </c>
      <c r="V37" s="12" t="s">
        <v>39</v>
      </c>
      <c r="W37" s="12" t="s">
        <v>40</v>
      </c>
      <c r="X37" s="11">
        <v>0.16324225887476215</v>
      </c>
      <c r="Y37" s="12"/>
      <c r="Z37" s="12" t="s">
        <v>40</v>
      </c>
      <c r="AA37" s="12" t="s">
        <v>31</v>
      </c>
      <c r="AB37" s="12" t="s">
        <v>181</v>
      </c>
      <c r="AC37" s="12" t="s">
        <v>47</v>
      </c>
      <c r="AD37" s="12" t="s">
        <v>181</v>
      </c>
      <c r="AE37" s="12" t="s">
        <v>48</v>
      </c>
      <c r="AF37" s="12" t="s">
        <v>32</v>
      </c>
    </row>
    <row r="38" spans="1:32" ht="12" customHeight="1" x14ac:dyDescent="0.25">
      <c r="B38" s="19" t="s">
        <v>82</v>
      </c>
      <c r="C38" s="8" t="s">
        <v>87</v>
      </c>
      <c r="D38" s="8" t="s">
        <v>183</v>
      </c>
      <c r="E38" s="8">
        <v>221.7</v>
      </c>
      <c r="F38" s="8" t="s">
        <v>91</v>
      </c>
      <c r="G38" s="8" t="s">
        <v>61</v>
      </c>
      <c r="H38" s="10">
        <f t="shared" si="0"/>
        <v>800.84383615647482</v>
      </c>
      <c r="I38" s="8">
        <v>35</v>
      </c>
      <c r="J38" s="11">
        <v>38.048420181272</v>
      </c>
      <c r="K38" s="11">
        <v>31.103645420769215</v>
      </c>
      <c r="L38" s="12" t="s">
        <v>31</v>
      </c>
      <c r="M38" s="12" t="s">
        <v>32</v>
      </c>
      <c r="N38" s="17" t="s">
        <v>41</v>
      </c>
      <c r="O38" s="15" t="s">
        <v>46</v>
      </c>
      <c r="P38" s="10">
        <v>1974.6154473562699</v>
      </c>
      <c r="Q38" s="15" t="s">
        <v>34</v>
      </c>
      <c r="R38" s="10">
        <v>437.03901334843312</v>
      </c>
      <c r="S38" s="11">
        <v>1.8537910755774771</v>
      </c>
      <c r="T38" s="13">
        <v>9.6314284932237637</v>
      </c>
      <c r="U38" s="12" t="s">
        <v>38</v>
      </c>
      <c r="V38" s="12" t="s">
        <v>39</v>
      </c>
      <c r="W38" s="12" t="s">
        <v>40</v>
      </c>
      <c r="X38" s="12" t="s">
        <v>42</v>
      </c>
      <c r="Y38" s="12"/>
      <c r="Z38" s="12" t="s">
        <v>40</v>
      </c>
      <c r="AA38" s="12" t="s">
        <v>31</v>
      </c>
      <c r="AB38" s="12" t="s">
        <v>181</v>
      </c>
      <c r="AC38" s="12" t="s">
        <v>47</v>
      </c>
      <c r="AD38" s="11">
        <v>0.31381136148808908</v>
      </c>
      <c r="AE38" s="12" t="s">
        <v>48</v>
      </c>
      <c r="AF38" s="12" t="s">
        <v>32</v>
      </c>
    </row>
    <row r="39" spans="1:32" ht="12" customHeight="1" x14ac:dyDescent="0.25">
      <c r="B39" s="19" t="s">
        <v>82</v>
      </c>
      <c r="C39" s="8" t="s">
        <v>87</v>
      </c>
      <c r="D39" s="8" t="s">
        <v>183</v>
      </c>
      <c r="E39" s="8">
        <v>221.7</v>
      </c>
      <c r="F39" s="8" t="s">
        <v>91</v>
      </c>
      <c r="G39" s="8" t="s">
        <v>61</v>
      </c>
      <c r="H39" s="10">
        <f t="shared" si="0"/>
        <v>893.08417880104162</v>
      </c>
      <c r="I39" s="8">
        <v>35</v>
      </c>
      <c r="J39" s="11">
        <v>38.261877606115114</v>
      </c>
      <c r="K39" s="11">
        <v>28.99696153679108</v>
      </c>
      <c r="L39" s="12" t="s">
        <v>31</v>
      </c>
      <c r="M39" s="12" t="s">
        <v>32</v>
      </c>
      <c r="N39" s="14">
        <v>1.5990799983614655E-3</v>
      </c>
      <c r="O39" s="15" t="s">
        <v>46</v>
      </c>
      <c r="P39" s="10">
        <v>1587.2547010087249</v>
      </c>
      <c r="Q39" s="15" t="s">
        <v>34</v>
      </c>
      <c r="R39" s="10">
        <v>391.90034747885937</v>
      </c>
      <c r="S39" s="11">
        <v>3.346059490374111</v>
      </c>
      <c r="T39" s="13">
        <v>6.2840629453367463</v>
      </c>
      <c r="U39" s="12" t="s">
        <v>38</v>
      </c>
      <c r="V39" s="12" t="s">
        <v>39</v>
      </c>
      <c r="W39" s="12" t="s">
        <v>40</v>
      </c>
      <c r="X39" s="11">
        <v>6.662139353656768E-2</v>
      </c>
      <c r="Y39" s="12"/>
      <c r="Z39" s="12" t="s">
        <v>40</v>
      </c>
      <c r="AA39" s="12" t="s">
        <v>31</v>
      </c>
      <c r="AB39" s="12" t="s">
        <v>181</v>
      </c>
      <c r="AC39" s="12" t="s">
        <v>47</v>
      </c>
      <c r="AD39" s="11">
        <v>17.616568992313727</v>
      </c>
      <c r="AE39" s="11">
        <v>3.1878336807247627</v>
      </c>
      <c r="AF39" s="11">
        <v>1.3674041023380514</v>
      </c>
    </row>
    <row r="40" spans="1:32" ht="12" customHeight="1" x14ac:dyDescent="0.25">
      <c r="A40" s="19">
        <v>12</v>
      </c>
      <c r="B40" s="19" t="s">
        <v>83</v>
      </c>
      <c r="C40" s="8" t="s">
        <v>89</v>
      </c>
      <c r="D40" s="8" t="s">
        <v>183</v>
      </c>
      <c r="E40" s="8">
        <v>230.24</v>
      </c>
      <c r="F40" s="8" t="s">
        <v>91</v>
      </c>
      <c r="G40" s="8" t="s">
        <v>62</v>
      </c>
      <c r="H40" s="10">
        <f t="shared" si="0"/>
        <v>15219.350877404653</v>
      </c>
      <c r="I40" s="8">
        <v>36</v>
      </c>
      <c r="J40" s="11">
        <v>44.870049503779626</v>
      </c>
      <c r="K40" s="11">
        <v>8.8480049672179142</v>
      </c>
      <c r="L40" s="11">
        <v>0.41284543264893131</v>
      </c>
      <c r="M40" s="12" t="s">
        <v>32</v>
      </c>
      <c r="N40" s="17" t="s">
        <v>41</v>
      </c>
      <c r="O40" s="10">
        <v>391.12750914481876</v>
      </c>
      <c r="P40" s="10">
        <v>7486.537026795012</v>
      </c>
      <c r="Q40" s="15" t="s">
        <v>34</v>
      </c>
      <c r="R40" s="10">
        <v>23.654096873111225</v>
      </c>
      <c r="S40" s="11">
        <v>52.245948052346144</v>
      </c>
      <c r="T40" s="16" t="s">
        <v>37</v>
      </c>
      <c r="U40" s="11">
        <v>1.0981893394532367</v>
      </c>
      <c r="V40" s="12" t="s">
        <v>39</v>
      </c>
      <c r="W40" s="12" t="s">
        <v>40</v>
      </c>
      <c r="X40" s="11">
        <v>0.63104909804402398</v>
      </c>
      <c r="Y40" s="12"/>
      <c r="Z40" s="11">
        <v>3.2249067542899148</v>
      </c>
      <c r="AA40" s="11">
        <v>1.2405851586547292</v>
      </c>
      <c r="AB40" s="12" t="s">
        <v>181</v>
      </c>
      <c r="AC40" s="11">
        <v>0.26280733356918679</v>
      </c>
      <c r="AD40" s="12" t="s">
        <v>181</v>
      </c>
      <c r="AE40" s="12" t="s">
        <v>48</v>
      </c>
      <c r="AF40" s="11">
        <v>9.7320883626919291E-2</v>
      </c>
    </row>
    <row r="41" spans="1:32" ht="12" customHeight="1" x14ac:dyDescent="0.25">
      <c r="B41" s="19" t="s">
        <v>83</v>
      </c>
      <c r="C41" s="8" t="s">
        <v>87</v>
      </c>
      <c r="D41" s="8" t="s">
        <v>184</v>
      </c>
      <c r="E41" s="8">
        <v>230.24</v>
      </c>
      <c r="F41" s="8" t="s">
        <v>91</v>
      </c>
      <c r="G41" s="8" t="s">
        <v>62</v>
      </c>
      <c r="H41" s="10">
        <f t="shared" si="0"/>
        <v>7246.3272931063293</v>
      </c>
      <c r="I41" s="8">
        <v>35</v>
      </c>
      <c r="J41" s="11">
        <v>45.11368037967366</v>
      </c>
      <c r="K41" s="11">
        <v>11.61234679542831</v>
      </c>
      <c r="L41" s="12" t="s">
        <v>31</v>
      </c>
      <c r="M41" s="12" t="s">
        <v>32</v>
      </c>
      <c r="N41" s="14">
        <v>2.1720497265342201E-3</v>
      </c>
      <c r="O41" s="10">
        <v>10.509839261386491</v>
      </c>
      <c r="P41" s="10">
        <v>1506.6382026662325</v>
      </c>
      <c r="Q41" s="10">
        <v>41.218886322538097</v>
      </c>
      <c r="R41" s="10">
        <v>48.300330062784575</v>
      </c>
      <c r="S41" s="11">
        <v>12.624504874853196</v>
      </c>
      <c r="T41" s="16" t="s">
        <v>37</v>
      </c>
      <c r="U41" s="11">
        <v>0.52744546479077181</v>
      </c>
      <c r="V41" s="12" t="s">
        <v>39</v>
      </c>
      <c r="W41" s="11">
        <v>1.1879732343551412</v>
      </c>
      <c r="X41" s="11">
        <v>1.0133790180007884</v>
      </c>
      <c r="Y41" s="11"/>
      <c r="Z41" s="12" t="s">
        <v>40</v>
      </c>
      <c r="AA41" s="12" t="s">
        <v>31</v>
      </c>
      <c r="AB41" s="12" t="s">
        <v>181</v>
      </c>
      <c r="AC41" s="12" t="s">
        <v>47</v>
      </c>
      <c r="AD41" s="12" t="s">
        <v>181</v>
      </c>
      <c r="AE41" s="12" t="s">
        <v>48</v>
      </c>
      <c r="AF41" s="11">
        <v>0.25273428521224484</v>
      </c>
    </row>
    <row r="42" spans="1:32" ht="12" customHeight="1" x14ac:dyDescent="0.25">
      <c r="A42" s="19">
        <v>13</v>
      </c>
      <c r="B42" s="19" t="s">
        <v>84</v>
      </c>
      <c r="C42" s="8" t="s">
        <v>88</v>
      </c>
      <c r="D42" s="8" t="s">
        <v>183</v>
      </c>
      <c r="E42" s="8">
        <v>234.29</v>
      </c>
      <c r="F42" s="8" t="s">
        <v>91</v>
      </c>
      <c r="G42" s="8" t="s">
        <v>63</v>
      </c>
      <c r="H42" s="10">
        <f t="shared" si="0"/>
        <v>704.66878320933529</v>
      </c>
      <c r="I42" s="8">
        <v>38</v>
      </c>
      <c r="J42" s="11">
        <v>18.770225437566346</v>
      </c>
      <c r="K42" s="12" t="s">
        <v>32</v>
      </c>
      <c r="L42" s="11">
        <v>34.380750719132898</v>
      </c>
      <c r="M42" s="12" t="s">
        <v>32</v>
      </c>
      <c r="N42" s="14">
        <v>6.486693376668567E-3</v>
      </c>
      <c r="O42" s="10">
        <v>210882.40167549512</v>
      </c>
      <c r="P42" s="10">
        <v>1710.5410434275011</v>
      </c>
      <c r="Q42" s="10">
        <v>45.298742080402157</v>
      </c>
      <c r="R42" s="10">
        <v>539.26044271371359</v>
      </c>
      <c r="S42" s="11">
        <v>11.185221612502167</v>
      </c>
      <c r="T42" s="16" t="s">
        <v>37</v>
      </c>
      <c r="U42" s="11">
        <v>1.2476073594459209</v>
      </c>
      <c r="V42" s="11">
        <v>40.649945160456355</v>
      </c>
      <c r="W42" s="11">
        <v>1.4941017077593266</v>
      </c>
      <c r="X42" s="11">
        <v>1.6562690421760409</v>
      </c>
      <c r="Y42" s="11"/>
      <c r="Z42" s="11">
        <v>10.828453476785395</v>
      </c>
      <c r="AA42" s="11">
        <v>24.108877049951509</v>
      </c>
      <c r="AB42" s="11">
        <v>25.90500742645445</v>
      </c>
      <c r="AC42" s="11">
        <v>11.014622819357349</v>
      </c>
      <c r="AD42" s="11">
        <v>8.7093364425155659</v>
      </c>
      <c r="AE42" s="11">
        <v>9.5570615749583556</v>
      </c>
      <c r="AF42" s="11">
        <v>1.2130116614370221</v>
      </c>
    </row>
    <row r="43" spans="1:32" ht="12" customHeight="1" x14ac:dyDescent="0.25">
      <c r="B43" s="19" t="s">
        <v>84</v>
      </c>
      <c r="C43" s="8" t="s">
        <v>88</v>
      </c>
      <c r="D43" s="8" t="s">
        <v>183</v>
      </c>
      <c r="E43" s="8">
        <v>234.29</v>
      </c>
      <c r="F43" s="8" t="s">
        <v>91</v>
      </c>
      <c r="G43" s="8" t="s">
        <v>63</v>
      </c>
      <c r="H43" s="10">
        <f t="shared" si="0"/>
        <v>1435.3466978155136</v>
      </c>
      <c r="I43" s="8">
        <v>33.5</v>
      </c>
      <c r="J43" s="11">
        <v>19.228169731642851</v>
      </c>
      <c r="K43" s="12" t="s">
        <v>32</v>
      </c>
      <c r="L43" s="11">
        <v>43.601084096365803</v>
      </c>
      <c r="M43" s="12" t="s">
        <v>32</v>
      </c>
      <c r="N43" s="14">
        <v>4.3391942333355655E-3</v>
      </c>
      <c r="O43" s="10">
        <v>138725.09607115644</v>
      </c>
      <c r="P43" s="10">
        <v>20135.063151590999</v>
      </c>
      <c r="Q43" s="10">
        <v>26.606420907738364</v>
      </c>
      <c r="R43" s="10">
        <v>233.39308928626374</v>
      </c>
      <c r="S43" s="11">
        <v>2.9090991095446292</v>
      </c>
      <c r="T43" s="13">
        <v>20.952556464843966</v>
      </c>
      <c r="U43" s="12" t="s">
        <v>38</v>
      </c>
      <c r="V43" s="11">
        <v>4.3704959049917287</v>
      </c>
      <c r="W43" s="12" t="s">
        <v>40</v>
      </c>
      <c r="X43" s="11">
        <v>1.2501105117680011</v>
      </c>
      <c r="Y43" s="12"/>
      <c r="Z43" s="11">
        <v>6.796375458344345</v>
      </c>
      <c r="AA43" s="11">
        <v>30.675638223039524</v>
      </c>
      <c r="AB43" s="11">
        <v>11.25574644021248</v>
      </c>
      <c r="AC43" s="11">
        <v>7.2220556872960442</v>
      </c>
      <c r="AD43" s="11">
        <v>4.019216328470268</v>
      </c>
      <c r="AE43" s="11">
        <v>4.5720004162782768</v>
      </c>
      <c r="AF43" s="12" t="s">
        <v>32</v>
      </c>
    </row>
    <row r="44" spans="1:32" ht="12" customHeight="1" x14ac:dyDescent="0.25">
      <c r="B44" s="19" t="s">
        <v>84</v>
      </c>
      <c r="C44" s="8" t="s">
        <v>88</v>
      </c>
      <c r="D44" s="8" t="s">
        <v>183</v>
      </c>
      <c r="E44" s="8">
        <v>234.29</v>
      </c>
      <c r="F44" s="8" t="s">
        <v>91</v>
      </c>
      <c r="G44" s="8" t="s">
        <v>63</v>
      </c>
      <c r="H44" s="10">
        <f t="shared" si="0"/>
        <v>2790.3105986464197</v>
      </c>
      <c r="I44" s="8">
        <v>33.5</v>
      </c>
      <c r="J44" s="11">
        <v>33.283235649125366</v>
      </c>
      <c r="K44" s="12" t="s">
        <v>32</v>
      </c>
      <c r="L44" s="11">
        <v>32.907144604663301</v>
      </c>
      <c r="M44" s="12" t="s">
        <v>32</v>
      </c>
      <c r="N44" s="14">
        <v>7.5400770590410612E-3</v>
      </c>
      <c r="O44" s="10">
        <v>42913.68457183487</v>
      </c>
      <c r="P44" s="10">
        <v>83.68717259852707</v>
      </c>
      <c r="Q44" s="10">
        <v>2740.1832689091489</v>
      </c>
      <c r="R44" s="10">
        <f>360.17495704153/3</f>
        <v>120.05831901384333</v>
      </c>
      <c r="S44" s="11">
        <v>0.89632163001701126</v>
      </c>
      <c r="T44" s="13">
        <v>1.3225317112291819</v>
      </c>
      <c r="U44" s="11">
        <v>1.4871622147016941</v>
      </c>
      <c r="V44" s="11">
        <v>27.25549446378259</v>
      </c>
      <c r="W44" s="11">
        <v>2.7676216861545671</v>
      </c>
      <c r="X44" s="11">
        <v>4.4212436321451341</v>
      </c>
      <c r="Y44" s="11"/>
      <c r="Z44" s="11">
        <v>1.8841046508520849</v>
      </c>
      <c r="AA44" s="11">
        <v>0.19507337963349999</v>
      </c>
      <c r="AB44" s="11">
        <v>3.67111172110745</v>
      </c>
      <c r="AC44" s="11">
        <v>3.8216604423426173</v>
      </c>
      <c r="AD44" s="11">
        <v>302.1328464886596</v>
      </c>
      <c r="AE44" s="11">
        <v>0.60730363503193419</v>
      </c>
      <c r="AF44" s="12" t="s">
        <v>32</v>
      </c>
    </row>
    <row r="45" spans="1:32" ht="12" customHeight="1" x14ac:dyDescent="0.25">
      <c r="A45" s="19">
        <v>14</v>
      </c>
      <c r="B45" s="19" t="s">
        <v>85</v>
      </c>
      <c r="C45" s="8" t="s">
        <v>89</v>
      </c>
      <c r="D45" s="8" t="s">
        <v>184</v>
      </c>
      <c r="E45" s="8">
        <v>235.33</v>
      </c>
      <c r="F45" s="8" t="s">
        <v>91</v>
      </c>
      <c r="G45" s="8" t="s">
        <v>65</v>
      </c>
      <c r="H45" s="10">
        <f t="shared" si="0"/>
        <v>25692.70157999318</v>
      </c>
      <c r="I45" s="8">
        <v>38</v>
      </c>
      <c r="J45" s="11">
        <v>61.969090107789789</v>
      </c>
      <c r="K45" s="12" t="s">
        <v>32</v>
      </c>
      <c r="L45" s="11">
        <v>0.39467090268792493</v>
      </c>
      <c r="M45" s="12" t="s">
        <v>32</v>
      </c>
      <c r="N45" s="14">
        <v>3.1520517884705656E-3</v>
      </c>
      <c r="O45" s="10">
        <v>174.81130386732838</v>
      </c>
      <c r="P45" s="15" t="s">
        <v>33</v>
      </c>
      <c r="Q45" s="15" t="s">
        <v>34</v>
      </c>
      <c r="R45" s="10">
        <v>14.790192413860625</v>
      </c>
      <c r="S45" s="11">
        <v>5.3466612019019069</v>
      </c>
      <c r="T45" s="16" t="s">
        <v>37</v>
      </c>
      <c r="U45" s="12" t="s">
        <v>38</v>
      </c>
      <c r="V45" s="12" t="s">
        <v>39</v>
      </c>
      <c r="W45" s="11">
        <v>4.5845609908193308E-2</v>
      </c>
      <c r="X45" s="11">
        <v>0.46377153211476707</v>
      </c>
      <c r="Y45" s="11"/>
      <c r="Z45" s="11">
        <v>3.6543602100733798E-2</v>
      </c>
      <c r="AA45" s="12" t="s">
        <v>31</v>
      </c>
      <c r="AB45" s="11">
        <v>0.51243782504839785</v>
      </c>
      <c r="AC45" s="12" t="s">
        <v>47</v>
      </c>
      <c r="AD45" s="11">
        <v>1.9917228179108102</v>
      </c>
      <c r="AE45" s="11">
        <v>0.21992604173350702</v>
      </c>
      <c r="AF45" s="12" t="s">
        <v>32</v>
      </c>
    </row>
    <row r="46" spans="1:32" ht="12" customHeight="1" x14ac:dyDescent="0.25">
      <c r="B46" s="19" t="s">
        <v>85</v>
      </c>
      <c r="C46" s="8" t="s">
        <v>89</v>
      </c>
      <c r="D46" s="8" t="s">
        <v>184</v>
      </c>
      <c r="E46" s="8">
        <v>235.33</v>
      </c>
      <c r="F46" s="8" t="s">
        <v>91</v>
      </c>
      <c r="G46" s="8" t="s">
        <v>65</v>
      </c>
      <c r="H46" s="10">
        <f t="shared" si="0"/>
        <v>18860.547912762813</v>
      </c>
      <c r="I46" s="8">
        <v>38</v>
      </c>
      <c r="J46" s="11">
        <v>61.053947814509016</v>
      </c>
      <c r="K46" s="12" t="s">
        <v>32</v>
      </c>
      <c r="L46" s="11">
        <v>0.17581873820352345</v>
      </c>
      <c r="M46" s="12" t="s">
        <v>32</v>
      </c>
      <c r="N46" s="17" t="s">
        <v>41</v>
      </c>
      <c r="O46" s="10">
        <v>39.363201961984799</v>
      </c>
      <c r="P46" s="15" t="s">
        <v>33</v>
      </c>
      <c r="Q46" s="15" t="s">
        <v>34</v>
      </c>
      <c r="R46" s="10">
        <v>20.147877026565936</v>
      </c>
      <c r="S46" s="11">
        <v>0.54527568132038695</v>
      </c>
      <c r="T46" s="16" t="s">
        <v>37</v>
      </c>
      <c r="U46" s="12" t="s">
        <v>38</v>
      </c>
      <c r="V46" s="12" t="s">
        <v>39</v>
      </c>
      <c r="W46" s="12" t="s">
        <v>40</v>
      </c>
      <c r="X46" s="11">
        <v>0.12592423141603706</v>
      </c>
      <c r="Y46" s="12"/>
      <c r="Z46" s="12" t="s">
        <v>40</v>
      </c>
      <c r="AA46" s="12" t="s">
        <v>31</v>
      </c>
      <c r="AB46" s="12" t="s">
        <v>181</v>
      </c>
      <c r="AC46" s="12" t="s">
        <v>47</v>
      </c>
      <c r="AD46" s="12" t="s">
        <v>181</v>
      </c>
      <c r="AE46" s="12" t="s">
        <v>48</v>
      </c>
      <c r="AF46" s="12" t="s">
        <v>32</v>
      </c>
    </row>
    <row r="47" spans="1:32" ht="12" customHeight="1" x14ac:dyDescent="0.25">
      <c r="B47" s="19" t="s">
        <v>85</v>
      </c>
      <c r="C47" s="8" t="s">
        <v>89</v>
      </c>
      <c r="D47" s="8" t="s">
        <v>184</v>
      </c>
      <c r="E47" s="8">
        <v>235.33</v>
      </c>
      <c r="F47" s="8" t="s">
        <v>91</v>
      </c>
      <c r="G47" s="8" t="s">
        <v>65</v>
      </c>
      <c r="H47" s="10">
        <f t="shared" si="0"/>
        <v>18849.157405469363</v>
      </c>
      <c r="I47" s="8">
        <v>38</v>
      </c>
      <c r="J47" s="11">
        <v>60.774632063755504</v>
      </c>
      <c r="K47" s="12" t="s">
        <v>32</v>
      </c>
      <c r="L47" s="11">
        <v>0.36986898070416141</v>
      </c>
      <c r="M47" s="12" t="s">
        <v>32</v>
      </c>
      <c r="N47" s="14">
        <v>3.2644957862149908E-3</v>
      </c>
      <c r="O47" s="10">
        <v>145.03834614885318</v>
      </c>
      <c r="P47" s="15" t="s">
        <v>33</v>
      </c>
      <c r="Q47" s="15" t="s">
        <v>34</v>
      </c>
      <c r="R47" s="10">
        <v>20.1600523474719</v>
      </c>
      <c r="S47" s="12" t="s">
        <v>36</v>
      </c>
      <c r="T47" s="16" t="s">
        <v>37</v>
      </c>
      <c r="U47" s="12" t="s">
        <v>38</v>
      </c>
      <c r="V47" s="12" t="s">
        <v>39</v>
      </c>
      <c r="W47" s="12" t="s">
        <v>40</v>
      </c>
      <c r="X47" s="12" t="s">
        <v>42</v>
      </c>
      <c r="Y47" s="12"/>
      <c r="Z47" s="12" t="s">
        <v>40</v>
      </c>
      <c r="AA47" s="12" t="s">
        <v>31</v>
      </c>
      <c r="AB47" s="12" t="s">
        <v>181</v>
      </c>
      <c r="AC47" s="12" t="s">
        <v>47</v>
      </c>
      <c r="AD47" s="12" t="s">
        <v>181</v>
      </c>
      <c r="AE47" s="12" t="s">
        <v>48</v>
      </c>
      <c r="AF47" s="12" t="s">
        <v>32</v>
      </c>
    </row>
    <row r="48" spans="1:32" ht="12" customHeight="1" x14ac:dyDescent="0.25">
      <c r="A48" s="19">
        <v>15</v>
      </c>
      <c r="B48" s="19" t="s">
        <v>86</v>
      </c>
      <c r="C48" s="8" t="s">
        <v>89</v>
      </c>
      <c r="D48" s="8" t="s">
        <v>183</v>
      </c>
      <c r="E48" s="8">
        <v>257.44</v>
      </c>
      <c r="F48" s="8" t="s">
        <v>92</v>
      </c>
      <c r="G48" s="8" t="s">
        <v>64</v>
      </c>
      <c r="H48" s="10">
        <f t="shared" si="0"/>
        <v>1906.0632863474857</v>
      </c>
      <c r="I48" s="8">
        <v>38</v>
      </c>
      <c r="J48" s="11">
        <v>62.935856350016522</v>
      </c>
      <c r="K48" s="12" t="s">
        <v>32</v>
      </c>
      <c r="L48" s="11">
        <v>0.50212894770815253</v>
      </c>
      <c r="M48" s="12" t="s">
        <v>32</v>
      </c>
      <c r="N48" s="17" t="s">
        <v>41</v>
      </c>
      <c r="O48" s="10">
        <v>25.689164929661526</v>
      </c>
      <c r="P48" s="10">
        <v>33.128112303115635</v>
      </c>
      <c r="Q48" s="10">
        <v>9.2242947430830977</v>
      </c>
      <c r="R48" s="10">
        <v>199.36378960857019</v>
      </c>
      <c r="S48" s="11">
        <v>1.8485784223033468</v>
      </c>
      <c r="T48" s="16" t="s">
        <v>37</v>
      </c>
      <c r="U48" s="11">
        <v>1.7841075450667443</v>
      </c>
      <c r="V48" s="11">
        <v>315.41136863445428</v>
      </c>
      <c r="W48" s="11">
        <v>1.082366842837573</v>
      </c>
      <c r="X48" s="11">
        <v>65.933870220048277</v>
      </c>
      <c r="Y48" s="11"/>
      <c r="Z48" s="11">
        <v>3.3760422829859236</v>
      </c>
      <c r="AA48" s="11">
        <v>2.23540368572296</v>
      </c>
      <c r="AB48" s="11">
        <v>13.539566835056707</v>
      </c>
      <c r="AC48" s="11">
        <v>1.5162037151641286</v>
      </c>
      <c r="AD48" s="11">
        <v>8.3070796653235934</v>
      </c>
      <c r="AE48" s="11">
        <v>5.4403501791194389</v>
      </c>
      <c r="AF48" s="11">
        <v>4.5873508802967013E-2</v>
      </c>
    </row>
    <row r="49" spans="2:32" ht="12" customHeight="1" x14ac:dyDescent="0.25">
      <c r="B49" s="19" t="s">
        <v>86</v>
      </c>
      <c r="C49" s="8" t="s">
        <v>89</v>
      </c>
      <c r="D49" s="8" t="s">
        <v>183</v>
      </c>
      <c r="E49" s="8">
        <v>257.44</v>
      </c>
      <c r="F49" s="8" t="s">
        <v>92</v>
      </c>
      <c r="G49" s="8" t="s">
        <v>64</v>
      </c>
      <c r="H49" s="10">
        <f t="shared" si="0"/>
        <v>974.88652637817404</v>
      </c>
      <c r="I49" s="8">
        <v>38</v>
      </c>
      <c r="J49" s="11">
        <v>60.523759680380643</v>
      </c>
      <c r="K49" s="12" t="s">
        <v>32</v>
      </c>
      <c r="L49" s="11">
        <v>0.62772761098419239</v>
      </c>
      <c r="M49" s="12" t="s">
        <v>32</v>
      </c>
      <c r="N49" s="17" t="s">
        <v>41</v>
      </c>
      <c r="O49" s="10">
        <v>29.70945107415185</v>
      </c>
      <c r="P49" s="10">
        <v>50.367667833731637</v>
      </c>
      <c r="Q49" s="15" t="s">
        <v>34</v>
      </c>
      <c r="R49" s="10">
        <v>389.78895463018426</v>
      </c>
      <c r="S49" s="11">
        <v>1.3540981322659009</v>
      </c>
      <c r="T49" s="16" t="s">
        <v>37</v>
      </c>
      <c r="U49" s="12" t="s">
        <v>38</v>
      </c>
      <c r="V49" s="11">
        <v>10.435224237837218</v>
      </c>
      <c r="W49" s="11">
        <v>1.6081783557595026</v>
      </c>
      <c r="X49" s="11">
        <v>1.8742152956528031</v>
      </c>
      <c r="Y49" s="11"/>
      <c r="Z49" s="11">
        <v>0.35870149199096713</v>
      </c>
      <c r="AA49" s="11">
        <v>0.76224067048080513</v>
      </c>
      <c r="AB49" s="11">
        <v>2.5503490840184062</v>
      </c>
      <c r="AC49" s="12" t="s">
        <v>47</v>
      </c>
      <c r="AD49" s="12" t="s">
        <v>181</v>
      </c>
      <c r="AE49" s="11">
        <v>1.4198600724642447</v>
      </c>
      <c r="AF49" s="12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90" zoomScaleNormal="90" workbookViewId="0">
      <selection activeCell="I19" sqref="I19"/>
    </sheetView>
  </sheetViews>
  <sheetFormatPr defaultRowHeight="12" customHeight="1" x14ac:dyDescent="0.25"/>
  <cols>
    <col min="1" max="1" width="13" style="4" customWidth="1"/>
    <col min="2" max="2" width="11.140625" style="4" customWidth="1"/>
    <col min="3" max="3" width="12.5703125" style="3" bestFit="1" customWidth="1"/>
    <col min="4" max="4" width="9.140625" style="3"/>
    <col min="5" max="20" width="9.140625" style="4"/>
    <col min="22" max="23" width="9.140625" style="4"/>
    <col min="24" max="24" width="9.140625" style="3"/>
    <col min="25" max="16384" width="9.140625" style="4"/>
  </cols>
  <sheetData>
    <row r="1" spans="1:30" s="2" customFormat="1" ht="12" customHeight="1" x14ac:dyDescent="0.2">
      <c r="A1" s="2" t="s">
        <v>0</v>
      </c>
      <c r="C1" s="29"/>
      <c r="D1" s="29" t="s">
        <v>27</v>
      </c>
      <c r="E1" s="29" t="s">
        <v>144</v>
      </c>
      <c r="F1" s="29" t="s">
        <v>102</v>
      </c>
      <c r="G1" s="29" t="s">
        <v>107</v>
      </c>
      <c r="H1" s="29" t="s">
        <v>105</v>
      </c>
      <c r="I1" s="29" t="s">
        <v>110</v>
      </c>
      <c r="J1" s="29" t="s">
        <v>112</v>
      </c>
      <c r="K1" s="29" t="s">
        <v>94</v>
      </c>
      <c r="L1" s="29" t="s">
        <v>96</v>
      </c>
      <c r="M1" s="29" t="s">
        <v>114</v>
      </c>
      <c r="N1" s="29"/>
      <c r="O1" s="29" t="s">
        <v>115</v>
      </c>
      <c r="P1" s="29" t="s">
        <v>116</v>
      </c>
      <c r="Q1" s="29" t="s">
        <v>117</v>
      </c>
      <c r="R1" s="29" t="s">
        <v>118</v>
      </c>
      <c r="S1" s="29" t="s">
        <v>119</v>
      </c>
      <c r="T1" s="29" t="s">
        <v>120</v>
      </c>
      <c r="V1" s="29" t="s">
        <v>125</v>
      </c>
      <c r="W1" s="29"/>
      <c r="X1" s="29" t="s">
        <v>121</v>
      </c>
      <c r="Y1" s="29" t="s">
        <v>122</v>
      </c>
      <c r="Z1" s="29" t="s">
        <v>93</v>
      </c>
      <c r="AA1" s="29" t="s">
        <v>126</v>
      </c>
      <c r="AB1" s="29" t="s">
        <v>123</v>
      </c>
      <c r="AC1" s="29" t="s">
        <v>127</v>
      </c>
      <c r="AD1" s="29" t="s">
        <v>124</v>
      </c>
    </row>
    <row r="2" spans="1:30" s="2" customFormat="1" ht="12" customHeight="1" x14ac:dyDescent="0.2">
      <c r="C2" s="29" t="s">
        <v>170</v>
      </c>
      <c r="D2" s="29" t="s">
        <v>180</v>
      </c>
      <c r="E2" s="29" t="s">
        <v>95</v>
      </c>
      <c r="F2" s="29" t="s">
        <v>95</v>
      </c>
      <c r="G2" s="29" t="s">
        <v>95</v>
      </c>
      <c r="H2" s="29" t="s">
        <v>95</v>
      </c>
      <c r="I2" s="29" t="s">
        <v>95</v>
      </c>
      <c r="J2" s="29" t="s">
        <v>28</v>
      </c>
      <c r="K2" s="29" t="s">
        <v>29</v>
      </c>
      <c r="L2" s="29" t="s">
        <v>29</v>
      </c>
      <c r="M2" s="29" t="s">
        <v>29</v>
      </c>
      <c r="N2" s="29"/>
      <c r="O2" s="29" t="s">
        <v>29</v>
      </c>
      <c r="P2" s="29" t="s">
        <v>29</v>
      </c>
      <c r="Q2" s="29" t="s">
        <v>29</v>
      </c>
      <c r="R2" s="29" t="s">
        <v>29</v>
      </c>
      <c r="S2" s="29" t="s">
        <v>29</v>
      </c>
      <c r="T2" s="29" t="s">
        <v>29</v>
      </c>
      <c r="V2" s="29" t="s">
        <v>29</v>
      </c>
      <c r="W2" s="29"/>
      <c r="X2" s="29" t="s">
        <v>29</v>
      </c>
      <c r="Y2" s="29" t="s">
        <v>29</v>
      </c>
      <c r="Z2" s="29" t="s">
        <v>29</v>
      </c>
      <c r="AA2" s="29" t="s">
        <v>29</v>
      </c>
      <c r="AB2" s="29" t="s">
        <v>29</v>
      </c>
      <c r="AC2" s="29" t="s">
        <v>29</v>
      </c>
      <c r="AD2" s="29" t="s">
        <v>29</v>
      </c>
    </row>
    <row r="3" spans="1:30" s="2" customFormat="1" ht="12" customHeight="1" x14ac:dyDescent="0.2">
      <c r="A3" s="2" t="s">
        <v>159</v>
      </c>
      <c r="C3" s="29"/>
      <c r="D3" s="29"/>
      <c r="E3" s="3"/>
      <c r="F3" s="3"/>
      <c r="G3" s="3"/>
      <c r="H3" s="3"/>
      <c r="I3" s="3"/>
      <c r="J3" s="3"/>
      <c r="K3" s="3"/>
      <c r="L3" s="3"/>
      <c r="M3" s="29"/>
      <c r="N3" s="29"/>
      <c r="O3" s="29"/>
      <c r="P3" s="29"/>
      <c r="Q3" s="29"/>
      <c r="R3" s="29"/>
      <c r="S3" s="29"/>
      <c r="T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9" customFormat="1" ht="12" customHeight="1" x14ac:dyDescent="0.25">
      <c r="A4" s="30" t="s">
        <v>154</v>
      </c>
      <c r="B4" s="24" t="s">
        <v>165</v>
      </c>
      <c r="C4" s="24"/>
      <c r="D4" s="8"/>
      <c r="E4" s="8"/>
      <c r="F4" s="8"/>
      <c r="G4" s="8"/>
      <c r="H4" s="8"/>
      <c r="I4" s="8"/>
      <c r="J4" s="8"/>
      <c r="K4" s="8"/>
      <c r="L4" s="8"/>
      <c r="M4" s="8" t="s">
        <v>160</v>
      </c>
      <c r="N4" s="8"/>
      <c r="O4" s="8"/>
      <c r="P4" s="8"/>
      <c r="Q4" s="8"/>
      <c r="R4" s="8" t="s">
        <v>160</v>
      </c>
      <c r="S4" s="8" t="s">
        <v>160</v>
      </c>
      <c r="T4" s="8"/>
      <c r="V4" s="8" t="s">
        <v>160</v>
      </c>
      <c r="W4" s="8"/>
      <c r="X4" s="8" t="s">
        <v>162</v>
      </c>
      <c r="Y4" s="8" t="s">
        <v>163</v>
      </c>
      <c r="Z4" s="8" t="s">
        <v>179</v>
      </c>
      <c r="AA4" s="8" t="s">
        <v>161</v>
      </c>
      <c r="AB4" s="8" t="s">
        <v>164</v>
      </c>
      <c r="AC4" s="8" t="s">
        <v>178</v>
      </c>
      <c r="AD4" s="8" t="s">
        <v>167</v>
      </c>
    </row>
    <row r="5" spans="1:30" s="28" customFormat="1" ht="12" customHeight="1" x14ac:dyDescent="0.2">
      <c r="A5" s="30" t="s">
        <v>158</v>
      </c>
      <c r="B5" s="24" t="s">
        <v>166</v>
      </c>
      <c r="C5" s="24"/>
      <c r="D5" s="19"/>
      <c r="E5" s="8"/>
      <c r="F5" s="8"/>
      <c r="G5" s="8"/>
      <c r="H5" s="8"/>
      <c r="I5" s="8"/>
      <c r="J5" s="8"/>
      <c r="K5" s="8"/>
      <c r="L5" s="8"/>
      <c r="M5" s="19"/>
      <c r="N5" s="19"/>
      <c r="O5" s="19"/>
      <c r="P5" s="19"/>
      <c r="Q5" s="19"/>
      <c r="R5" s="19"/>
      <c r="S5" s="19"/>
      <c r="T5" s="19"/>
      <c r="V5" s="19"/>
      <c r="W5" s="19"/>
      <c r="X5" s="19"/>
      <c r="Y5" s="19"/>
      <c r="Z5" s="19"/>
      <c r="AA5" s="19"/>
      <c r="AB5" s="19"/>
      <c r="AC5" s="19"/>
      <c r="AD5" s="19"/>
    </row>
    <row r="7" spans="1:30" ht="12" customHeight="1" x14ac:dyDescent="0.25">
      <c r="A7" s="2" t="s">
        <v>159</v>
      </c>
      <c r="B7" s="2"/>
      <c r="C7" s="29"/>
    </row>
    <row r="8" spans="1:30" s="8" customFormat="1" ht="12" customHeight="1" x14ac:dyDescent="0.2">
      <c r="A8" s="30" t="s">
        <v>154</v>
      </c>
      <c r="B8" s="24" t="s">
        <v>165</v>
      </c>
      <c r="C8" s="24"/>
      <c r="X8" s="8">
        <v>35.200000000000003</v>
      </c>
      <c r="Y8" s="8">
        <v>36.200000000000003</v>
      </c>
      <c r="Z8" s="8">
        <v>37</v>
      </c>
      <c r="AA8" s="8">
        <v>37</v>
      </c>
      <c r="AB8" s="8">
        <v>35.9</v>
      </c>
      <c r="AC8" s="8">
        <v>45</v>
      </c>
      <c r="AD8" s="8">
        <v>47.3</v>
      </c>
    </row>
    <row r="9" spans="1:30" s="2" customFormat="1" ht="12" customHeight="1" x14ac:dyDescent="0.2">
      <c r="A9" s="30" t="s">
        <v>185</v>
      </c>
      <c r="B9" s="24" t="s">
        <v>166</v>
      </c>
      <c r="C9" s="2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2" customFormat="1" ht="12" customHeight="1" x14ac:dyDescent="0.2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2" customHeight="1" x14ac:dyDescent="0.25">
      <c r="A11" s="2" t="s">
        <v>30</v>
      </c>
      <c r="C11" s="3" t="s">
        <v>169</v>
      </c>
      <c r="D11" s="5"/>
      <c r="E11" s="3">
        <v>38</v>
      </c>
      <c r="F11" s="6">
        <v>62.053702397005353</v>
      </c>
      <c r="G11" s="6" t="s">
        <v>32</v>
      </c>
      <c r="H11" s="6" t="s">
        <v>31</v>
      </c>
      <c r="I11" s="6" t="s">
        <v>32</v>
      </c>
      <c r="J11" s="18" t="s">
        <v>41</v>
      </c>
      <c r="K11" s="5">
        <v>3.7716808409751499</v>
      </c>
      <c r="L11" s="5" t="s">
        <v>33</v>
      </c>
      <c r="M11" s="5" t="s">
        <v>34</v>
      </c>
      <c r="N11" s="5"/>
      <c r="O11" s="5" t="s">
        <v>35</v>
      </c>
      <c r="P11" s="6" t="s">
        <v>36</v>
      </c>
      <c r="Q11" s="7" t="s">
        <v>37</v>
      </c>
      <c r="R11" s="6" t="s">
        <v>38</v>
      </c>
      <c r="S11" s="6" t="s">
        <v>39</v>
      </c>
      <c r="T11" s="6" t="s">
        <v>40</v>
      </c>
      <c r="V11" s="6" t="s">
        <v>42</v>
      </c>
      <c r="W11" s="6"/>
      <c r="X11" s="6">
        <v>41.066692617084648</v>
      </c>
      <c r="Y11" s="6">
        <v>38.36116874666358</v>
      </c>
      <c r="Z11" s="6">
        <v>35.897317981042434</v>
      </c>
      <c r="AA11" s="6">
        <v>38.666584442267641</v>
      </c>
      <c r="AB11" s="6">
        <v>37.373751275706994</v>
      </c>
      <c r="AC11" s="6">
        <v>42.000179921726122</v>
      </c>
      <c r="AD11" s="6">
        <v>42.221971058103854</v>
      </c>
    </row>
    <row r="12" spans="1:30" ht="12" customHeight="1" x14ac:dyDescent="0.25">
      <c r="A12" s="4" t="s">
        <v>168</v>
      </c>
      <c r="D12" s="5"/>
      <c r="E12" s="3"/>
      <c r="F12" s="6"/>
      <c r="G12" s="6"/>
      <c r="H12" s="6"/>
      <c r="I12" s="6"/>
      <c r="J12" s="18"/>
      <c r="K12" s="5"/>
      <c r="L12" s="5"/>
      <c r="M12" s="5"/>
      <c r="N12" s="5"/>
      <c r="O12" s="5"/>
      <c r="P12" s="6"/>
      <c r="Q12" s="7"/>
      <c r="R12" s="6"/>
      <c r="S12" s="6"/>
      <c r="T12" s="6"/>
      <c r="V12" s="6"/>
      <c r="W12" s="6"/>
      <c r="X12" s="6">
        <f>_xlfn.STDEV.S(X8,X11)</f>
        <v>4.1483781326776059</v>
      </c>
      <c r="Y12" s="6">
        <f t="shared" ref="Y12:AD12" si="0">_xlfn.STDEV.S(Y8,Y11)</f>
        <v>1.5281770760542472</v>
      </c>
      <c r="Z12" s="6">
        <v>0.77971393309736803</v>
      </c>
      <c r="AA12" s="6">
        <f t="shared" si="0"/>
        <v>1.1784531605474495</v>
      </c>
      <c r="AB12" s="6">
        <f t="shared" si="0"/>
        <v>1.0420995208347414</v>
      </c>
      <c r="AC12" s="6">
        <v>2.1211931196870188</v>
      </c>
      <c r="AD12" s="6">
        <f t="shared" si="0"/>
        <v>3.5907086998763114</v>
      </c>
    </row>
    <row r="13" spans="1:30" ht="12" customHeight="1" x14ac:dyDescent="0.25">
      <c r="D13" s="5"/>
      <c r="E13" s="3"/>
      <c r="F13" s="6"/>
      <c r="G13" s="6"/>
      <c r="H13" s="6"/>
      <c r="I13" s="6"/>
      <c r="J13" s="18"/>
      <c r="K13" s="5"/>
      <c r="L13" s="5"/>
      <c r="M13" s="5"/>
      <c r="N13" s="5"/>
      <c r="O13" s="5"/>
      <c r="P13" s="6"/>
      <c r="Q13" s="7"/>
      <c r="R13" s="6"/>
      <c r="S13" s="6"/>
      <c r="T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 customHeight="1" x14ac:dyDescent="0.25">
      <c r="A14" s="2" t="s">
        <v>43</v>
      </c>
      <c r="C14" s="3" t="s">
        <v>169</v>
      </c>
      <c r="D14" s="5"/>
      <c r="E14" s="3">
        <v>38</v>
      </c>
      <c r="F14" s="6">
        <v>62.783528947306074</v>
      </c>
      <c r="G14" s="6" t="s">
        <v>32</v>
      </c>
      <c r="H14" s="6" t="s">
        <v>31</v>
      </c>
      <c r="I14" s="6" t="s">
        <v>32</v>
      </c>
      <c r="J14" s="18">
        <v>-1.1703126837898558E-5</v>
      </c>
      <c r="K14" s="5">
        <v>3.7916940841589399</v>
      </c>
      <c r="L14" s="5" t="s">
        <v>33</v>
      </c>
      <c r="M14" s="5" t="s">
        <v>34</v>
      </c>
      <c r="N14" s="5"/>
      <c r="O14" s="5" t="s">
        <v>35</v>
      </c>
      <c r="P14" s="6" t="s">
        <v>36</v>
      </c>
      <c r="Q14" s="7" t="s">
        <v>37</v>
      </c>
      <c r="R14" s="6" t="s">
        <v>38</v>
      </c>
      <c r="S14" s="6" t="s">
        <v>39</v>
      </c>
      <c r="T14" s="6" t="s">
        <v>40</v>
      </c>
      <c r="V14" s="6" t="s">
        <v>42</v>
      </c>
      <c r="W14" s="6"/>
      <c r="X14" s="6">
        <v>38.572026470123951</v>
      </c>
      <c r="Y14" s="6">
        <v>37.020514483712468</v>
      </c>
      <c r="Z14" s="6">
        <v>33.208264963200193</v>
      </c>
      <c r="AA14" s="6">
        <v>39.383037672378485</v>
      </c>
      <c r="AB14" s="6">
        <v>35.85944922235818</v>
      </c>
      <c r="AC14" s="6">
        <v>41.988670099680803</v>
      </c>
      <c r="AD14" s="6">
        <v>42.332644927253781</v>
      </c>
    </row>
    <row r="15" spans="1:30" ht="12" customHeight="1" x14ac:dyDescent="0.25">
      <c r="A15" s="4" t="s">
        <v>168</v>
      </c>
      <c r="D15" s="5"/>
      <c r="E15" s="3"/>
      <c r="F15" s="6"/>
      <c r="G15" s="6"/>
      <c r="H15" s="6"/>
      <c r="I15" s="6"/>
      <c r="J15" s="18"/>
      <c r="K15" s="5"/>
      <c r="L15" s="5"/>
      <c r="M15" s="5"/>
      <c r="N15" s="5"/>
      <c r="O15" s="5"/>
      <c r="P15" s="6"/>
      <c r="Q15" s="7"/>
      <c r="R15" s="6"/>
      <c r="S15" s="6"/>
      <c r="T15" s="6"/>
      <c r="V15" s="6"/>
      <c r="W15" s="6"/>
      <c r="X15" s="6">
        <f>_xlfn.STDEV.S(X8,X14)</f>
        <v>2.3843827833651812</v>
      </c>
      <c r="Y15" s="6">
        <f t="shared" ref="Y15:AD15" si="1">_xlfn.STDEV.S(Y8,Y14)</f>
        <v>0.580191355494863</v>
      </c>
      <c r="Z15" s="6">
        <v>2.6811615569837666</v>
      </c>
      <c r="AA15" s="6">
        <f t="shared" si="1"/>
        <v>1.6850620979618331</v>
      </c>
      <c r="AB15" s="6">
        <f t="shared" si="1"/>
        <v>2.8673729852918068E-2</v>
      </c>
      <c r="AC15" s="6">
        <v>2.1293317929055142</v>
      </c>
      <c r="AD15" s="6">
        <f t="shared" si="1"/>
        <v>3.512450456500245</v>
      </c>
    </row>
    <row r="16" spans="1:30" ht="12" customHeight="1" x14ac:dyDescent="0.25">
      <c r="D16" s="5"/>
      <c r="E16" s="3"/>
      <c r="F16" s="6"/>
      <c r="G16" s="6"/>
      <c r="H16" s="6"/>
      <c r="I16" s="6"/>
      <c r="J16" s="18"/>
      <c r="K16" s="5"/>
      <c r="L16" s="5"/>
      <c r="M16" s="5"/>
      <c r="N16" s="5"/>
      <c r="O16" s="5"/>
      <c r="P16" s="6"/>
      <c r="Q16" s="7"/>
      <c r="R16" s="6"/>
      <c r="S16" s="6"/>
      <c r="T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 customHeight="1" x14ac:dyDescent="0.25">
      <c r="A17" s="2" t="s">
        <v>44</v>
      </c>
      <c r="C17" s="3" t="s">
        <v>169</v>
      </c>
      <c r="D17" s="5">
        <f>(E17*10000)/O17</f>
        <v>1473.4798794729165</v>
      </c>
      <c r="E17" s="3">
        <v>45</v>
      </c>
      <c r="F17" s="6">
        <v>46.595495088741202</v>
      </c>
      <c r="G17" s="6">
        <v>1.92536048830969</v>
      </c>
      <c r="H17" s="6">
        <v>2.88663089498709</v>
      </c>
      <c r="I17" s="6" t="s">
        <v>32</v>
      </c>
      <c r="J17" s="18">
        <v>5.3656067159505612E-3</v>
      </c>
      <c r="K17" s="5">
        <v>633.82842854929504</v>
      </c>
      <c r="L17" s="5">
        <v>285.97402544384801</v>
      </c>
      <c r="M17" s="5">
        <v>973.53555124243405</v>
      </c>
      <c r="N17" s="5"/>
      <c r="O17" s="5">
        <v>305.39948747788196</v>
      </c>
      <c r="P17" s="6">
        <v>120.64835647961741</v>
      </c>
      <c r="Q17" s="7" t="s">
        <v>37</v>
      </c>
      <c r="R17" s="6">
        <v>50.393138137543957</v>
      </c>
      <c r="S17" s="6">
        <v>151.40190911492999</v>
      </c>
      <c r="T17" s="6">
        <v>79.130642439673196</v>
      </c>
      <c r="V17" s="6">
        <v>100.284057406849</v>
      </c>
      <c r="W17" s="6"/>
      <c r="X17" s="6">
        <v>96.258684934800897</v>
      </c>
      <c r="Y17" s="6">
        <v>47.868146741802526</v>
      </c>
      <c r="Z17" s="6">
        <v>68.391959833056518</v>
      </c>
      <c r="AA17" s="6">
        <v>66.281484672620806</v>
      </c>
      <c r="AB17" s="6">
        <v>55.329931290377999</v>
      </c>
      <c r="AC17" s="6">
        <v>59.329761415096733</v>
      </c>
      <c r="AD17" s="6">
        <v>60.1598103329721</v>
      </c>
    </row>
    <row r="18" spans="1:30" ht="12" customHeight="1" x14ac:dyDescent="0.25">
      <c r="A18" s="4" t="s">
        <v>168</v>
      </c>
      <c r="D18" s="5"/>
      <c r="E18" s="3"/>
      <c r="F18" s="6"/>
      <c r="G18" s="6"/>
      <c r="H18" s="6"/>
      <c r="I18" s="6"/>
      <c r="J18" s="18"/>
      <c r="K18" s="5"/>
      <c r="L18" s="5"/>
      <c r="M18" s="5"/>
      <c r="N18" s="5"/>
      <c r="O18" s="5"/>
      <c r="P18" s="6"/>
      <c r="Q18" s="7"/>
      <c r="R18" s="6"/>
      <c r="S18" s="6"/>
      <c r="T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 customHeight="1" x14ac:dyDescent="0.25">
      <c r="D19" s="5"/>
      <c r="E19" s="3"/>
      <c r="F19" s="6"/>
      <c r="G19" s="6"/>
      <c r="H19" s="6"/>
      <c r="I19" s="6"/>
      <c r="J19" s="18"/>
      <c r="K19" s="5"/>
      <c r="L19" s="5"/>
      <c r="M19" s="5"/>
      <c r="N19" s="5"/>
      <c r="O19" s="5"/>
      <c r="P19" s="6"/>
      <c r="Q19" s="7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 customHeight="1" x14ac:dyDescent="0.25">
      <c r="A20" s="2" t="s">
        <v>45</v>
      </c>
      <c r="C20" s="3" t="s">
        <v>169</v>
      </c>
      <c r="D20" s="5">
        <f>(E20*10000)/O20</f>
        <v>1435.9903272693186</v>
      </c>
      <c r="E20" s="3">
        <v>45</v>
      </c>
      <c r="F20" s="6">
        <v>45.521646038249401</v>
      </c>
      <c r="G20" s="6">
        <v>2.1385416331127298</v>
      </c>
      <c r="H20" s="6">
        <v>2.7659128599424934</v>
      </c>
      <c r="I20" s="6" t="s">
        <v>32</v>
      </c>
      <c r="J20" s="18">
        <v>7.8736516205122151E-3</v>
      </c>
      <c r="K20" s="5">
        <v>526.47808144038402</v>
      </c>
      <c r="L20" s="5">
        <v>294.27197528940002</v>
      </c>
      <c r="M20" s="5">
        <v>1030.57057135323</v>
      </c>
      <c r="N20" s="5"/>
      <c r="O20" s="5">
        <v>313.37258437925601</v>
      </c>
      <c r="P20" s="6">
        <v>142.451872350233</v>
      </c>
      <c r="Q20" s="7">
        <v>2.5120510606308026</v>
      </c>
      <c r="R20" s="6">
        <v>82.331888094635005</v>
      </c>
      <c r="S20" s="6">
        <v>156.05612934431858</v>
      </c>
      <c r="T20" s="6">
        <v>70.244937414192336</v>
      </c>
      <c r="V20" s="6">
        <v>114.43460178275063</v>
      </c>
      <c r="W20" s="6"/>
      <c r="X20" s="6">
        <v>112.95866108907802</v>
      </c>
      <c r="Y20" s="6">
        <v>64.426769379598099</v>
      </c>
      <c r="Z20" s="6">
        <v>64.089979424792261</v>
      </c>
      <c r="AA20" s="6">
        <v>68.992701518355005</v>
      </c>
      <c r="AB20" s="6">
        <v>58.093025702954399</v>
      </c>
      <c r="AC20" s="6">
        <v>53.64318413557168</v>
      </c>
      <c r="AD20" s="6">
        <v>70.441729506682023</v>
      </c>
    </row>
    <row r="21" spans="1:30" ht="12" customHeight="1" x14ac:dyDescent="0.25">
      <c r="A21" s="4" t="s">
        <v>168</v>
      </c>
    </row>
    <row r="23" spans="1:30" ht="12" customHeight="1" x14ac:dyDescent="0.25">
      <c r="A23" s="2" t="s">
        <v>173</v>
      </c>
      <c r="C23" s="3" t="s">
        <v>172</v>
      </c>
      <c r="D23" s="5"/>
      <c r="E23" s="3">
        <v>38</v>
      </c>
      <c r="F23" s="6">
        <v>60.98321358680294</v>
      </c>
      <c r="G23" s="6" t="s">
        <v>32</v>
      </c>
      <c r="H23" s="6" t="s">
        <v>31</v>
      </c>
      <c r="I23" s="6" t="s">
        <v>32</v>
      </c>
      <c r="J23" s="18" t="s">
        <v>41</v>
      </c>
      <c r="K23" s="5">
        <v>2.8686606814088065</v>
      </c>
      <c r="L23" s="5" t="s">
        <v>33</v>
      </c>
      <c r="M23" s="5" t="s">
        <v>34</v>
      </c>
      <c r="N23" s="5"/>
      <c r="O23" s="5" t="s">
        <v>35</v>
      </c>
      <c r="P23" s="6" t="s">
        <v>36</v>
      </c>
      <c r="Q23" s="7" t="s">
        <v>37</v>
      </c>
      <c r="R23" s="6" t="s">
        <v>38</v>
      </c>
      <c r="S23" s="6" t="s">
        <v>39</v>
      </c>
      <c r="T23" s="6">
        <v>4.0520407698872385E-2</v>
      </c>
      <c r="V23" s="6" t="s">
        <v>42</v>
      </c>
      <c r="W23" s="6"/>
      <c r="X23" s="6">
        <v>38.76145363739861</v>
      </c>
      <c r="Y23" s="6">
        <v>37.766861812062643</v>
      </c>
      <c r="Z23" s="6">
        <v>36.329980505478389</v>
      </c>
      <c r="AA23" s="6">
        <v>39.939581928373407</v>
      </c>
      <c r="AB23" s="6">
        <v>35.851351629934136</v>
      </c>
      <c r="AC23" s="6">
        <v>41.838917362917989</v>
      </c>
      <c r="AD23" s="6">
        <v>40.437525046761053</v>
      </c>
    </row>
    <row r="24" spans="1:30" ht="12" customHeight="1" x14ac:dyDescent="0.25">
      <c r="A24" s="4" t="s">
        <v>168</v>
      </c>
      <c r="D24" s="5"/>
      <c r="E24" s="3"/>
      <c r="F24" s="6"/>
      <c r="G24" s="6"/>
      <c r="H24" s="6"/>
      <c r="I24" s="6"/>
      <c r="J24" s="18"/>
      <c r="K24" s="5"/>
      <c r="L24" s="5"/>
      <c r="M24" s="5"/>
      <c r="N24" s="5"/>
      <c r="O24" s="5"/>
      <c r="P24" s="6"/>
      <c r="Q24" s="7"/>
      <c r="R24" s="6"/>
      <c r="S24" s="6"/>
      <c r="T24" s="6"/>
      <c r="V24" s="6"/>
      <c r="W24" s="6"/>
      <c r="X24" s="6">
        <f>_xlfn.STDEV.S(X8,X23)</f>
        <v>2.5183280178860508</v>
      </c>
      <c r="Y24" s="6">
        <f t="shared" ref="Y24:AD24" si="2">_xlfn.STDEV.S(Y8,Y23)</f>
        <v>1.107938612491735</v>
      </c>
      <c r="Z24" s="6">
        <v>0.47377532810341405</v>
      </c>
      <c r="AA24" s="6">
        <f t="shared" si="2"/>
        <v>2.0785983154062642</v>
      </c>
      <c r="AB24" s="6">
        <f t="shared" si="2"/>
        <v>3.4399592367243971E-2</v>
      </c>
      <c r="AC24" s="6">
        <v>2.235222968571744</v>
      </c>
      <c r="AD24" s="6">
        <f t="shared" si="2"/>
        <v>4.852502575158093</v>
      </c>
    </row>
    <row r="25" spans="1:30" ht="12" customHeight="1" x14ac:dyDescent="0.25">
      <c r="D25" s="5"/>
      <c r="E25" s="3"/>
      <c r="F25" s="6"/>
      <c r="G25" s="6"/>
      <c r="H25" s="6"/>
      <c r="I25" s="6"/>
      <c r="J25" s="18"/>
      <c r="K25" s="5"/>
      <c r="L25" s="5"/>
      <c r="M25" s="5"/>
      <c r="N25" s="5"/>
      <c r="O25" s="5"/>
      <c r="P25" s="6"/>
      <c r="Q25" s="7"/>
      <c r="R25" s="6"/>
      <c r="S25" s="6"/>
      <c r="T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 customHeight="1" x14ac:dyDescent="0.25">
      <c r="A26" s="2" t="s">
        <v>49</v>
      </c>
      <c r="C26" s="3" t="s">
        <v>174</v>
      </c>
      <c r="D26" s="5"/>
      <c r="E26" s="3">
        <v>38</v>
      </c>
      <c r="F26" s="6">
        <v>61.366856863793217</v>
      </c>
      <c r="G26" s="6" t="s">
        <v>32</v>
      </c>
      <c r="H26" s="6" t="s">
        <v>31</v>
      </c>
      <c r="I26" s="6" t="s">
        <v>32</v>
      </c>
      <c r="J26" s="18" t="s">
        <v>41</v>
      </c>
      <c r="K26" s="5">
        <v>3.0189453732683411</v>
      </c>
      <c r="L26" s="5" t="s">
        <v>33</v>
      </c>
      <c r="M26" s="5" t="s">
        <v>34</v>
      </c>
      <c r="N26" s="5"/>
      <c r="O26" s="5" t="s">
        <v>35</v>
      </c>
      <c r="P26" s="6" t="s">
        <v>36</v>
      </c>
      <c r="Q26" s="7" t="s">
        <v>37</v>
      </c>
      <c r="R26" s="6" t="s">
        <v>38</v>
      </c>
      <c r="S26" s="6">
        <v>0.87300528572486025</v>
      </c>
      <c r="T26" s="6" t="s">
        <v>40</v>
      </c>
      <c r="V26" s="6" t="s">
        <v>42</v>
      </c>
      <c r="W26" s="6"/>
      <c r="X26" s="6">
        <v>40.638918523731796</v>
      </c>
      <c r="Y26" s="6">
        <v>40.23043944553627</v>
      </c>
      <c r="Z26" s="6">
        <v>35.010194856515696</v>
      </c>
      <c r="AA26" s="6">
        <v>40.723427214455931</v>
      </c>
      <c r="AB26" s="6">
        <v>37.257091736810679</v>
      </c>
      <c r="AC26" s="6">
        <v>41.687551050277591</v>
      </c>
      <c r="AD26" s="6">
        <v>39.926455015251221</v>
      </c>
    </row>
    <row r="27" spans="1:30" ht="12" customHeight="1" x14ac:dyDescent="0.25">
      <c r="A27" s="4" t="s">
        <v>168</v>
      </c>
      <c r="X27" s="6">
        <f>_xlfn.STDEV.S(X8,X26)</f>
        <v>3.8458961704518773</v>
      </c>
      <c r="Y27" s="6">
        <f t="shared" ref="Y27:AD27" si="3">_xlfn.STDEV.S(Y8,Y26)</f>
        <v>2.849951063100443</v>
      </c>
      <c r="Z27" s="6">
        <v>1.4070047101976226</v>
      </c>
      <c r="AA27" s="6">
        <f t="shared" si="3"/>
        <v>2.6328606325963264</v>
      </c>
      <c r="AB27" s="6">
        <f t="shared" si="3"/>
        <v>0.95960876979106158</v>
      </c>
      <c r="AC27" s="6">
        <v>2.3422551146829726</v>
      </c>
      <c r="AD27" s="6">
        <f t="shared" si="3"/>
        <v>5.213883660099917</v>
      </c>
    </row>
    <row r="29" spans="1:30" ht="12" customHeight="1" x14ac:dyDescent="0.25">
      <c r="A29" s="2" t="s">
        <v>50</v>
      </c>
      <c r="C29" s="3" t="s">
        <v>175</v>
      </c>
      <c r="D29" s="5"/>
      <c r="E29" s="3">
        <v>38</v>
      </c>
      <c r="F29" s="6">
        <v>60.808506151039978</v>
      </c>
      <c r="G29" s="6" t="s">
        <v>32</v>
      </c>
      <c r="H29" s="6" t="s">
        <v>31</v>
      </c>
      <c r="I29" s="6" t="s">
        <v>32</v>
      </c>
      <c r="J29" s="18" t="s">
        <v>41</v>
      </c>
      <c r="K29" s="5">
        <v>3.7095677539015601</v>
      </c>
      <c r="L29" s="5" t="s">
        <v>33</v>
      </c>
      <c r="M29" s="5" t="s">
        <v>34</v>
      </c>
      <c r="N29" s="5"/>
      <c r="O29" s="5" t="s">
        <v>35</v>
      </c>
      <c r="P29" s="6" t="s">
        <v>36</v>
      </c>
      <c r="Q29" s="7" t="s">
        <v>37</v>
      </c>
      <c r="R29" s="6" t="s">
        <v>38</v>
      </c>
      <c r="S29" s="6" t="s">
        <v>39</v>
      </c>
      <c r="T29" s="6" t="s">
        <v>40</v>
      </c>
      <c r="V29" s="6" t="s">
        <v>42</v>
      </c>
      <c r="W29" s="6"/>
      <c r="X29" s="6">
        <v>37.725819516813139</v>
      </c>
      <c r="Y29" s="6">
        <v>34.39964517426349</v>
      </c>
      <c r="Z29" s="6">
        <v>31.423345562994655</v>
      </c>
      <c r="AA29" s="6">
        <v>37.482008006807312</v>
      </c>
      <c r="AB29" s="6">
        <v>34.389919518291123</v>
      </c>
      <c r="AC29" s="6">
        <v>42.092089102445762</v>
      </c>
      <c r="AD29" s="6">
        <v>38.056491819873635</v>
      </c>
    </row>
    <row r="30" spans="1:30" ht="12" customHeight="1" x14ac:dyDescent="0.25">
      <c r="A30" s="4" t="s">
        <v>168</v>
      </c>
      <c r="D30" s="5"/>
      <c r="E30" s="3"/>
      <c r="F30" s="6"/>
      <c r="G30" s="6"/>
      <c r="H30" s="6"/>
      <c r="I30" s="6"/>
      <c r="J30" s="18"/>
      <c r="K30" s="5"/>
      <c r="L30" s="5"/>
      <c r="M30" s="5"/>
      <c r="N30" s="5"/>
      <c r="O30" s="5"/>
      <c r="P30" s="6"/>
      <c r="Q30" s="7"/>
      <c r="R30" s="6"/>
      <c r="S30" s="6"/>
      <c r="T30" s="6"/>
      <c r="V30" s="6"/>
      <c r="W30" s="6"/>
      <c r="X30" s="6">
        <f>_xlfn.STDEV.S(X8,X29)</f>
        <v>1.7860241083918977</v>
      </c>
      <c r="Y30" s="6">
        <f t="shared" ref="Y30:AD30" si="4">_xlfn.STDEV.S(Y8,Y29)</f>
        <v>1.2730431058202132</v>
      </c>
      <c r="Z30" s="6">
        <v>3.943290168740528</v>
      </c>
      <c r="AA30" s="6">
        <f t="shared" si="4"/>
        <v>0.34083113019966221</v>
      </c>
      <c r="AB30" s="6">
        <f t="shared" si="4"/>
        <v>1.0677881487537941</v>
      </c>
      <c r="AC30" s="6">
        <v>2.056203514746862</v>
      </c>
      <c r="AD30" s="6">
        <f t="shared" si="4"/>
        <v>6.5361473161206085</v>
      </c>
    </row>
    <row r="31" spans="1:30" ht="12" customHeight="1" x14ac:dyDescent="0.25">
      <c r="D31" s="5"/>
      <c r="E31" s="3"/>
      <c r="F31" s="6"/>
      <c r="G31" s="6"/>
      <c r="H31" s="6"/>
      <c r="I31" s="6"/>
      <c r="J31" s="18"/>
      <c r="K31" s="5"/>
      <c r="L31" s="5"/>
      <c r="M31" s="5"/>
      <c r="N31" s="5"/>
      <c r="O31" s="5"/>
      <c r="P31" s="6"/>
      <c r="Q31" s="7"/>
      <c r="R31" s="6"/>
      <c r="S31" s="6"/>
      <c r="T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" customHeight="1" x14ac:dyDescent="0.25">
      <c r="A32" s="2" t="s">
        <v>51</v>
      </c>
      <c r="C32" s="3" t="s">
        <v>176</v>
      </c>
      <c r="D32" s="5"/>
      <c r="E32" s="3">
        <v>38</v>
      </c>
      <c r="F32" s="6">
        <v>61.861054411162861</v>
      </c>
      <c r="G32" s="6" t="s">
        <v>32</v>
      </c>
      <c r="H32" s="6" t="s">
        <v>31</v>
      </c>
      <c r="I32" s="6" t="s">
        <v>32</v>
      </c>
      <c r="J32" s="18" t="s">
        <v>41</v>
      </c>
      <c r="K32" s="5">
        <v>2.9313978967752261</v>
      </c>
      <c r="L32" s="5" t="s">
        <v>33</v>
      </c>
      <c r="M32" s="5" t="s">
        <v>34</v>
      </c>
      <c r="N32" s="5"/>
      <c r="O32" s="5" t="s">
        <v>35</v>
      </c>
      <c r="P32" s="6" t="s">
        <v>36</v>
      </c>
      <c r="Q32" s="7" t="s">
        <v>37</v>
      </c>
      <c r="R32" s="6" t="s">
        <v>38</v>
      </c>
      <c r="S32" s="6" t="s">
        <v>39</v>
      </c>
      <c r="T32" s="6" t="s">
        <v>40</v>
      </c>
      <c r="V32" s="6" t="s">
        <v>42</v>
      </c>
      <c r="W32" s="6"/>
      <c r="X32" s="6">
        <v>41.257494757933536</v>
      </c>
      <c r="Y32" s="6">
        <v>40.051506449624711</v>
      </c>
      <c r="Z32" s="6">
        <v>35.745644553535058</v>
      </c>
      <c r="AA32" s="6">
        <v>40.949977060857805</v>
      </c>
      <c r="AB32" s="6">
        <v>38.136735539064205</v>
      </c>
      <c r="AC32" s="6">
        <v>44.74136578745091</v>
      </c>
      <c r="AD32" s="6">
        <v>44.145519390988881</v>
      </c>
    </row>
    <row r="33" spans="1:30" ht="12" customHeight="1" x14ac:dyDescent="0.25">
      <c r="A33" s="4" t="s">
        <v>168</v>
      </c>
      <c r="X33" s="6">
        <f>_xlfn.STDEV.S(X8,X32)</f>
        <v>4.2832956203367649</v>
      </c>
      <c r="Y33" s="6">
        <f t="shared" ref="Y33:AD33" si="5">_xlfn.STDEV.S(Y8,Y32)</f>
        <v>2.7234263283133546</v>
      </c>
      <c r="Z33" s="6">
        <v>0.88696324221363976</v>
      </c>
      <c r="AA33" s="6">
        <f t="shared" si="5"/>
        <v>2.7930555652638618</v>
      </c>
      <c r="AB33" s="6">
        <f t="shared" si="5"/>
        <v>1.5816108673932481</v>
      </c>
      <c r="AC33" s="6">
        <v>0.18288200554030451</v>
      </c>
      <c r="AD33" s="6">
        <f t="shared" si="5"/>
        <v>2.2305546297532306</v>
      </c>
    </row>
    <row r="35" spans="1:30" ht="12" customHeight="1" x14ac:dyDescent="0.25">
      <c r="A35" s="2" t="s">
        <v>52</v>
      </c>
      <c r="C35" s="3" t="s">
        <v>177</v>
      </c>
      <c r="D35" s="5"/>
      <c r="E35" s="3">
        <v>38</v>
      </c>
      <c r="F35" s="6">
        <v>61.300733989787275</v>
      </c>
      <c r="G35" s="6" t="s">
        <v>32</v>
      </c>
      <c r="H35" s="6" t="s">
        <v>31</v>
      </c>
      <c r="I35" s="6" t="s">
        <v>32</v>
      </c>
      <c r="J35" s="18" t="s">
        <v>41</v>
      </c>
      <c r="K35" s="5">
        <v>3.5228019208416712</v>
      </c>
      <c r="L35" s="5" t="s">
        <v>33</v>
      </c>
      <c r="M35" s="5" t="s">
        <v>34</v>
      </c>
      <c r="N35" s="5"/>
      <c r="O35" s="5" t="s">
        <v>35</v>
      </c>
      <c r="P35" s="6" t="s">
        <v>36</v>
      </c>
      <c r="Q35" s="7" t="s">
        <v>37</v>
      </c>
      <c r="R35" s="6" t="s">
        <v>38</v>
      </c>
      <c r="S35" s="6" t="s">
        <v>39</v>
      </c>
      <c r="T35" s="6" t="s">
        <v>40</v>
      </c>
      <c r="V35" s="6">
        <v>0.15822754390221067</v>
      </c>
      <c r="W35" s="6"/>
      <c r="X35" s="6">
        <v>40.288667671359597</v>
      </c>
      <c r="Y35" s="6">
        <v>37.796189981989201</v>
      </c>
      <c r="Z35" s="6">
        <v>36.327338483110239</v>
      </c>
      <c r="AA35" s="6">
        <v>38.929973021037299</v>
      </c>
      <c r="AB35" s="6">
        <v>40.153971046881765</v>
      </c>
      <c r="AC35" s="6">
        <v>45.221466475298776</v>
      </c>
      <c r="AD35" s="6">
        <v>41.417801114528352</v>
      </c>
    </row>
    <row r="36" spans="1:30" ht="12" customHeight="1" x14ac:dyDescent="0.25">
      <c r="A36" s="4" t="s">
        <v>168</v>
      </c>
      <c r="D36" s="5"/>
      <c r="E36" s="3"/>
      <c r="F36" s="6"/>
      <c r="G36" s="6"/>
      <c r="H36" s="6"/>
      <c r="I36" s="6"/>
      <c r="J36" s="18"/>
      <c r="K36" s="5"/>
      <c r="L36" s="5"/>
      <c r="M36" s="5"/>
      <c r="N36" s="5"/>
      <c r="O36" s="5"/>
      <c r="P36" s="6"/>
      <c r="Q36" s="7"/>
      <c r="R36" s="6"/>
      <c r="S36" s="6"/>
      <c r="T36" s="6"/>
      <c r="V36" s="6"/>
      <c r="W36" s="6"/>
      <c r="X36" s="6">
        <f>_xlfn.STDEV.S(X8,X35)</f>
        <v>3.5982314176231274</v>
      </c>
      <c r="Y36" s="6">
        <f t="shared" ref="Y36:AD36" si="6">_xlfn.STDEV.S(Y8,Y35)</f>
        <v>1.1286767603265953</v>
      </c>
      <c r="Z36" s="6">
        <v>0.47564352003597932</v>
      </c>
      <c r="AA36" s="6">
        <f t="shared" si="6"/>
        <v>1.3646970106825611</v>
      </c>
      <c r="AB36" s="6">
        <f t="shared" si="6"/>
        <v>3.0080117742213335</v>
      </c>
      <c r="AC36" s="6">
        <v>0.15660044648924742</v>
      </c>
      <c r="AD36" s="6">
        <f t="shared" si="6"/>
        <v>4.1593427202049522</v>
      </c>
    </row>
    <row r="37" spans="1:30" ht="12" customHeight="1" x14ac:dyDescent="0.25">
      <c r="D37" s="5"/>
      <c r="E37" s="3"/>
      <c r="F37" s="6"/>
      <c r="G37" s="6"/>
      <c r="H37" s="6"/>
      <c r="I37" s="6"/>
      <c r="J37" s="18"/>
      <c r="K37" s="5"/>
      <c r="L37" s="5"/>
      <c r="M37" s="5"/>
      <c r="N37" s="5"/>
      <c r="O37" s="5"/>
      <c r="P37" s="6"/>
      <c r="Q37" s="7"/>
      <c r="R37" s="6"/>
      <c r="S37" s="6"/>
      <c r="T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2" customHeight="1" x14ac:dyDescent="0.25">
      <c r="A38" s="2" t="s">
        <v>53</v>
      </c>
      <c r="C38" s="3" t="s">
        <v>171</v>
      </c>
      <c r="D38" s="5"/>
      <c r="E38" s="3">
        <v>38</v>
      </c>
      <c r="F38" s="6">
        <v>60.364278380428537</v>
      </c>
      <c r="G38" s="6" t="s">
        <v>32</v>
      </c>
      <c r="H38" s="6" t="s">
        <v>31</v>
      </c>
      <c r="I38" s="6" t="s">
        <v>32</v>
      </c>
      <c r="J38" s="18" t="s">
        <v>41</v>
      </c>
      <c r="K38" s="5">
        <v>3.046036351873918</v>
      </c>
      <c r="L38" s="5" t="s">
        <v>33</v>
      </c>
      <c r="M38" s="5" t="s">
        <v>34</v>
      </c>
      <c r="N38" s="5"/>
      <c r="O38" s="5">
        <v>12.68650933526215</v>
      </c>
      <c r="P38" s="6" t="s">
        <v>36</v>
      </c>
      <c r="Q38" s="7" t="s">
        <v>37</v>
      </c>
      <c r="R38" s="6" t="s">
        <v>38</v>
      </c>
      <c r="S38" s="6" t="s">
        <v>39</v>
      </c>
      <c r="T38" s="6" t="s">
        <v>40</v>
      </c>
      <c r="V38" s="6" t="s">
        <v>42</v>
      </c>
      <c r="W38" s="6"/>
      <c r="X38" s="6">
        <v>39.26083305044542</v>
      </c>
      <c r="Y38" s="6">
        <v>37.631790603521516</v>
      </c>
      <c r="Z38" s="6">
        <v>33.055731180234105</v>
      </c>
      <c r="AA38" s="6">
        <v>37.35752163792035</v>
      </c>
      <c r="AB38" s="6">
        <v>32.34422824786347</v>
      </c>
      <c r="AC38" s="6">
        <v>40.982343883035149</v>
      </c>
      <c r="AD38" s="6">
        <v>46.313949789920429</v>
      </c>
    </row>
    <row r="39" spans="1:30" ht="12" customHeight="1" x14ac:dyDescent="0.25">
      <c r="A39" s="4" t="s">
        <v>168</v>
      </c>
      <c r="X39" s="6">
        <f>_xlfn.STDEV.S(X8,X38)</f>
        <v>2.871442587236408</v>
      </c>
      <c r="Y39" s="6">
        <f t="shared" ref="Y39:AD39" si="7">_xlfn.STDEV.S(Y8,Y38)</f>
        <v>1.0124288449892413</v>
      </c>
      <c r="Z39" s="6">
        <v>2.7890192292791252</v>
      </c>
      <c r="AA39" s="6">
        <f t="shared" si="7"/>
        <v>0.25280597459440074</v>
      </c>
      <c r="AB39" s="6">
        <f t="shared" si="7"/>
        <v>2.5143103182873112</v>
      </c>
      <c r="AC39" s="6">
        <v>2.840911884781459</v>
      </c>
      <c r="AD39" s="6">
        <f t="shared" si="7"/>
        <v>0.69724279013768264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D18" sqref="D18"/>
    </sheetView>
  </sheetViews>
  <sheetFormatPr defaultRowHeight="12" x14ac:dyDescent="0.2"/>
  <cols>
    <col min="1" max="1" width="10.140625" style="4" customWidth="1"/>
    <col min="2" max="2" width="16.140625" style="4" customWidth="1"/>
    <col min="3" max="3" width="8.28515625" style="4" customWidth="1"/>
    <col min="4" max="4" width="41.28515625" style="4" customWidth="1"/>
    <col min="5" max="5" width="20" style="4" customWidth="1"/>
    <col min="6" max="6" width="11.28515625" style="4" customWidth="1"/>
    <col min="7" max="7" width="36.140625" style="4" customWidth="1"/>
    <col min="8" max="16384" width="9.140625" style="4"/>
  </cols>
  <sheetData>
    <row r="1" spans="1:7" x14ac:dyDescent="0.2">
      <c r="A1" s="2" t="s">
        <v>145</v>
      </c>
      <c r="B1" s="2"/>
    </row>
    <row r="3" spans="1:7" x14ac:dyDescent="0.2">
      <c r="A3" s="2" t="s">
        <v>153</v>
      </c>
    </row>
    <row r="5" spans="1:7" x14ac:dyDescent="0.2">
      <c r="A5" s="21" t="s">
        <v>146</v>
      </c>
      <c r="B5" s="21" t="s">
        <v>147</v>
      </c>
      <c r="C5" s="21" t="s">
        <v>151</v>
      </c>
      <c r="D5" s="21" t="s">
        <v>152</v>
      </c>
      <c r="E5" s="21" t="s">
        <v>148</v>
      </c>
      <c r="F5" s="21" t="s">
        <v>149</v>
      </c>
      <c r="G5" s="22" t="s">
        <v>150</v>
      </c>
    </row>
    <row r="6" spans="1:7" s="9" customFormat="1" x14ac:dyDescent="0.2">
      <c r="A6" s="24" t="s">
        <v>154</v>
      </c>
      <c r="B6" s="24" t="s">
        <v>155</v>
      </c>
      <c r="C6" s="24" t="s">
        <v>156</v>
      </c>
      <c r="D6" s="24" t="s">
        <v>157</v>
      </c>
      <c r="E6" s="31"/>
      <c r="F6" s="24" t="s">
        <v>187</v>
      </c>
      <c r="G6" s="32"/>
    </row>
    <row r="7" spans="1:7" x14ac:dyDescent="0.2">
      <c r="A7" s="24" t="s">
        <v>186</v>
      </c>
      <c r="B7" s="24" t="s">
        <v>155</v>
      </c>
      <c r="C7" s="24" t="s">
        <v>156</v>
      </c>
      <c r="D7" s="24" t="s">
        <v>157</v>
      </c>
      <c r="E7" s="31"/>
      <c r="F7" s="24" t="s">
        <v>187</v>
      </c>
      <c r="G7" s="31"/>
    </row>
  </sheetData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view="pageLayout" zoomScaleNormal="100" workbookViewId="0">
      <selection activeCell="F19" sqref="F19"/>
    </sheetView>
  </sheetViews>
  <sheetFormatPr defaultRowHeight="12" x14ac:dyDescent="0.2"/>
  <cols>
    <col min="1" max="1" width="9.140625" style="4"/>
    <col min="2" max="2" width="8.7109375" style="4" customWidth="1"/>
    <col min="3" max="3" width="17" style="3" customWidth="1"/>
    <col min="4" max="4" width="9.5703125" style="1" customWidth="1"/>
    <col min="5" max="5" width="9.28515625" style="4" customWidth="1"/>
    <col min="6" max="6" width="19.28515625" style="4" bestFit="1" customWidth="1"/>
    <col min="7" max="7" width="12.42578125" style="4" customWidth="1"/>
    <col min="8" max="8" width="36" style="4" bestFit="1" customWidth="1"/>
    <col min="9" max="16384" width="9.140625" style="4"/>
  </cols>
  <sheetData>
    <row r="2" spans="2:8" x14ac:dyDescent="0.2">
      <c r="B2" s="1" t="s">
        <v>97</v>
      </c>
      <c r="C2" s="1" t="s">
        <v>98</v>
      </c>
      <c r="D2" s="1" t="s">
        <v>99</v>
      </c>
      <c r="E2" s="1" t="s">
        <v>100</v>
      </c>
    </row>
    <row r="3" spans="2:8" x14ac:dyDescent="0.2">
      <c r="B3" s="1"/>
      <c r="C3" s="1"/>
      <c r="E3" s="1"/>
    </row>
    <row r="4" spans="2:8" x14ac:dyDescent="0.2">
      <c r="B4" s="33" t="s">
        <v>113</v>
      </c>
      <c r="C4" s="33"/>
      <c r="D4" s="33"/>
      <c r="E4" s="33"/>
    </row>
    <row r="5" spans="2:8" x14ac:dyDescent="0.2">
      <c r="B5" s="1"/>
      <c r="C5" s="1"/>
      <c r="E5" s="1"/>
    </row>
    <row r="6" spans="2:8" x14ac:dyDescent="0.2">
      <c r="B6" s="3" t="s">
        <v>1</v>
      </c>
      <c r="C6" s="3" t="s">
        <v>143</v>
      </c>
      <c r="D6" s="1" t="s">
        <v>144</v>
      </c>
      <c r="E6" s="20"/>
      <c r="F6" s="3"/>
    </row>
    <row r="7" spans="2:8" x14ac:dyDescent="0.2">
      <c r="B7" s="3" t="s">
        <v>2</v>
      </c>
      <c r="C7" s="3" t="s">
        <v>101</v>
      </c>
      <c r="D7" s="1" t="s">
        <v>102</v>
      </c>
      <c r="E7" s="20"/>
      <c r="F7" s="3"/>
      <c r="G7" s="21"/>
      <c r="H7" s="22"/>
    </row>
    <row r="8" spans="2:8" x14ac:dyDescent="0.2">
      <c r="B8" s="3" t="s">
        <v>3</v>
      </c>
      <c r="C8" s="23" t="s">
        <v>103</v>
      </c>
      <c r="D8" s="26" t="s">
        <v>94</v>
      </c>
      <c r="E8" s="20"/>
      <c r="F8" s="3"/>
      <c r="G8" s="23"/>
      <c r="H8" s="24"/>
    </row>
    <row r="9" spans="2:8" x14ac:dyDescent="0.2">
      <c r="B9" s="3" t="s">
        <v>4</v>
      </c>
      <c r="C9" s="23" t="s">
        <v>104</v>
      </c>
      <c r="D9" s="26" t="s">
        <v>105</v>
      </c>
      <c r="F9" s="3"/>
      <c r="G9" s="23"/>
      <c r="H9" s="23"/>
    </row>
    <row r="10" spans="2:8" x14ac:dyDescent="0.2">
      <c r="B10" s="3" t="s">
        <v>5</v>
      </c>
      <c r="C10" s="23" t="s">
        <v>106</v>
      </c>
      <c r="D10" s="26" t="s">
        <v>107</v>
      </c>
      <c r="E10" s="20"/>
      <c r="F10" s="3"/>
      <c r="G10" s="23"/>
      <c r="H10" s="23"/>
    </row>
    <row r="11" spans="2:8" x14ac:dyDescent="0.2">
      <c r="B11" s="3" t="s">
        <v>6</v>
      </c>
      <c r="C11" s="23" t="s">
        <v>108</v>
      </c>
      <c r="D11" s="26" t="s">
        <v>96</v>
      </c>
      <c r="E11" s="20"/>
      <c r="F11" s="3"/>
      <c r="G11" s="23"/>
      <c r="H11" s="23"/>
    </row>
    <row r="12" spans="2:8" x14ac:dyDescent="0.2">
      <c r="B12" s="3" t="s">
        <v>7</v>
      </c>
      <c r="C12" s="3" t="s">
        <v>128</v>
      </c>
      <c r="D12" s="1" t="s">
        <v>114</v>
      </c>
      <c r="E12" s="20"/>
      <c r="F12" s="3"/>
      <c r="G12" s="23"/>
      <c r="H12" s="23"/>
    </row>
    <row r="13" spans="2:8" x14ac:dyDescent="0.2">
      <c r="B13" s="3" t="s">
        <v>8</v>
      </c>
      <c r="C13" s="3" t="s">
        <v>129</v>
      </c>
      <c r="D13" s="1" t="s">
        <v>115</v>
      </c>
      <c r="E13" s="20"/>
      <c r="F13" s="3"/>
      <c r="G13" s="23"/>
      <c r="H13" s="23"/>
    </row>
    <row r="14" spans="2:8" x14ac:dyDescent="0.2">
      <c r="B14" s="3" t="s">
        <v>9</v>
      </c>
      <c r="C14" s="3" t="s">
        <v>109</v>
      </c>
      <c r="D14" s="1" t="s">
        <v>110</v>
      </c>
      <c r="E14" s="20"/>
      <c r="F14" s="3"/>
      <c r="G14" s="23"/>
      <c r="H14" s="23"/>
    </row>
    <row r="15" spans="2:8" x14ac:dyDescent="0.2">
      <c r="B15" s="3" t="s">
        <v>10</v>
      </c>
      <c r="C15" s="3" t="s">
        <v>130</v>
      </c>
      <c r="D15" s="1" t="s">
        <v>93</v>
      </c>
      <c r="E15" s="20"/>
      <c r="F15" s="3"/>
      <c r="G15" s="23"/>
      <c r="H15" s="23"/>
    </row>
    <row r="16" spans="2:8" x14ac:dyDescent="0.2">
      <c r="B16" s="3" t="s">
        <v>11</v>
      </c>
      <c r="C16" s="3" t="s">
        <v>130</v>
      </c>
      <c r="D16" s="1" t="s">
        <v>93</v>
      </c>
      <c r="E16" s="20"/>
      <c r="F16" s="3"/>
      <c r="G16" s="23"/>
      <c r="H16" s="23"/>
    </row>
    <row r="17" spans="2:8" x14ac:dyDescent="0.2">
      <c r="B17" s="3" t="s">
        <v>12</v>
      </c>
      <c r="C17" s="3" t="s">
        <v>131</v>
      </c>
      <c r="D17" s="25" t="s">
        <v>126</v>
      </c>
      <c r="E17" s="20"/>
      <c r="F17" s="3"/>
      <c r="G17" s="23"/>
      <c r="H17" s="23"/>
    </row>
    <row r="18" spans="2:8" x14ac:dyDescent="0.2">
      <c r="B18" s="3" t="s">
        <v>13</v>
      </c>
      <c r="C18" s="3" t="s">
        <v>132</v>
      </c>
      <c r="D18" s="26" t="s">
        <v>127</v>
      </c>
      <c r="E18" s="20"/>
      <c r="F18" s="25"/>
      <c r="G18" s="23"/>
      <c r="H18" s="23"/>
    </row>
    <row r="19" spans="2:8" x14ac:dyDescent="0.2">
      <c r="B19" s="3" t="s">
        <v>14</v>
      </c>
      <c r="C19" s="3" t="s">
        <v>132</v>
      </c>
      <c r="D19" s="26" t="s">
        <v>127</v>
      </c>
      <c r="E19" s="20"/>
      <c r="F19" s="25"/>
      <c r="G19" s="23"/>
      <c r="H19" s="23"/>
    </row>
    <row r="20" spans="2:8" x14ac:dyDescent="0.2">
      <c r="B20" s="3" t="s">
        <v>15</v>
      </c>
      <c r="C20" s="3" t="s">
        <v>132</v>
      </c>
      <c r="D20" s="26" t="s">
        <v>127</v>
      </c>
      <c r="F20" s="3"/>
    </row>
    <row r="21" spans="2:8" x14ac:dyDescent="0.2">
      <c r="B21" s="3" t="s">
        <v>16</v>
      </c>
      <c r="C21" s="3" t="s">
        <v>133</v>
      </c>
      <c r="D21" s="1" t="s">
        <v>116</v>
      </c>
      <c r="F21" s="3"/>
    </row>
    <row r="22" spans="2:8" x14ac:dyDescent="0.2">
      <c r="B22" s="3" t="s">
        <v>17</v>
      </c>
      <c r="C22" s="3" t="s">
        <v>134</v>
      </c>
      <c r="D22" s="1" t="s">
        <v>117</v>
      </c>
      <c r="F22" s="3"/>
    </row>
    <row r="23" spans="2:8" x14ac:dyDescent="0.2">
      <c r="B23" s="3" t="s">
        <v>18</v>
      </c>
      <c r="C23" s="3" t="s">
        <v>135</v>
      </c>
      <c r="D23" s="1" t="s">
        <v>118</v>
      </c>
      <c r="F23" s="3"/>
    </row>
    <row r="24" spans="2:8" x14ac:dyDescent="0.2">
      <c r="B24" s="3" t="s">
        <v>19</v>
      </c>
      <c r="C24" s="3" t="s">
        <v>136</v>
      </c>
      <c r="D24" s="26" t="s">
        <v>119</v>
      </c>
      <c r="F24" s="3"/>
    </row>
    <row r="25" spans="2:8" x14ac:dyDescent="0.2">
      <c r="B25" s="3" t="s">
        <v>20</v>
      </c>
      <c r="C25" s="3" t="s">
        <v>137</v>
      </c>
      <c r="D25" s="26" t="s">
        <v>120</v>
      </c>
      <c r="F25" s="3"/>
    </row>
    <row r="26" spans="2:8" x14ac:dyDescent="0.2">
      <c r="B26" s="3" t="s">
        <v>21</v>
      </c>
      <c r="C26" s="3" t="s">
        <v>138</v>
      </c>
      <c r="D26" s="26" t="s">
        <v>121</v>
      </c>
      <c r="F26" s="3"/>
    </row>
    <row r="27" spans="2:8" x14ac:dyDescent="0.2">
      <c r="B27" s="3" t="s">
        <v>22</v>
      </c>
      <c r="C27" s="3" t="s">
        <v>139</v>
      </c>
      <c r="D27" s="25" t="s">
        <v>122</v>
      </c>
      <c r="F27" s="3"/>
    </row>
    <row r="28" spans="2:8" x14ac:dyDescent="0.2">
      <c r="B28" s="3" t="s">
        <v>23</v>
      </c>
      <c r="C28" s="3" t="s">
        <v>140</v>
      </c>
      <c r="D28" s="25" t="s">
        <v>123</v>
      </c>
      <c r="F28" s="3"/>
    </row>
    <row r="29" spans="2:8" x14ac:dyDescent="0.2">
      <c r="B29" s="3" t="s">
        <v>24</v>
      </c>
      <c r="C29" s="3" t="s">
        <v>141</v>
      </c>
      <c r="D29" s="1" t="s">
        <v>124</v>
      </c>
      <c r="F29" s="3"/>
    </row>
    <row r="30" spans="2:8" x14ac:dyDescent="0.2">
      <c r="B30" s="3" t="s">
        <v>25</v>
      </c>
      <c r="C30" s="3" t="s">
        <v>111</v>
      </c>
      <c r="D30" s="1" t="s">
        <v>112</v>
      </c>
      <c r="E30" s="1"/>
    </row>
    <row r="31" spans="2:8" x14ac:dyDescent="0.2">
      <c r="B31" s="3" t="s">
        <v>26</v>
      </c>
      <c r="C31" s="23" t="s">
        <v>142</v>
      </c>
      <c r="D31" s="21" t="s">
        <v>125</v>
      </c>
    </row>
    <row r="32" spans="2:8" x14ac:dyDescent="0.2">
      <c r="B32" s="27"/>
      <c r="C32" s="23"/>
      <c r="D32" s="21"/>
    </row>
    <row r="33" spans="2:5" x14ac:dyDescent="0.2">
      <c r="B33" s="27"/>
      <c r="E33" s="1"/>
    </row>
    <row r="34" spans="2:5" x14ac:dyDescent="0.2">
      <c r="B34" s="27"/>
      <c r="E34" s="20"/>
    </row>
    <row r="35" spans="2:5" x14ac:dyDescent="0.2">
      <c r="B35" s="27"/>
    </row>
    <row r="36" spans="2:5" x14ac:dyDescent="0.2">
      <c r="B36" s="27"/>
    </row>
    <row r="37" spans="2:5" x14ac:dyDescent="0.2">
      <c r="B37" s="27"/>
    </row>
    <row r="38" spans="2:5" x14ac:dyDescent="0.2">
      <c r="B38" s="27"/>
    </row>
    <row r="39" spans="2:5" x14ac:dyDescent="0.2">
      <c r="B39" s="27"/>
    </row>
    <row r="40" spans="2:5" x14ac:dyDescent="0.2">
      <c r="B40" s="27"/>
    </row>
    <row r="41" spans="2:5" x14ac:dyDescent="0.2">
      <c r="B41" s="27"/>
    </row>
    <row r="42" spans="2:5" x14ac:dyDescent="0.2">
      <c r="B42" s="27"/>
    </row>
    <row r="43" spans="2:5" x14ac:dyDescent="0.2">
      <c r="B43" s="27"/>
    </row>
    <row r="44" spans="2:5" x14ac:dyDescent="0.2">
      <c r="B44" s="27"/>
    </row>
    <row r="45" spans="2:5" x14ac:dyDescent="0.2">
      <c r="B45" s="27"/>
    </row>
    <row r="46" spans="2:5" x14ac:dyDescent="0.2">
      <c r="B46" s="27"/>
    </row>
    <row r="47" spans="2:5" x14ac:dyDescent="0.2">
      <c r="B47" s="27"/>
    </row>
    <row r="48" spans="2:5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</sheetData>
  <mergeCells count="1">
    <mergeCell ref="B4:E4"/>
  </mergeCells>
  <pageMargins left="0.98425196850393704" right="0.98425196850393704" top="0.98425196850393704" bottom="0.78740157480314965" header="0.31496062992125984" footer="0.31496062992125984"/>
  <pageSetup paperSize="9" orientation="portrait" r:id="rId1"/>
  <headerFooter>
    <oddHeader>&amp;C&amp;"-,Bold"Isotopes used for concentration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BMS_LA-ICPMS_TU_split</vt:lpstr>
      <vt:lpstr>BMS_LA-ICPMS_TU</vt:lpstr>
      <vt:lpstr>STD_stats</vt:lpstr>
      <vt:lpstr>STD list</vt:lpstr>
      <vt:lpstr>Isotopes used for est.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insrv</cp:lastModifiedBy>
  <dcterms:created xsi:type="dcterms:W3CDTF">2018-11-20T07:57:28Z</dcterms:created>
  <dcterms:modified xsi:type="dcterms:W3CDTF">2019-03-30T14:02:53Z</dcterms:modified>
</cp:coreProperties>
</file>